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K:\_USDA Foods\_2. Diversion-Processing\_State Participation &amp; In-State Processing Agreements\_SPA Renewal\_Ready to Post to Web\Commodity Calculators 25-26\"/>
    </mc:Choice>
  </mc:AlternateContent>
  <xr:revisionPtr revIDLastSave="0" documentId="8_{3CEFCA0D-5DCF-46ED-9891-853C91705555}" xr6:coauthVersionLast="47" xr6:coauthVersionMax="47" xr10:uidLastSave="{00000000-0000-0000-0000-000000000000}"/>
  <bookViews>
    <workbookView xWindow="19090" yWindow="1470" windowWidth="22780" windowHeight="14660" xr2:uid="{2CC8D2B4-E744-4504-82A4-FAF633C546BC}"/>
  </bookViews>
  <sheets>
    <sheet name="2025-26 SY" sheetId="1" r:id="rId1"/>
  </sheets>
  <definedNames>
    <definedName name="_xlnm.Print_Titles" localSheetId="0">'2025-26 SY'!$A:$F,'2025-26 SY'!$2:$3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9" i="1" l="1"/>
  <c r="AC38" i="1"/>
  <c r="AC37" i="1"/>
  <c r="AC36" i="1"/>
  <c r="AC35" i="1"/>
  <c r="AC34" i="1"/>
  <c r="AC33" i="1"/>
  <c r="AC32" i="1"/>
  <c r="AC31" i="1"/>
  <c r="AC30" i="1"/>
  <c r="AC29" i="1"/>
  <c r="AC28" i="1"/>
  <c r="AC27" i="1"/>
  <c r="AC26" i="1"/>
  <c r="AC25" i="1"/>
  <c r="AC24" i="1"/>
  <c r="AC23" i="1"/>
  <c r="AC22" i="1"/>
  <c r="AC21" i="1"/>
  <c r="AC20" i="1"/>
  <c r="AC19" i="1"/>
  <c r="AC18" i="1"/>
  <c r="R39" i="1" l="1"/>
  <c r="Q39" i="1"/>
  <c r="P39" i="1"/>
  <c r="O39" i="1"/>
  <c r="N39" i="1"/>
  <c r="M39" i="1"/>
  <c r="L39" i="1"/>
  <c r="K39" i="1"/>
  <c r="J39" i="1"/>
  <c r="I39" i="1"/>
  <c r="H39" i="1"/>
  <c r="S38" i="1"/>
  <c r="W38" i="1" s="1"/>
  <c r="R37" i="1"/>
  <c r="Q37" i="1"/>
  <c r="P37" i="1"/>
  <c r="O37" i="1"/>
  <c r="N37" i="1"/>
  <c r="M37" i="1"/>
  <c r="L37" i="1"/>
  <c r="K37" i="1"/>
  <c r="J37" i="1"/>
  <c r="I37" i="1"/>
  <c r="H37" i="1"/>
  <c r="S36" i="1"/>
  <c r="W36" i="1" s="1"/>
  <c r="H40" i="1"/>
  <c r="I40" i="1"/>
  <c r="J40" i="1"/>
  <c r="K40" i="1"/>
  <c r="L40" i="1"/>
  <c r="M40" i="1"/>
  <c r="N40" i="1"/>
  <c r="O40" i="1"/>
  <c r="P40" i="1"/>
  <c r="Q40" i="1"/>
  <c r="R40" i="1"/>
  <c r="G40" i="1"/>
  <c r="S33" i="1"/>
  <c r="AA36" i="1" l="1"/>
  <c r="AA37" i="1"/>
  <c r="AA38" i="1"/>
  <c r="AA39" i="1"/>
  <c r="AE39" i="1"/>
  <c r="AE38" i="1"/>
  <c r="AE37" i="1"/>
  <c r="AE36" i="1"/>
  <c r="I34" i="1"/>
  <c r="J34" i="1"/>
  <c r="K34" i="1"/>
  <c r="L34" i="1"/>
  <c r="M34" i="1"/>
  <c r="N34" i="1"/>
  <c r="O34" i="1"/>
  <c r="P34" i="1"/>
  <c r="Q34" i="1"/>
  <c r="R34" i="1"/>
  <c r="W33" i="1"/>
  <c r="AA34" i="1" l="1"/>
  <c r="S35" i="1"/>
  <c r="W35" i="1" s="1"/>
  <c r="AA35" i="1" s="1"/>
  <c r="AE35" i="1" l="1"/>
  <c r="AE34" i="1"/>
  <c r="S25" i="1"/>
  <c r="W25" i="1" s="1"/>
  <c r="S27" i="1"/>
  <c r="S32" i="1"/>
  <c r="W32" i="1" s="1"/>
  <c r="S30" i="1"/>
  <c r="W30" i="1" s="1"/>
  <c r="S29" i="1"/>
  <c r="W29" i="1" s="1"/>
  <c r="S22" i="1"/>
  <c r="S21" i="1"/>
  <c r="W21" i="1" s="1"/>
  <c r="S24" i="1"/>
  <c r="S20" i="1"/>
  <c r="W20" i="1" s="1"/>
  <c r="AA20" i="1" s="1"/>
  <c r="S19" i="1"/>
  <c r="W19" i="1" s="1"/>
  <c r="Q28" i="1"/>
  <c r="P28" i="1"/>
  <c r="O28" i="1"/>
  <c r="N28" i="1"/>
  <c r="M28" i="1"/>
  <c r="L28" i="1"/>
  <c r="K28" i="1"/>
  <c r="J28" i="1"/>
  <c r="I28" i="1"/>
  <c r="S18" i="1"/>
  <c r="W18" i="1" s="1"/>
  <c r="S31" i="1"/>
  <c r="W31" i="1" s="1"/>
  <c r="AA31" i="1" s="1"/>
  <c r="AA25" i="1" l="1"/>
  <c r="AE26" i="1"/>
  <c r="AA26" i="1"/>
  <c r="AE19" i="1"/>
  <c r="W27" i="1"/>
  <c r="AA32" i="1"/>
  <c r="AE32" i="1"/>
  <c r="AA30" i="1"/>
  <c r="AE30" i="1"/>
  <c r="AA29" i="1"/>
  <c r="AE29" i="1"/>
  <c r="W22" i="1"/>
  <c r="AA19" i="1"/>
  <c r="W24" i="1"/>
  <c r="AE31" i="1"/>
  <c r="AE33" i="1"/>
  <c r="AA33" i="1"/>
  <c r="AE21" i="1"/>
  <c r="AA18" i="1"/>
  <c r="AE18" i="1"/>
  <c r="AE25" i="1"/>
  <c r="AA21" i="1"/>
  <c r="AE20" i="1"/>
  <c r="AA27" i="1" l="1"/>
  <c r="AE28" i="1"/>
  <c r="AA28" i="1"/>
  <c r="AA22" i="1"/>
  <c r="AE23" i="1"/>
  <c r="AA23" i="1"/>
  <c r="AE27" i="1"/>
  <c r="AE24" i="1"/>
  <c r="AA24" i="1"/>
  <c r="AE22" i="1"/>
  <c r="AA6" i="1" l="1"/>
  <c r="AA8" i="1"/>
  <c r="AC6" i="1"/>
  <c r="AC8" i="1"/>
  <c r="AA10" i="1" l="1"/>
</calcChain>
</file>

<file path=xl/sharedStrings.xml><?xml version="1.0" encoding="utf-8"?>
<sst xmlns="http://schemas.openxmlformats.org/spreadsheetml/2006/main" count="151" uniqueCount="105">
  <si>
    <t>Butterball Bulk Chilled Turkey 100124 Allocations</t>
  </si>
  <si>
    <t>PLEASE MAKE ELECTIONS OF DARK AND WHITE MEAT IN EQUAL QUANTITIES</t>
  </si>
  <si>
    <t>School District</t>
  </si>
  <si>
    <t>Instructions</t>
  </si>
  <si>
    <t>TOTAL Commodity Pounds and $ Needed for 100124W</t>
  </si>
  <si>
    <t>State RA #</t>
  </si>
  <si>
    <t xml:space="preserve">Enter your estimated monthly menu servings in the gray highlighted column areas below by item. </t>
  </si>
  <si>
    <t>TOTAL Commodity Pounds and $ Needed for 100124D</t>
  </si>
  <si>
    <t>Address</t>
  </si>
  <si>
    <t xml:space="preserve">After you have entered your menu forecast in by month, your Annual Estimated Servings will be calculated along with estimated cases of product needed and commodity pounds of Bulk Chilled Turkey 100124. Review your final numbers - Be sure to allocate 50% White and 50% Dark Meat. </t>
  </si>
  <si>
    <t>TOTAL POUNDS OF 100124 TO ORDER:</t>
  </si>
  <si>
    <t>City, State, Zip</t>
  </si>
  <si>
    <t>Phone</t>
  </si>
  <si>
    <t xml:space="preserve">White Meat is shaded lighter and Dark Meat is shaded darker. Six items process 50% White &amp; 50% Dark and do not require another offset item. </t>
  </si>
  <si>
    <t>CONTACT YOUR LOCAL ACXION REPRESENTATIVE WITH QUESTIONS</t>
  </si>
  <si>
    <t>Email</t>
  </si>
  <si>
    <t>VISIT WWW.BUTTERBALLFOODSERVICE.COM/K12/ FOR RECIPES &amp; PRODUCT INFO</t>
  </si>
  <si>
    <t>Signature Authorized Representative</t>
  </si>
  <si>
    <t>Once finalized, fill in your School District Information to the left and send to the appropriate team members for communication. Thank you for your business and the opportunity.</t>
  </si>
  <si>
    <t>LIVE commodity calculator and forecasting tool is available on ProcessorLink!</t>
  </si>
  <si>
    <t>*Catch Weight Items</t>
  </si>
  <si>
    <t>Estimated Monthly Serving Forecast for Menu Planning</t>
  </si>
  <si>
    <t>A</t>
  </si>
  <si>
    <t>B</t>
  </si>
  <si>
    <t>C</t>
  </si>
  <si>
    <t>D</t>
  </si>
  <si>
    <t>E</t>
  </si>
  <si>
    <t>F</t>
  </si>
  <si>
    <t>G</t>
  </si>
  <si>
    <t>Product Code</t>
  </si>
  <si>
    <t>Product Description</t>
  </si>
  <si>
    <t>USDA Code</t>
  </si>
  <si>
    <t xml:space="preserve"> Case Net Weight</t>
  </si>
  <si>
    <t>CN Svg Size (oz)</t>
  </si>
  <si>
    <t>Meets Meal Pattern Req't of</t>
  </si>
  <si>
    <t>Jul</t>
  </si>
  <si>
    <t>Aug</t>
  </si>
  <si>
    <t>Sep</t>
  </si>
  <si>
    <t>Oct</t>
  </si>
  <si>
    <t>Nov</t>
  </si>
  <si>
    <t>Dec</t>
  </si>
  <si>
    <t>Jan</t>
  </si>
  <si>
    <t>Feb</t>
  </si>
  <si>
    <t>Mar</t>
  </si>
  <si>
    <t>Apr</t>
  </si>
  <si>
    <t>May</t>
  </si>
  <si>
    <t>Jun</t>
  </si>
  <si>
    <t>Annual Estimated No of Servings</t>
  </si>
  <si>
    <t>\</t>
  </si>
  <si>
    <t>Servings Per Case</t>
  </si>
  <si>
    <t>=</t>
  </si>
  <si>
    <t>Total Finished Cases Needed</t>
  </si>
  <si>
    <t>X</t>
  </si>
  <si>
    <t>Amount of Commodity DF per case (in pounds)</t>
  </si>
  <si>
    <t>No of Commodity Pounds needed to order</t>
  </si>
  <si>
    <t>Value per Case</t>
  </si>
  <si>
    <t>Total DF Value</t>
  </si>
  <si>
    <t>Case Weight</t>
  </si>
  <si>
    <t>Turkey Breast Roast, RTC, Skin On, Cook in Bag (Catch Weight Item)</t>
  </si>
  <si>
    <t>100124W</t>
  </si>
  <si>
    <t>28.50 avg* 
(24-33 lbs)</t>
  </si>
  <si>
    <t>3.15 oz</t>
  </si>
  <si>
    <t>2 oz M/MA</t>
  </si>
  <si>
    <t>2265589200</t>
  </si>
  <si>
    <t>Turkey Breast Sliced All-Natural CN</t>
  </si>
  <si>
    <t>24.00 lbs</t>
  </si>
  <si>
    <t>3.35 oz</t>
  </si>
  <si>
    <t>2265589201</t>
  </si>
  <si>
    <t>Turkey Breast with White Turkey Sliced CN</t>
  </si>
  <si>
    <t>2265589202</t>
  </si>
  <si>
    <t xml:space="preserve">Turkey Ham Sliced Uncured CN </t>
  </si>
  <si>
    <t>100124D</t>
  </si>
  <si>
    <t>18.00 lbs</t>
  </si>
  <si>
    <t>3.58 oz</t>
  </si>
  <si>
    <t>Turkey Sliced Cold Cut Combo Uncured CN  (Ham, Bologna, Salami)</t>
  </si>
  <si>
    <t>2.38 - 3.58 oz</t>
  </si>
  <si>
    <t>2265589204</t>
  </si>
  <si>
    <t>Turkey Thigh Roast FC CN (Catch Weight Item)</t>
  </si>
  <si>
    <t>18.00 avg* 
(16-20 lb)</t>
  </si>
  <si>
    <t>Fully Cooked Turkey Patty CN</t>
  </si>
  <si>
    <t>25.00 lbs</t>
  </si>
  <si>
    <t>2.86 oz</t>
  </si>
  <si>
    <t>Turkey Frank All-Natural Uncured CN 8:1</t>
  </si>
  <si>
    <t>20.00 lbs</t>
  </si>
  <si>
    <t>2.00 oz</t>
  </si>
  <si>
    <t>Turkey Sausage Links All-Natural FC CN</t>
  </si>
  <si>
    <t>1.41 oz</t>
  </si>
  <si>
    <t>1 oz M/MA</t>
  </si>
  <si>
    <t>Turkey Sausage Patty All-Natural FC CN</t>
  </si>
  <si>
    <t>2265589209</t>
  </si>
  <si>
    <t>Turkey Tenderloin Medallions FC CN</t>
  </si>
  <si>
    <t>30.00 lbs</t>
  </si>
  <si>
    <t>3.60 oz</t>
  </si>
  <si>
    <t>Turkey Frank CN 8:1</t>
  </si>
  <si>
    <t>CN Turkey Bacon</t>
  </si>
  <si>
    <t>1.43 oz</t>
  </si>
  <si>
    <t>Thick Sliced Turkey Breast with White Turkey CN</t>
  </si>
  <si>
    <t>26.88 lbs</t>
  </si>
  <si>
    <t>3.36 oz</t>
  </si>
  <si>
    <t>Ground Turkey Taco Filling</t>
  </si>
  <si>
    <t>30.00 lbs.</t>
  </si>
  <si>
    <t>3.45 oz.</t>
  </si>
  <si>
    <t>Ground Turkey Spaghetti Sauce</t>
  </si>
  <si>
    <t xml:space="preserve">4.92 oz. </t>
  </si>
  <si>
    <r>
      <rPr>
        <b/>
        <sz val="20"/>
        <color theme="1"/>
        <rFont val="Arial"/>
        <family val="2"/>
      </rPr>
      <t>NET WEIGHT</t>
    </r>
    <r>
      <rPr>
        <b/>
        <i/>
        <sz val="20"/>
        <color theme="1"/>
        <rFont val="Arial"/>
        <family val="2"/>
      </rPr>
      <t xml:space="preserve"> </t>
    </r>
    <r>
      <rPr>
        <i/>
        <sz val="20"/>
        <color theme="1"/>
        <rFont val="Arial"/>
        <family val="2"/>
      </rPr>
      <t>(direct-ship orders must meet 5,000-LB. order minimum):</t>
    </r>
    <r>
      <rPr>
        <i/>
        <sz val="18"/>
        <color theme="1"/>
        <rFont val="Arial"/>
        <family val="2"/>
      </rPr>
      <t xml:space="preserve">  </t>
    </r>
    <r>
      <rPr>
        <b/>
        <i/>
        <sz val="18"/>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</si>
</sst>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
    <numFmt numFmtId="166" formatCode="_(* #,##0.0_);_(* \(#,##0.0\);_(* &quot;-&quot;??_);_(@_)"/>
  </numFmts>
  <fonts count="41" x14ac:knownFonts="1">
    <font>
      <sz val="11"/>
      <color theme="1"/>
      <name val="Calibri"/>
      <family val="2"/>
      <scheme val="minor"/>
    </font>
    <font>
      <sz val="10"/>
      <name val="Arial"/>
      <family val="2"/>
    </font>
    <font>
      <b/>
      <sz val="11"/>
      <name val="Arial"/>
      <family val="2"/>
    </font>
    <font>
      <b/>
      <sz val="36"/>
      <color rgb="FF70A8DA"/>
      <name val="Arial"/>
      <family val="2"/>
    </font>
    <font>
      <b/>
      <sz val="20"/>
      <name val="Arial"/>
      <family val="2"/>
    </font>
    <font>
      <sz val="10"/>
      <name val="Arial Black"/>
      <family val="2"/>
    </font>
    <font>
      <b/>
      <sz val="11"/>
      <name val="Arial Black"/>
      <family val="2"/>
    </font>
    <font>
      <sz val="16"/>
      <name val="Arial"/>
      <family val="2"/>
    </font>
    <font>
      <b/>
      <sz val="16"/>
      <name val="Arial"/>
      <family val="2"/>
    </font>
    <font>
      <b/>
      <sz val="18"/>
      <name val="Arial"/>
      <family val="2"/>
    </font>
    <font>
      <b/>
      <sz val="14"/>
      <name val="Arial"/>
      <family val="2"/>
    </font>
    <font>
      <b/>
      <sz val="18"/>
      <color theme="0"/>
      <name val="Arial"/>
      <family val="2"/>
    </font>
    <font>
      <b/>
      <sz val="16"/>
      <color theme="0"/>
      <name val="Arial"/>
      <family val="2"/>
    </font>
    <font>
      <sz val="10"/>
      <name val="Arial"/>
      <family val="2"/>
    </font>
    <font>
      <b/>
      <sz val="12"/>
      <name val="Arial"/>
      <family val="2"/>
    </font>
    <font>
      <b/>
      <sz val="12"/>
      <color theme="1"/>
      <name val="Calibri"/>
      <family val="2"/>
      <scheme val="minor"/>
    </font>
    <font>
      <b/>
      <sz val="18"/>
      <color theme="1"/>
      <name val="Calibri"/>
      <family val="2"/>
      <scheme val="minor"/>
    </font>
    <font>
      <sz val="20"/>
      <color theme="1"/>
      <name val="Calibri"/>
      <family val="2"/>
      <scheme val="minor"/>
    </font>
    <font>
      <sz val="20"/>
      <name val="Arial"/>
      <family val="2"/>
    </font>
    <font>
      <sz val="20"/>
      <name val="Arial Black"/>
      <family val="2"/>
    </font>
    <font>
      <b/>
      <sz val="26"/>
      <name val="Arial"/>
      <family val="2"/>
    </font>
    <font>
      <sz val="26"/>
      <color theme="1"/>
      <name val="Calibri"/>
      <family val="2"/>
      <scheme val="minor"/>
    </font>
    <font>
      <sz val="16"/>
      <color theme="1"/>
      <name val="Calibri"/>
      <family val="2"/>
      <scheme val="minor"/>
    </font>
    <font>
      <b/>
      <sz val="16"/>
      <name val="Arial Black"/>
      <family val="2"/>
    </font>
    <font>
      <b/>
      <sz val="16"/>
      <color theme="1"/>
      <name val="Calibri"/>
      <family val="2"/>
      <scheme val="minor"/>
    </font>
    <font>
      <sz val="11"/>
      <color theme="1"/>
      <name val="Calibri"/>
      <family val="2"/>
      <scheme val="minor"/>
    </font>
    <font>
      <b/>
      <sz val="12"/>
      <color theme="1"/>
      <name val="Arial"/>
      <family val="2"/>
    </font>
    <font>
      <b/>
      <sz val="16"/>
      <color theme="1"/>
      <name val="Arial"/>
      <family val="2"/>
    </font>
    <font>
      <b/>
      <sz val="10"/>
      <name val="Arial Black"/>
      <family val="2"/>
    </font>
    <font>
      <b/>
      <sz val="18"/>
      <color theme="1"/>
      <name val="Arial"/>
      <family val="2"/>
    </font>
    <font>
      <b/>
      <i/>
      <sz val="18"/>
      <color theme="1"/>
      <name val="Arial"/>
      <family val="2"/>
    </font>
    <font>
      <sz val="18"/>
      <color theme="1"/>
      <name val="Arial"/>
      <family val="2"/>
    </font>
    <font>
      <sz val="18"/>
      <color theme="1"/>
      <name val="Calibri"/>
      <family val="2"/>
      <scheme val="minor"/>
    </font>
    <font>
      <b/>
      <sz val="20"/>
      <color theme="1"/>
      <name val="Arial"/>
      <family val="2"/>
    </font>
    <font>
      <i/>
      <sz val="18"/>
      <color theme="1"/>
      <name val="Arial"/>
      <family val="2"/>
    </font>
    <font>
      <b/>
      <i/>
      <sz val="20"/>
      <color theme="1"/>
      <name val="Arial"/>
      <family val="2"/>
    </font>
    <font>
      <i/>
      <sz val="20"/>
      <color theme="1"/>
      <name val="Arial"/>
      <family val="2"/>
    </font>
    <font>
      <b/>
      <sz val="22"/>
      <name val="Arial"/>
      <family val="2"/>
    </font>
    <font>
      <sz val="22"/>
      <color theme="1"/>
      <name val="Calibri"/>
      <family val="2"/>
      <scheme val="minor"/>
    </font>
    <font>
      <b/>
      <sz val="24"/>
      <name val="Arial"/>
      <family val="2"/>
    </font>
    <font>
      <sz val="24"/>
      <color theme="1"/>
      <name val="Calibri"/>
      <family val="2"/>
      <scheme val="minor"/>
    </font>
  </fonts>
  <fills count="10">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rgb="FF70A8DA"/>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8"/>
        <bgColor indexed="64"/>
      </patternFill>
    </fill>
    <fill>
      <patternFill patternType="solid">
        <fgColor theme="1"/>
        <bgColor indexed="64"/>
      </patternFill>
    </fill>
    <fill>
      <patternFill patternType="solid">
        <fgColor theme="0" tint="-0.14999847407452621"/>
        <bgColor indexed="64"/>
      </patternFill>
    </fill>
  </fills>
  <borders count="26">
    <border>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thin">
        <color indexed="64"/>
      </top>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right style="thin">
        <color indexed="64"/>
      </right>
      <top/>
      <bottom/>
      <diagonal/>
    </border>
  </borders>
  <cellStyleXfs count="9">
    <xf numFmtId="0" fontId="0" fillId="0" borderId="0"/>
    <xf numFmtId="0" fontId="1" fillId="0" borderId="0"/>
    <xf numFmtId="0" fontId="13" fillId="0" borderId="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3" fontId="25" fillId="0" borderId="0" applyFont="0" applyFill="0" applyBorder="0" applyAlignment="0" applyProtection="0"/>
  </cellStyleXfs>
  <cellXfs count="146">
    <xf numFmtId="0" fontId="0" fillId="0" borderId="0" xfId="0"/>
    <xf numFmtId="0" fontId="15" fillId="0" borderId="0" xfId="0" applyFont="1" applyAlignment="1">
      <alignment vertical="center"/>
    </xf>
    <xf numFmtId="0" fontId="32" fillId="0" borderId="0" xfId="0" applyFont="1"/>
    <xf numFmtId="0" fontId="1" fillId="0" borderId="0" xfId="1"/>
    <xf numFmtId="0" fontId="2" fillId="0" borderId="0" xfId="1" applyFont="1"/>
    <xf numFmtId="0" fontId="3" fillId="0" borderId="0" xfId="1" applyFont="1" applyAlignment="1">
      <alignment horizontal="left" vertical="center"/>
    </xf>
    <xf numFmtId="0" fontId="0" fillId="0" borderId="0" xfId="0" applyAlignment="1">
      <alignment horizontal="left" vertical="center"/>
    </xf>
    <xf numFmtId="0" fontId="4" fillId="0" borderId="0" xfId="1" applyFont="1" applyAlignment="1">
      <alignment horizontal="left" vertical="center"/>
    </xf>
    <xf numFmtId="0" fontId="19" fillId="0" borderId="0" xfId="1" applyFont="1" applyAlignment="1">
      <alignment horizontal="left"/>
    </xf>
    <xf numFmtId="0" fontId="17" fillId="0" borderId="0" xfId="0" applyFont="1" applyAlignment="1">
      <alignment horizontal="left"/>
    </xf>
    <xf numFmtId="0" fontId="7" fillId="0" borderId="1" xfId="1" applyFont="1" applyBorder="1"/>
    <xf numFmtId="0" fontId="7" fillId="0" borderId="2" xfId="1" applyFont="1" applyBorder="1"/>
    <xf numFmtId="0" fontId="8" fillId="0" borderId="2" xfId="1" applyFont="1" applyBorder="1"/>
    <xf numFmtId="0" fontId="8" fillId="0" borderId="0" xfId="1" applyFont="1"/>
    <xf numFmtId="0" fontId="7" fillId="0" borderId="0" xfId="1" applyFont="1"/>
    <xf numFmtId="0" fontId="5" fillId="0" borderId="0" xfId="1" applyFont="1" applyAlignment="1">
      <alignment horizontal="center"/>
    </xf>
    <xf numFmtId="0" fontId="5" fillId="0" borderId="0" xfId="1" applyFont="1"/>
    <xf numFmtId="0" fontId="20" fillId="0" borderId="0" xfId="1" applyFont="1" applyAlignment="1">
      <alignment vertical="center"/>
    </xf>
    <xf numFmtId="0" fontId="21" fillId="0" borderId="0" xfId="0" applyFont="1" applyAlignment="1">
      <alignment vertical="center"/>
    </xf>
    <xf numFmtId="0" fontId="8" fillId="0" borderId="0" xfId="1" applyFont="1" applyAlignment="1">
      <alignment horizontal="center" vertical="center" wrapText="1"/>
    </xf>
    <xf numFmtId="4" fontId="8" fillId="3" borderId="3" xfId="1" applyNumberFormat="1" applyFont="1" applyFill="1" applyBorder="1" applyAlignment="1">
      <alignment horizontal="center" vertical="center"/>
    </xf>
    <xf numFmtId="0" fontId="28" fillId="0" borderId="0" xfId="1" applyFont="1"/>
    <xf numFmtId="4" fontId="8" fillId="0" borderId="0" xfId="1" applyNumberFormat="1" applyFont="1" applyAlignment="1">
      <alignment horizontal="center" vertical="center"/>
    </xf>
    <xf numFmtId="164" fontId="8" fillId="3" borderId="3" xfId="1" applyNumberFormat="1" applyFont="1" applyFill="1" applyBorder="1" applyAlignment="1">
      <alignment horizontal="center" vertical="center"/>
    </xf>
    <xf numFmtId="4" fontId="8" fillId="0" borderId="17" xfId="1" applyNumberFormat="1" applyFont="1" applyBorder="1" applyAlignment="1">
      <alignment horizontal="center" vertical="center"/>
    </xf>
    <xf numFmtId="164" fontId="8" fillId="0" borderId="0" xfId="1" applyNumberFormat="1" applyFont="1" applyAlignment="1">
      <alignment horizontal="center" vertical="center"/>
    </xf>
    <xf numFmtId="0" fontId="27" fillId="0" borderId="0" xfId="0" applyFont="1" applyAlignment="1">
      <alignment horizontal="center" vertical="center" wrapText="1"/>
    </xf>
    <xf numFmtId="0" fontId="2" fillId="0" borderId="0" xfId="2" applyFont="1" applyAlignment="1">
      <alignment horizontal="left"/>
    </xf>
    <xf numFmtId="0" fontId="4" fillId="0" borderId="0" xfId="1" applyFont="1" applyAlignment="1">
      <alignment horizontal="left" vertical="center" wrapText="1"/>
    </xf>
    <xf numFmtId="4" fontId="8" fillId="2" borderId="3" xfId="1" applyNumberFormat="1" applyFont="1" applyFill="1" applyBorder="1" applyAlignment="1">
      <alignment horizontal="center" vertical="center"/>
    </xf>
    <xf numFmtId="0" fontId="8" fillId="0" borderId="0" xfId="1" applyFont="1" applyAlignment="1">
      <alignment vertical="center"/>
    </xf>
    <xf numFmtId="0" fontId="7" fillId="0" borderId="0" xfId="1" applyFont="1" applyAlignment="1">
      <alignment vertical="center"/>
    </xf>
    <xf numFmtId="164" fontId="8" fillId="2" borderId="3" xfId="1" applyNumberFormat="1" applyFont="1" applyFill="1" applyBorder="1" applyAlignment="1">
      <alignment horizontal="center" vertical="center"/>
    </xf>
    <xf numFmtId="4" fontId="7" fillId="0" borderId="0" xfId="1" applyNumberFormat="1" applyFont="1" applyAlignment="1">
      <alignment horizontal="center" vertical="center"/>
    </xf>
    <xf numFmtId="164" fontId="7" fillId="0" borderId="0" xfId="1" applyNumberFormat="1" applyFont="1" applyAlignment="1">
      <alignment horizontal="center" vertical="center"/>
    </xf>
    <xf numFmtId="0" fontId="7" fillId="0" borderId="0" xfId="1" applyFont="1" applyAlignment="1">
      <alignment horizontal="center" vertical="center"/>
    </xf>
    <xf numFmtId="0" fontId="4" fillId="0" borderId="23" xfId="1" applyFont="1" applyBorder="1" applyAlignment="1">
      <alignment horizontal="center" vertical="center" wrapText="1"/>
    </xf>
    <xf numFmtId="4" fontId="4" fillId="0" borderId="24" xfId="1" applyNumberFormat="1" applyFont="1" applyBorder="1" applyAlignment="1">
      <alignment horizontal="center" vertical="center"/>
    </xf>
    <xf numFmtId="0" fontId="10" fillId="0" borderId="0" xfId="2" applyFont="1" applyAlignment="1">
      <alignment horizontal="left" wrapText="1"/>
    </xf>
    <xf numFmtId="0" fontId="13" fillId="0" borderId="0" xfId="2"/>
    <xf numFmtId="0" fontId="6" fillId="0" borderId="0" xfId="1" applyFont="1" applyAlignment="1">
      <alignment horizontal="center"/>
    </xf>
    <xf numFmtId="0" fontId="14" fillId="0" borderId="0" xfId="1" applyFont="1" applyAlignment="1">
      <alignment vertical="center"/>
    </xf>
    <xf numFmtId="0" fontId="9" fillId="0" borderId="0" xfId="1" applyFont="1" applyAlignment="1">
      <alignment vertical="center"/>
    </xf>
    <xf numFmtId="0" fontId="14" fillId="0" borderId="0" xfId="1" applyFont="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1" fillId="4" borderId="6" xfId="1" applyFont="1" applyFill="1" applyBorder="1" applyAlignment="1">
      <alignment horizontal="center" vertical="center" wrapText="1"/>
    </xf>
    <xf numFmtId="0" fontId="11" fillId="4" borderId="7" xfId="1" applyFont="1" applyFill="1" applyBorder="1" applyAlignment="1">
      <alignment horizontal="center" vertical="center" wrapText="1"/>
    </xf>
    <xf numFmtId="0" fontId="11" fillId="6" borderId="7" xfId="1" applyFont="1" applyFill="1" applyBorder="1" applyAlignment="1">
      <alignment horizontal="center" vertical="center" wrapText="1"/>
    </xf>
    <xf numFmtId="0" fontId="11" fillId="4" borderId="7" xfId="1" applyFont="1" applyFill="1" applyBorder="1" applyAlignment="1">
      <alignment vertical="center" wrapText="1"/>
    </xf>
    <xf numFmtId="0" fontId="11" fillId="4" borderId="8" xfId="1" applyFont="1" applyFill="1" applyBorder="1" applyAlignment="1">
      <alignment vertical="center" wrapText="1"/>
    </xf>
    <xf numFmtId="0" fontId="11" fillId="4" borderId="8"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10" xfId="1" applyFont="1" applyFill="1" applyBorder="1" applyAlignment="1">
      <alignment horizontal="center" vertical="center" wrapText="1"/>
    </xf>
    <xf numFmtId="0" fontId="11" fillId="4" borderId="20" xfId="1" applyFont="1" applyFill="1" applyBorder="1" applyAlignment="1">
      <alignment horizontal="center" vertical="center" wrapText="1"/>
    </xf>
    <xf numFmtId="0" fontId="26" fillId="8" borderId="0" xfId="1" applyFont="1" applyFill="1" applyAlignment="1">
      <alignment horizontal="center" vertical="center" wrapText="1"/>
    </xf>
    <xf numFmtId="0" fontId="12" fillId="7" borderId="3" xfId="1" applyFont="1" applyFill="1" applyBorder="1" applyAlignment="1">
      <alignment horizontal="center" vertical="center" wrapText="1"/>
    </xf>
    <xf numFmtId="49" fontId="7" fillId="0" borderId="3" xfId="1" applyNumberFormat="1" applyFont="1" applyBorder="1" applyAlignment="1">
      <alignment horizontal="left" vertical="center" wrapText="1" indent="1"/>
    </xf>
    <xf numFmtId="4" fontId="7" fillId="3" borderId="3" xfId="1" applyNumberFormat="1" applyFont="1" applyFill="1" applyBorder="1" applyAlignment="1">
      <alignment horizontal="center" vertical="center"/>
    </xf>
    <xf numFmtId="165" fontId="7" fillId="0" borderId="3" xfId="1" applyNumberFormat="1" applyFont="1" applyBorder="1" applyAlignment="1">
      <alignment horizontal="center" vertical="center" wrapText="1"/>
    </xf>
    <xf numFmtId="2" fontId="7" fillId="0" borderId="3" xfId="1" applyNumberFormat="1" applyFont="1" applyBorder="1" applyAlignment="1">
      <alignment horizontal="center" vertical="center"/>
    </xf>
    <xf numFmtId="49" fontId="7" fillId="0" borderId="3" xfId="1" applyNumberFormat="1" applyFont="1" applyBorder="1" applyAlignment="1">
      <alignment horizontal="center" vertical="center" wrapText="1"/>
    </xf>
    <xf numFmtId="3" fontId="7" fillId="5" borderId="3" xfId="1" applyNumberFormat="1" applyFont="1" applyFill="1" applyBorder="1" applyAlignment="1">
      <alignment horizontal="center" vertical="center"/>
    </xf>
    <xf numFmtId="0" fontId="7" fillId="0" borderId="3" xfId="1" applyFont="1" applyBorder="1"/>
    <xf numFmtId="3" fontId="7" fillId="0" borderId="3" xfId="1" applyNumberFormat="1" applyFont="1" applyBorder="1" applyAlignment="1">
      <alignment horizontal="center" vertical="center"/>
    </xf>
    <xf numFmtId="0" fontId="8" fillId="0" borderId="11" xfId="1" applyFont="1" applyBorder="1"/>
    <xf numFmtId="3" fontId="7" fillId="0" borderId="11" xfId="1" applyNumberFormat="1" applyFont="1" applyBorder="1" applyAlignment="1">
      <alignment horizontal="center" vertical="center"/>
    </xf>
    <xf numFmtId="0" fontId="7" fillId="0" borderId="11" xfId="1" applyFont="1" applyBorder="1" applyAlignment="1">
      <alignment horizontal="center" vertical="center"/>
    </xf>
    <xf numFmtId="2" fontId="7" fillId="3" borderId="11" xfId="1" applyNumberFormat="1" applyFont="1" applyFill="1" applyBorder="1" applyAlignment="1">
      <alignment horizontal="center" vertical="center"/>
    </xf>
    <xf numFmtId="4" fontId="7" fillId="3" borderId="11" xfId="1" applyNumberFormat="1" applyFont="1" applyFill="1" applyBorder="1" applyAlignment="1">
      <alignment horizontal="center" vertical="center"/>
    </xf>
    <xf numFmtId="2" fontId="7" fillId="0" borderId="0" xfId="1" applyNumberFormat="1" applyFont="1" applyAlignment="1">
      <alignment horizontal="center" vertical="center"/>
    </xf>
    <xf numFmtId="164" fontId="7" fillId="3" borderId="3" xfId="1" applyNumberFormat="1" applyFont="1" applyFill="1" applyBorder="1" applyAlignment="1">
      <alignment horizontal="center" vertical="center"/>
    </xf>
    <xf numFmtId="165" fontId="7" fillId="0" borderId="3" xfId="1" applyNumberFormat="1" applyFont="1" applyBorder="1" applyAlignment="1">
      <alignment horizontal="center" vertical="center"/>
    </xf>
    <xf numFmtId="49" fontId="7" fillId="2" borderId="3" xfId="1" applyNumberFormat="1" applyFont="1" applyFill="1" applyBorder="1" applyAlignment="1">
      <alignment horizontal="center" vertical="center"/>
    </xf>
    <xf numFmtId="3" fontId="7" fillId="0" borderId="3" xfId="1" applyNumberFormat="1" applyFont="1" applyBorder="1" applyAlignment="1">
      <alignment horizontal="center" vertical="center" wrapText="1"/>
    </xf>
    <xf numFmtId="2" fontId="7" fillId="2" borderId="11" xfId="1" applyNumberFormat="1" applyFont="1" applyFill="1" applyBorder="1" applyAlignment="1">
      <alignment horizontal="center" vertical="center"/>
    </xf>
    <xf numFmtId="4" fontId="7" fillId="2" borderId="11" xfId="1" applyNumberFormat="1" applyFont="1" applyFill="1" applyBorder="1" applyAlignment="1">
      <alignment horizontal="center" vertical="center"/>
    </xf>
    <xf numFmtId="164" fontId="7" fillId="2" borderId="3" xfId="1" applyNumberFormat="1" applyFont="1" applyFill="1" applyBorder="1" applyAlignment="1">
      <alignment horizontal="center" vertical="center"/>
    </xf>
    <xf numFmtId="2" fontId="7" fillId="2" borderId="3" xfId="1" applyNumberFormat="1" applyFont="1" applyFill="1" applyBorder="1" applyAlignment="1">
      <alignment horizontal="center" vertical="center"/>
    </xf>
    <xf numFmtId="49" fontId="7" fillId="0" borderId="11" xfId="1" applyNumberFormat="1" applyFont="1" applyBorder="1" applyAlignment="1">
      <alignment horizontal="center" vertical="center" wrapText="1"/>
    </xf>
    <xf numFmtId="4" fontId="7" fillId="0" borderId="3" xfId="1" applyNumberFormat="1" applyFont="1" applyBorder="1" applyAlignment="1">
      <alignment horizontal="center" vertical="center"/>
    </xf>
    <xf numFmtId="3" fontId="7" fillId="5" borderId="3" xfId="1" applyNumberFormat="1" applyFont="1" applyFill="1" applyBorder="1" applyAlignment="1">
      <alignment horizontal="center" vertical="center" wrapText="1"/>
    </xf>
    <xf numFmtId="166" fontId="31" fillId="9" borderId="0" xfId="8" applyNumberFormat="1" applyFont="1" applyFill="1" applyAlignment="1" applyProtection="1"/>
    <xf numFmtId="4" fontId="31" fillId="0" borderId="0" xfId="0" applyNumberFormat="1" applyFont="1" applyAlignment="1">
      <alignment horizontal="center"/>
    </xf>
    <xf numFmtId="0" fontId="4" fillId="0" borderId="0" xfId="1" applyFont="1" applyAlignment="1">
      <alignment horizontal="left"/>
    </xf>
    <xf numFmtId="1" fontId="7" fillId="0" borderId="12" xfId="8" applyNumberFormat="1" applyFont="1" applyBorder="1" applyAlignment="1" applyProtection="1">
      <alignment horizontal="center" vertical="center" wrapText="1"/>
      <protection locked="0"/>
    </xf>
    <xf numFmtId="1" fontId="7" fillId="0" borderId="3" xfId="8" applyNumberFormat="1" applyFont="1" applyBorder="1" applyAlignment="1" applyProtection="1">
      <alignment horizontal="center" vertical="center" wrapText="1"/>
      <protection locked="0"/>
    </xf>
    <xf numFmtId="0" fontId="8" fillId="0" borderId="25" xfId="1" applyFont="1" applyBorder="1" applyAlignment="1">
      <alignment vertical="center" wrapText="1"/>
    </xf>
    <xf numFmtId="0" fontId="12" fillId="7" borderId="12" xfId="1" applyFont="1" applyFill="1" applyBorder="1" applyAlignment="1">
      <alignment horizontal="center" vertical="center" wrapText="1"/>
    </xf>
    <xf numFmtId="0" fontId="12" fillId="7" borderId="11" xfId="1" applyFont="1" applyFill="1" applyBorder="1" applyAlignment="1">
      <alignment horizontal="center" vertical="center" wrapText="1"/>
    </xf>
    <xf numFmtId="49" fontId="7" fillId="0" borderId="12" xfId="1" applyNumberFormat="1" applyFont="1" applyBorder="1" applyAlignment="1">
      <alignment horizontal="left" vertical="center" wrapText="1" indent="1"/>
    </xf>
    <xf numFmtId="49" fontId="7" fillId="0" borderId="11" xfId="1" applyNumberFormat="1" applyFont="1" applyBorder="1" applyAlignment="1">
      <alignment horizontal="left" vertical="center" wrapText="1" indent="1"/>
    </xf>
    <xf numFmtId="1" fontId="7" fillId="0" borderId="12" xfId="8" applyNumberFormat="1" applyFont="1" applyBorder="1" applyAlignment="1" applyProtection="1">
      <alignment horizontal="center" vertical="center" wrapText="1"/>
      <protection locked="0"/>
    </xf>
    <xf numFmtId="1" fontId="7" fillId="0" borderId="11" xfId="8" applyNumberFormat="1" applyFont="1" applyBorder="1" applyAlignment="1" applyProtection="1">
      <alignment horizontal="center" vertical="center" wrapText="1"/>
      <protection locked="0"/>
    </xf>
    <xf numFmtId="0" fontId="4" fillId="0" borderId="0" xfId="1" applyFont="1" applyAlignment="1">
      <alignment horizontal="left" vertical="center" wrapText="1"/>
    </xf>
    <xf numFmtId="0" fontId="8" fillId="0" borderId="0" xfId="1" applyFont="1" applyAlignment="1">
      <alignment horizontal="center" vertical="center" wrapText="1"/>
    </xf>
    <xf numFmtId="0" fontId="39" fillId="0" borderId="16" xfId="2" applyFont="1" applyBorder="1" applyAlignment="1" applyProtection="1">
      <alignment horizontal="left"/>
      <protection locked="0"/>
    </xf>
    <xf numFmtId="0" fontId="40" fillId="0" borderId="16" xfId="0" applyFont="1" applyBorder="1" applyProtection="1">
      <protection locked="0"/>
    </xf>
    <xf numFmtId="0" fontId="37" fillId="0" borderId="17" xfId="2" applyFont="1" applyBorder="1" applyAlignment="1" applyProtection="1">
      <alignment horizontal="left"/>
      <protection locked="0"/>
    </xf>
    <xf numFmtId="0" fontId="38" fillId="0" borderId="17" xfId="0" applyFont="1" applyBorder="1" applyProtection="1">
      <protection locked="0"/>
    </xf>
    <xf numFmtId="0" fontId="18" fillId="0" borderId="0" xfId="1" applyFont="1" applyAlignment="1">
      <alignment horizontal="left" wrapText="1"/>
    </xf>
    <xf numFmtId="0" fontId="17" fillId="0" borderId="0" xfId="0" applyFont="1" applyAlignment="1">
      <alignment horizontal="left"/>
    </xf>
    <xf numFmtId="0" fontId="18" fillId="0" borderId="0" xfId="1" applyFont="1" applyAlignment="1">
      <alignment horizontal="left" vertical="center" wrapText="1"/>
    </xf>
    <xf numFmtId="0" fontId="17" fillId="0" borderId="0" xfId="0" applyFont="1" applyAlignment="1">
      <alignment horizontal="left" vertical="center"/>
    </xf>
    <xf numFmtId="0" fontId="20" fillId="0" borderId="0" xfId="1" applyFont="1" applyAlignment="1">
      <alignment vertical="center"/>
    </xf>
    <xf numFmtId="0" fontId="21" fillId="0" borderId="0" xfId="0" applyFont="1" applyAlignment="1">
      <alignment vertical="center"/>
    </xf>
    <xf numFmtId="0" fontId="0" fillId="0" borderId="0" xfId="0" applyAlignment="1">
      <alignment horizontal="left" vertical="center"/>
    </xf>
    <xf numFmtId="0" fontId="23" fillId="0" borderId="0" xfId="1" applyFont="1" applyAlignment="1">
      <alignment horizontal="left" vertical="center"/>
    </xf>
    <xf numFmtId="0" fontId="24" fillId="0" borderId="0" xfId="0" applyFont="1" applyAlignment="1">
      <alignment horizontal="left" vertical="center"/>
    </xf>
    <xf numFmtId="49" fontId="7" fillId="0" borderId="12" xfId="1" applyNumberFormat="1" applyFont="1" applyBorder="1" applyAlignment="1">
      <alignment horizontal="center" vertical="center" wrapText="1"/>
    </xf>
    <xf numFmtId="0" fontId="22" fillId="0" borderId="11" xfId="0" applyFont="1" applyBorder="1" applyAlignment="1">
      <alignment horizontal="center" vertical="center" wrapText="1"/>
    </xf>
    <xf numFmtId="0" fontId="9" fillId="0" borderId="15" xfId="1"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49" fontId="7" fillId="0" borderId="11" xfId="1" applyNumberFormat="1" applyFont="1" applyBorder="1" applyAlignment="1">
      <alignment horizontal="center" vertical="center" wrapText="1"/>
    </xf>
    <xf numFmtId="0" fontId="4" fillId="0" borderId="18"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9" xfId="1" applyFont="1" applyBorder="1" applyAlignment="1">
      <alignment horizontal="center" vertical="center" wrapText="1"/>
    </xf>
    <xf numFmtId="0" fontId="0" fillId="0" borderId="17" xfId="0" applyBorder="1" applyProtection="1">
      <protection locked="0"/>
    </xf>
    <xf numFmtId="2" fontId="7" fillId="0" borderId="12" xfId="1" applyNumberFormat="1" applyFont="1" applyBorder="1" applyAlignment="1">
      <alignment horizontal="center" vertical="center"/>
    </xf>
    <xf numFmtId="2" fontId="7" fillId="0" borderId="11" xfId="1" applyNumberFormat="1" applyFont="1" applyBorder="1" applyAlignment="1">
      <alignment horizontal="center" vertical="center"/>
    </xf>
    <xf numFmtId="165" fontId="7" fillId="0" borderId="12" xfId="1" applyNumberFormat="1" applyFont="1" applyBorder="1" applyAlignment="1">
      <alignment horizontal="center" vertical="center" wrapText="1"/>
    </xf>
    <xf numFmtId="165" fontId="7" fillId="0" borderId="11" xfId="1" applyNumberFormat="1" applyFont="1" applyBorder="1" applyAlignment="1">
      <alignment horizontal="center" vertical="center" wrapText="1"/>
    </xf>
    <xf numFmtId="165" fontId="7" fillId="0" borderId="12" xfId="1" applyNumberFormat="1" applyFont="1" applyBorder="1" applyAlignment="1">
      <alignment horizontal="center" vertical="center"/>
    </xf>
    <xf numFmtId="165" fontId="7" fillId="0" borderId="11" xfId="1" applyNumberFormat="1" applyFont="1" applyBorder="1" applyAlignment="1">
      <alignment horizontal="center" vertical="center"/>
    </xf>
    <xf numFmtId="4" fontId="7" fillId="0" borderId="12" xfId="1" applyNumberFormat="1" applyFont="1" applyBorder="1" applyAlignment="1">
      <alignment horizontal="center" vertical="center"/>
    </xf>
    <xf numFmtId="4" fontId="7" fillId="0" borderId="11" xfId="1" applyNumberFormat="1" applyFont="1" applyBorder="1" applyAlignment="1">
      <alignment horizontal="center" vertical="center"/>
    </xf>
    <xf numFmtId="2" fontId="7" fillId="0" borderId="12" xfId="1" applyNumberFormat="1" applyFont="1" applyBorder="1" applyAlignment="1">
      <alignment horizontal="center" vertical="center" wrapText="1"/>
    </xf>
    <xf numFmtId="2" fontId="7" fillId="0" borderId="11" xfId="1"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3" fontId="7" fillId="5" borderId="12" xfId="1" applyNumberFormat="1" applyFont="1" applyFill="1" applyBorder="1" applyAlignment="1">
      <alignment horizontal="center" vertical="center"/>
    </xf>
    <xf numFmtId="3" fontId="7" fillId="5" borderId="11" xfId="1" applyNumberFormat="1" applyFont="1" applyFill="1" applyBorder="1" applyAlignment="1">
      <alignment horizontal="center" vertical="center"/>
    </xf>
    <xf numFmtId="3" fontId="7" fillId="0" borderId="12" xfId="1" applyNumberFormat="1" applyFont="1" applyBorder="1" applyAlignment="1">
      <alignment horizontal="center" vertical="center" wrapText="1"/>
    </xf>
    <xf numFmtId="3" fontId="7" fillId="0" borderId="11" xfId="1" applyNumberFormat="1" applyFont="1" applyBorder="1" applyAlignment="1">
      <alignment horizontal="center" vertical="center" wrapText="1"/>
    </xf>
    <xf numFmtId="3" fontId="7" fillId="0" borderId="12" xfId="1" applyNumberFormat="1" applyFont="1" applyBorder="1" applyAlignment="1">
      <alignment horizontal="center" vertical="center"/>
    </xf>
    <xf numFmtId="3" fontId="7" fillId="0" borderId="11" xfId="1" applyNumberFormat="1" applyFont="1" applyBorder="1" applyAlignment="1">
      <alignment horizontal="center" vertical="center"/>
    </xf>
    <xf numFmtId="0" fontId="4" fillId="0" borderId="0" xfId="1" applyFont="1" applyAlignment="1">
      <alignment horizontal="left"/>
    </xf>
    <xf numFmtId="0" fontId="39" fillId="0" borderId="21" xfId="2" applyFont="1" applyBorder="1" applyAlignment="1" applyProtection="1">
      <alignment horizontal="left"/>
      <protection locked="0"/>
    </xf>
    <xf numFmtId="0" fontId="29" fillId="9" borderId="21" xfId="0" applyFont="1" applyFill="1" applyBorder="1" applyAlignment="1">
      <alignment horizontal="right" indent="1"/>
    </xf>
    <xf numFmtId="0" fontId="7" fillId="0" borderId="12" xfId="1" applyFont="1" applyBorder="1" applyAlignment="1">
      <alignment horizontal="center"/>
    </xf>
    <xf numFmtId="0" fontId="7" fillId="0" borderId="11" xfId="1" applyFont="1" applyBorder="1" applyAlignment="1">
      <alignment horizontal="center"/>
    </xf>
    <xf numFmtId="0" fontId="4" fillId="0" borderId="22" xfId="1" applyFont="1" applyBorder="1" applyAlignment="1">
      <alignment horizontal="right" vertical="center" wrapText="1"/>
    </xf>
    <xf numFmtId="0" fontId="4" fillId="0" borderId="23" xfId="1" applyFont="1" applyBorder="1" applyAlignment="1">
      <alignment horizontal="right" vertical="center" wrapText="1"/>
    </xf>
    <xf numFmtId="0" fontId="37" fillId="0" borderId="21" xfId="2" applyFont="1" applyBorder="1" applyAlignment="1" applyProtection="1">
      <alignment horizontal="left"/>
      <protection locked="0"/>
    </xf>
    <xf numFmtId="0" fontId="37" fillId="0" borderId="16" xfId="2" applyFont="1" applyBorder="1" applyAlignment="1" applyProtection="1">
      <alignment horizontal="left"/>
      <protection locked="0"/>
    </xf>
  </cellXfs>
  <cellStyles count="9">
    <cellStyle name="Comma" xfId="8" builtinId="3"/>
    <cellStyle name="Currency 2" xfId="4" xr:uid="{11AE5768-80A3-4040-B77C-D4B861A7FB3F}"/>
    <cellStyle name="Currency 2 2" xfId="5" xr:uid="{C80546F7-0585-4C1C-BD7D-CD6305FE38B6}"/>
    <cellStyle name="Currency 3" xfId="6" xr:uid="{5979E7EE-F7FF-441D-8E38-093BAFBF5E94}"/>
    <cellStyle name="Currency 4" xfId="7" xr:uid="{8F0A78BE-DF3D-4FA2-9AA8-78B021ED9B4D}"/>
    <cellStyle name="Currency 5" xfId="3" xr:uid="{4393B8CB-738A-40C7-8807-4BDC96CAE5E7}"/>
    <cellStyle name="Normal" xfId="0" builtinId="0"/>
    <cellStyle name="Normal 2" xfId="1" xr:uid="{7662F037-ED0D-4238-90ED-62EA1414A2D8}"/>
    <cellStyle name="Normal 3" xfId="2" xr:uid="{298200DD-51F7-4107-BA7D-7D8A426A0820}"/>
  </cellStyles>
  <dxfs count="2">
    <dxf>
      <font>
        <b val="0"/>
        <i val="0"/>
        <color rgb="FF008E40"/>
      </font>
      <fill>
        <patternFill>
          <bgColor theme="9" tint="0.79998168889431442"/>
        </patternFill>
      </fill>
    </dxf>
    <dxf>
      <font>
        <b/>
        <i val="0"/>
        <color rgb="FF9C0006"/>
      </font>
      <fill>
        <patternFill>
          <bgColor rgb="FFFFC7CE"/>
        </patternFill>
      </fill>
    </dxf>
  </dxfs>
  <tableStyles count="0" defaultTableStyle="TableStyleMedium2" defaultPivotStyle="PivotStyleLight16"/>
  <colors>
    <mruColors>
      <color rgb="FF008E4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241301</xdr:colOff>
      <xdr:row>0</xdr:row>
      <xdr:rowOff>166687</xdr:rowOff>
    </xdr:from>
    <xdr:to>
      <xdr:col>0</xdr:col>
      <xdr:colOff>1925588</xdr:colOff>
      <xdr:row>2</xdr:row>
      <xdr:rowOff>285749</xdr:rowOff>
    </xdr:to>
    <xdr:pic>
      <xdr:nvPicPr>
        <xdr:cNvPr id="2" name="Picture 1">
          <a:extLst>
            <a:ext uri="{FF2B5EF4-FFF2-40B4-BE49-F238E27FC236}">
              <a16:creationId xmlns:a16="http://schemas.microsoft.com/office/drawing/2014/main" id="{0FF9C534-AAB5-47A5-95B4-AB996F0CB237}"/>
            </a:ext>
          </a:extLst>
        </xdr:cNvPr>
        <xdr:cNvPicPr>
          <a:picLocks noChangeAspect="1"/>
        </xdr:cNvPicPr>
      </xdr:nvPicPr>
      <xdr:blipFill>
        <a:blip xmlns:r="http://schemas.openxmlformats.org/officeDocument/2006/relationships" r:embed="rId1"/>
        <a:stretch>
          <a:fillRect/>
        </a:stretch>
      </xdr:blipFill>
      <xdr:spPr>
        <a:xfrm>
          <a:off x="241301" y="166687"/>
          <a:ext cx="1684287" cy="8810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0C6DC-8396-47EC-A910-FE27617A1FC7}">
  <dimension ref="A1:AF40"/>
  <sheetViews>
    <sheetView tabSelected="1" zoomScale="80" zoomScaleNormal="80" zoomScaleSheetLayoutView="32" workbookViewId="0">
      <selection activeCell="H20" sqref="H20"/>
    </sheetView>
  </sheetViews>
  <sheetFormatPr defaultRowHeight="14.5" x14ac:dyDescent="0.35"/>
  <cols>
    <col min="1" max="1" width="33.1796875" customWidth="1"/>
    <col min="2" max="2" width="70.7265625" customWidth="1"/>
    <col min="3" max="3" width="17" customWidth="1"/>
    <col min="4" max="4" width="28.54296875" customWidth="1"/>
    <col min="5" max="5" width="23.26953125" customWidth="1"/>
    <col min="6" max="6" width="17.81640625" customWidth="1"/>
    <col min="7" max="18" width="16.26953125" customWidth="1"/>
    <col min="19" max="19" width="22.26953125" customWidth="1"/>
    <col min="20" max="20" width="3.7265625" customWidth="1"/>
    <col min="21" max="21" width="16.81640625" customWidth="1"/>
    <col min="22" max="22" width="3.7265625" customWidth="1"/>
    <col min="23" max="23" width="24.26953125" customWidth="1"/>
    <col min="24" max="24" width="3.7265625" customWidth="1"/>
    <col min="25" max="25" width="27.7265625" customWidth="1"/>
    <col min="26" max="26" width="3.7265625" customWidth="1"/>
    <col min="27" max="27" width="25.81640625" customWidth="1"/>
    <col min="28" max="28" width="3.7265625" customWidth="1"/>
    <col min="29" max="29" width="23.453125" customWidth="1"/>
    <col min="30" max="30" width="3.7265625" customWidth="1"/>
    <col min="31" max="31" width="27.7265625" customWidth="1"/>
    <col min="32" max="32" width="13.453125" customWidth="1"/>
  </cols>
  <sheetData>
    <row r="1" spans="1:31" x14ac:dyDescent="0.35">
      <c r="A1" s="3"/>
      <c r="B1" s="3"/>
      <c r="C1" s="3"/>
      <c r="D1" s="3"/>
      <c r="E1" s="3"/>
      <c r="F1" s="3"/>
      <c r="G1" s="3"/>
      <c r="H1" s="3"/>
      <c r="I1" s="3"/>
      <c r="J1" s="3"/>
      <c r="K1" s="3"/>
      <c r="L1" s="3"/>
      <c r="M1" s="3"/>
      <c r="N1" s="3"/>
      <c r="O1" s="3"/>
      <c r="P1" s="3"/>
      <c r="Q1" s="3"/>
      <c r="R1" s="3"/>
      <c r="S1" s="3"/>
      <c r="T1" s="3"/>
      <c r="U1" s="3"/>
      <c r="V1" s="4"/>
      <c r="W1" s="3"/>
      <c r="X1" s="3"/>
      <c r="Y1" s="3"/>
      <c r="Z1" s="3"/>
      <c r="AA1" s="3"/>
      <c r="AB1" s="3"/>
      <c r="AC1" s="3"/>
      <c r="AD1" s="3"/>
      <c r="AE1" s="3"/>
    </row>
    <row r="2" spans="1:31" ht="45" x14ac:dyDescent="0.35">
      <c r="B2" s="5" t="s">
        <v>0</v>
      </c>
      <c r="D2" s="6"/>
      <c r="E2" s="6"/>
      <c r="F2" s="6"/>
      <c r="G2" s="6"/>
      <c r="H2" s="6"/>
      <c r="I2" s="6"/>
      <c r="J2" s="6"/>
      <c r="K2" s="6"/>
      <c r="L2" s="6"/>
      <c r="M2" s="6"/>
      <c r="N2" s="6"/>
      <c r="O2" s="6"/>
      <c r="P2" s="6"/>
      <c r="Q2" s="6"/>
      <c r="R2" s="6"/>
      <c r="S2" s="6"/>
      <c r="T2" s="6"/>
      <c r="U2" s="6"/>
      <c r="V2" s="6"/>
      <c r="W2" s="5"/>
      <c r="X2" s="6"/>
      <c r="Y2" s="6"/>
      <c r="Z2" s="6"/>
      <c r="AA2" s="6"/>
      <c r="AB2" s="6"/>
      <c r="AC2" s="6"/>
      <c r="AD2" s="6"/>
      <c r="AE2" s="6"/>
    </row>
    <row r="3" spans="1:31" ht="30.5" x14ac:dyDescent="0.85">
      <c r="A3" s="7"/>
      <c r="B3" s="8" t="s">
        <v>1</v>
      </c>
      <c r="D3" s="9"/>
      <c r="E3" s="9"/>
      <c r="F3" s="9"/>
      <c r="G3" s="9"/>
      <c r="H3" s="9"/>
      <c r="I3" s="9"/>
      <c r="J3" s="9"/>
      <c r="K3" s="9"/>
      <c r="L3" s="9"/>
      <c r="M3" s="9"/>
      <c r="N3" s="9"/>
      <c r="O3" s="9"/>
      <c r="P3" s="9"/>
      <c r="Q3" s="9"/>
      <c r="R3" s="9"/>
      <c r="S3" s="9"/>
      <c r="T3" s="9"/>
      <c r="U3" s="9"/>
      <c r="V3" s="9"/>
      <c r="W3" s="9"/>
      <c r="X3" s="9"/>
      <c r="Y3" s="9"/>
      <c r="Z3" s="9"/>
      <c r="AA3" s="9"/>
      <c r="AB3" s="9"/>
      <c r="AC3" s="9"/>
      <c r="AD3" s="9"/>
      <c r="AE3" s="9"/>
    </row>
    <row r="4" spans="1:31" ht="20.5" thickBot="1" x14ac:dyDescent="0.45">
      <c r="A4" s="10"/>
      <c r="B4" s="11"/>
      <c r="C4" s="11"/>
      <c r="D4" s="11"/>
      <c r="E4" s="11"/>
      <c r="F4" s="11"/>
      <c r="G4" s="11"/>
      <c r="H4" s="11"/>
      <c r="I4" s="11"/>
      <c r="J4" s="11"/>
      <c r="K4" s="11"/>
      <c r="L4" s="11"/>
      <c r="M4" s="11"/>
      <c r="N4" s="11"/>
      <c r="O4" s="11"/>
      <c r="P4" s="11"/>
      <c r="Q4" s="11"/>
      <c r="R4" s="11"/>
      <c r="S4" s="11"/>
      <c r="T4" s="11"/>
      <c r="U4" s="11"/>
      <c r="V4" s="12"/>
      <c r="W4" s="11"/>
      <c r="X4" s="11"/>
      <c r="Y4" s="11"/>
      <c r="Z4" s="11"/>
      <c r="AA4" s="11"/>
      <c r="AB4" s="11"/>
      <c r="AC4" s="11"/>
      <c r="AD4" s="11"/>
      <c r="AE4" s="11"/>
    </row>
    <row r="5" spans="1:31" ht="25" x14ac:dyDescent="0.45">
      <c r="A5" s="7"/>
      <c r="B5" s="13"/>
      <c r="C5" s="14"/>
      <c r="D5" s="14"/>
      <c r="E5" s="15"/>
      <c r="F5" s="15"/>
      <c r="G5" s="15"/>
      <c r="H5" s="15"/>
      <c r="I5" s="15"/>
      <c r="J5" s="15"/>
      <c r="K5" s="15"/>
      <c r="L5" s="15"/>
      <c r="M5" s="15"/>
      <c r="N5" s="15"/>
      <c r="O5" s="15"/>
      <c r="P5" s="15"/>
      <c r="Q5" s="15"/>
      <c r="R5" s="15"/>
      <c r="S5" s="15"/>
      <c r="T5" s="15"/>
      <c r="U5" s="16"/>
      <c r="V5" s="16"/>
      <c r="W5" s="16"/>
      <c r="X5" s="16"/>
      <c r="Y5" s="16"/>
      <c r="Z5" s="16"/>
      <c r="AA5" s="16"/>
      <c r="AB5" s="16"/>
      <c r="AC5" s="16"/>
      <c r="AD5" s="16"/>
      <c r="AE5" s="16"/>
    </row>
    <row r="6" spans="1:31" ht="50.15" customHeight="1" x14ac:dyDescent="0.7">
      <c r="A6" s="85" t="s">
        <v>2</v>
      </c>
      <c r="B6" s="97"/>
      <c r="C6" s="98"/>
      <c r="D6" s="98"/>
      <c r="E6" s="15"/>
      <c r="F6" s="15"/>
      <c r="G6" s="105" t="s">
        <v>3</v>
      </c>
      <c r="H6" s="106"/>
      <c r="I6" s="106"/>
      <c r="J6" s="106"/>
      <c r="K6" s="106"/>
      <c r="L6" s="106"/>
      <c r="M6" s="106"/>
      <c r="N6" s="106"/>
      <c r="O6" s="106"/>
      <c r="P6" s="106"/>
      <c r="Q6" s="106"/>
      <c r="R6" s="106"/>
      <c r="S6" s="15"/>
      <c r="T6" s="15"/>
      <c r="U6" s="96" t="s">
        <v>4</v>
      </c>
      <c r="V6" s="96"/>
      <c r="W6" s="96"/>
      <c r="X6" s="96"/>
      <c r="Y6" s="96"/>
      <c r="Z6" s="88"/>
      <c r="AA6" s="20">
        <f>AA18+AA19+AA20+AA27+AA31+AA22+AA25+AA33+AA35</f>
        <v>0</v>
      </c>
      <c r="AB6" s="21"/>
      <c r="AC6" s="23">
        <f>AE18+AE19+AE20+AE27+AE31+AE22+AE25+AE35+AE33</f>
        <v>0</v>
      </c>
      <c r="AD6" s="22"/>
    </row>
    <row r="7" spans="1:31" ht="14.25" customHeight="1" x14ac:dyDescent="0.45">
      <c r="A7" s="137" t="s">
        <v>5</v>
      </c>
      <c r="B7" s="138"/>
      <c r="C7" s="138"/>
      <c r="D7" s="138"/>
      <c r="E7" s="15"/>
      <c r="F7" s="15"/>
      <c r="G7" s="17"/>
      <c r="H7" s="18"/>
      <c r="I7" s="18"/>
      <c r="J7" s="18"/>
      <c r="K7" s="18"/>
      <c r="L7" s="18"/>
      <c r="M7" s="18"/>
      <c r="N7" s="18"/>
      <c r="O7" s="18"/>
      <c r="P7" s="18"/>
      <c r="Q7" s="18"/>
      <c r="R7" s="18"/>
      <c r="S7" s="15"/>
      <c r="T7" s="15"/>
      <c r="U7" s="19"/>
      <c r="V7" s="19"/>
      <c r="W7" s="19"/>
      <c r="X7" s="19"/>
      <c r="Y7" s="19"/>
      <c r="Z7" s="19"/>
      <c r="AA7" s="24"/>
      <c r="AB7" s="21"/>
      <c r="AC7" s="25"/>
      <c r="AD7" s="22"/>
      <c r="AE7" s="26"/>
    </row>
    <row r="8" spans="1:31" ht="50.15" customHeight="1" x14ac:dyDescent="0.45">
      <c r="A8" s="137"/>
      <c r="B8" s="97"/>
      <c r="C8" s="97"/>
      <c r="D8" s="97"/>
      <c r="E8" s="27"/>
      <c r="F8" s="27"/>
      <c r="G8" s="95" t="s">
        <v>6</v>
      </c>
      <c r="H8" s="95"/>
      <c r="I8" s="95"/>
      <c r="J8" s="95"/>
      <c r="K8" s="95"/>
      <c r="L8" s="95"/>
      <c r="M8" s="95"/>
      <c r="N8" s="95"/>
      <c r="O8" s="95"/>
      <c r="P8" s="95"/>
      <c r="Q8" s="95"/>
      <c r="R8" s="95"/>
      <c r="S8" s="15"/>
      <c r="T8" s="15"/>
      <c r="U8" s="96" t="s">
        <v>7</v>
      </c>
      <c r="V8" s="96"/>
      <c r="W8" s="96"/>
      <c r="X8" s="96"/>
      <c r="Y8" s="96"/>
      <c r="Z8" s="13"/>
      <c r="AA8" s="29">
        <f>AA21+AA24+AA28+AA23+AA29+AA30+AA32+AA26+AA34</f>
        <v>0</v>
      </c>
      <c r="AB8" s="30"/>
      <c r="AC8" s="32">
        <f>AE21+AE24+AE28+AE23+AE29+AE30+AE32+AE26+AE34</f>
        <v>0</v>
      </c>
      <c r="AD8" s="31"/>
    </row>
    <row r="9" spans="1:31" ht="21.75" customHeight="1" thickBot="1" x14ac:dyDescent="0.5">
      <c r="A9" s="137" t="s">
        <v>8</v>
      </c>
      <c r="B9" s="144"/>
      <c r="C9" s="144"/>
      <c r="D9" s="144"/>
      <c r="E9" s="27"/>
      <c r="F9" s="27"/>
      <c r="G9" s="95"/>
      <c r="H9" s="95"/>
      <c r="I9" s="95"/>
      <c r="J9" s="95"/>
      <c r="K9" s="95"/>
      <c r="L9" s="95"/>
      <c r="M9" s="95"/>
      <c r="N9" s="95"/>
      <c r="O9" s="95"/>
      <c r="P9" s="95"/>
      <c r="Q9" s="95"/>
      <c r="R9" s="95"/>
      <c r="S9" s="15"/>
      <c r="T9" s="15"/>
      <c r="U9" s="19"/>
      <c r="V9" s="19"/>
      <c r="W9" s="19"/>
      <c r="X9" s="19"/>
      <c r="Y9" s="19"/>
      <c r="Z9" s="14"/>
      <c r="AA9" s="33"/>
      <c r="AB9" s="31"/>
      <c r="AC9" s="34"/>
      <c r="AD9" s="31"/>
      <c r="AE9" s="35"/>
    </row>
    <row r="10" spans="1:31" ht="39.75" customHeight="1" thickTop="1" thickBot="1" x14ac:dyDescent="0.5">
      <c r="A10" s="137"/>
      <c r="B10" s="145"/>
      <c r="C10" s="145"/>
      <c r="D10" s="145"/>
      <c r="E10" s="27"/>
      <c r="F10" s="27"/>
      <c r="G10" s="103" t="s">
        <v>9</v>
      </c>
      <c r="H10" s="103"/>
      <c r="I10" s="103"/>
      <c r="J10" s="104"/>
      <c r="K10" s="104"/>
      <c r="L10" s="104"/>
      <c r="M10" s="104"/>
      <c r="N10" s="104"/>
      <c r="O10" s="104"/>
      <c r="P10" s="104"/>
      <c r="Q10" s="104"/>
      <c r="R10" s="104"/>
      <c r="S10" s="15"/>
      <c r="T10" s="15"/>
      <c r="U10" s="142" t="s">
        <v>10</v>
      </c>
      <c r="V10" s="143"/>
      <c r="W10" s="143"/>
      <c r="X10" s="143"/>
      <c r="Y10" s="143"/>
      <c r="Z10" s="36"/>
      <c r="AA10" s="37">
        <f>(MAX(AA6,AA8))*2</f>
        <v>0</v>
      </c>
      <c r="AB10" s="16"/>
      <c r="AD10" s="22"/>
    </row>
    <row r="11" spans="1:31" ht="48" customHeight="1" thickTop="1" x14ac:dyDescent="0.65">
      <c r="A11" s="85" t="s">
        <v>11</v>
      </c>
      <c r="B11" s="99"/>
      <c r="C11" s="100"/>
      <c r="D11" s="100"/>
      <c r="E11" s="38"/>
      <c r="F11" s="38"/>
      <c r="G11" s="107"/>
      <c r="H11" s="107"/>
      <c r="I11" s="107"/>
      <c r="J11" s="107"/>
      <c r="K11" s="107"/>
      <c r="L11" s="107"/>
      <c r="M11" s="107"/>
      <c r="N11" s="107"/>
      <c r="O11" s="107"/>
      <c r="P11" s="107"/>
      <c r="Q11" s="107"/>
      <c r="R11" s="107"/>
      <c r="S11" s="15"/>
      <c r="T11" s="15"/>
      <c r="U11" s="14"/>
      <c r="V11" s="14"/>
      <c r="W11" s="13"/>
      <c r="X11" s="14"/>
      <c r="Y11" s="14"/>
      <c r="Z11" s="14"/>
      <c r="AA11" s="14"/>
      <c r="AB11" s="31"/>
      <c r="AC11" s="31"/>
      <c r="AD11" s="31"/>
      <c r="AE11" s="35"/>
    </row>
    <row r="12" spans="1:31" ht="50.25" customHeight="1" x14ac:dyDescent="0.65">
      <c r="A12" s="85" t="s">
        <v>12</v>
      </c>
      <c r="B12" s="99"/>
      <c r="C12" s="100"/>
      <c r="D12" s="100"/>
      <c r="E12" s="27"/>
      <c r="F12" s="27"/>
      <c r="G12" s="101" t="s">
        <v>13</v>
      </c>
      <c r="H12" s="101"/>
      <c r="I12" s="101"/>
      <c r="J12" s="102"/>
      <c r="K12" s="102"/>
      <c r="L12" s="102"/>
      <c r="M12" s="102"/>
      <c r="N12" s="102"/>
      <c r="O12" s="102"/>
      <c r="P12" s="102"/>
      <c r="Q12" s="102"/>
      <c r="R12" s="102"/>
      <c r="S12" s="15"/>
      <c r="T12" s="15"/>
      <c r="U12" s="108" t="s">
        <v>14</v>
      </c>
      <c r="V12" s="109"/>
      <c r="W12" s="109"/>
      <c r="X12" s="109"/>
      <c r="Y12" s="109"/>
      <c r="Z12" s="109"/>
      <c r="AA12" s="109"/>
      <c r="AB12" s="109"/>
      <c r="AC12" s="109"/>
      <c r="AD12" s="109"/>
      <c r="AE12" s="109"/>
    </row>
    <row r="13" spans="1:31" ht="51.75" customHeight="1" x14ac:dyDescent="0.65">
      <c r="A13" s="85" t="s">
        <v>15</v>
      </c>
      <c r="B13" s="99"/>
      <c r="C13" s="100"/>
      <c r="D13" s="100"/>
      <c r="E13" s="27"/>
      <c r="F13" s="39"/>
      <c r="G13" s="101"/>
      <c r="H13" s="101"/>
      <c r="I13" s="101"/>
      <c r="J13" s="102"/>
      <c r="K13" s="102"/>
      <c r="L13" s="102"/>
      <c r="M13" s="102"/>
      <c r="N13" s="102"/>
      <c r="O13" s="102"/>
      <c r="P13" s="102"/>
      <c r="Q13" s="102"/>
      <c r="R13" s="102"/>
      <c r="S13" s="15"/>
      <c r="T13" s="15"/>
      <c r="U13" s="108" t="s">
        <v>16</v>
      </c>
      <c r="V13" s="109"/>
      <c r="W13" s="109"/>
      <c r="X13" s="109"/>
      <c r="Y13" s="109"/>
      <c r="Z13" s="109"/>
      <c r="AA13" s="109"/>
      <c r="AB13" s="109"/>
      <c r="AC13" s="109"/>
      <c r="AD13" s="109"/>
      <c r="AE13" s="109"/>
    </row>
    <row r="14" spans="1:31" ht="105" customHeight="1" x14ac:dyDescent="0.45">
      <c r="A14" s="28" t="s">
        <v>17</v>
      </c>
      <c r="B14" s="119"/>
      <c r="C14" s="119"/>
      <c r="D14" s="119"/>
      <c r="E14" s="15"/>
      <c r="F14" s="15"/>
      <c r="G14" s="103" t="s">
        <v>18</v>
      </c>
      <c r="H14" s="103"/>
      <c r="I14" s="103"/>
      <c r="J14" s="104"/>
      <c r="K14" s="104"/>
      <c r="L14" s="104"/>
      <c r="M14" s="104"/>
      <c r="N14" s="104"/>
      <c r="O14" s="104"/>
      <c r="P14" s="104"/>
      <c r="Q14" s="104"/>
      <c r="R14" s="104"/>
      <c r="S14" s="15"/>
      <c r="T14" s="15"/>
      <c r="U14" s="116" t="s">
        <v>19</v>
      </c>
      <c r="V14" s="117"/>
      <c r="W14" s="117"/>
      <c r="X14" s="117"/>
      <c r="Y14" s="117"/>
      <c r="Z14" s="117"/>
      <c r="AA14" s="117"/>
      <c r="AB14" s="117"/>
      <c r="AC14" s="117"/>
      <c r="AD14" s="117"/>
      <c r="AE14" s="118"/>
    </row>
    <row r="15" spans="1:31" ht="25.5" thickBot="1" x14ac:dyDescent="0.55000000000000004">
      <c r="A15" s="7"/>
      <c r="B15" s="16"/>
      <c r="C15" s="16"/>
      <c r="D15" s="16"/>
      <c r="E15" s="15"/>
      <c r="F15" s="15"/>
      <c r="G15" s="15"/>
      <c r="H15" s="15"/>
      <c r="I15" s="15"/>
      <c r="J15" s="15"/>
      <c r="K15" s="15"/>
      <c r="L15" s="15"/>
      <c r="M15" s="15"/>
      <c r="N15" s="15"/>
      <c r="O15" s="15"/>
      <c r="P15" s="15"/>
      <c r="Q15" s="15"/>
      <c r="R15" s="15"/>
      <c r="S15" s="15"/>
      <c r="T15" s="15"/>
      <c r="U15" s="15"/>
      <c r="V15" s="40"/>
      <c r="W15" s="15"/>
      <c r="X15" s="15"/>
      <c r="Y15" s="15"/>
      <c r="Z15" s="15"/>
      <c r="AA15" s="15"/>
      <c r="AB15" s="15"/>
      <c r="AC15" s="15"/>
      <c r="AD15" s="15"/>
      <c r="AE15" s="16"/>
    </row>
    <row r="16" spans="1:31" s="1" customFormat="1" ht="48" customHeight="1" thickBot="1" x14ac:dyDescent="0.4">
      <c r="A16" s="41"/>
      <c r="B16" s="42"/>
      <c r="C16" s="43"/>
      <c r="D16" s="42" t="s">
        <v>20</v>
      </c>
      <c r="E16" s="43"/>
      <c r="F16" s="43"/>
      <c r="G16" s="112" t="s">
        <v>21</v>
      </c>
      <c r="H16" s="113"/>
      <c r="I16" s="113"/>
      <c r="J16" s="113"/>
      <c r="K16" s="113"/>
      <c r="L16" s="113"/>
      <c r="M16" s="113"/>
      <c r="N16" s="113"/>
      <c r="O16" s="113"/>
      <c r="P16" s="113"/>
      <c r="Q16" s="113"/>
      <c r="R16" s="114"/>
      <c r="S16" s="44" t="s">
        <v>22</v>
      </c>
      <c r="T16" s="43"/>
      <c r="U16" s="44" t="s">
        <v>23</v>
      </c>
      <c r="V16" s="43"/>
      <c r="W16" s="44" t="s">
        <v>24</v>
      </c>
      <c r="X16" s="43"/>
      <c r="Y16" s="44" t="s">
        <v>25</v>
      </c>
      <c r="Z16" s="43"/>
      <c r="AA16" s="44" t="s">
        <v>26</v>
      </c>
      <c r="AB16" s="45"/>
      <c r="AC16" s="44" t="s">
        <v>27</v>
      </c>
      <c r="AD16" s="45"/>
      <c r="AE16" s="44" t="s">
        <v>28</v>
      </c>
    </row>
    <row r="17" spans="1:32" ht="115.5" thickBot="1" x14ac:dyDescent="0.4">
      <c r="A17" s="46" t="s">
        <v>29</v>
      </c>
      <c r="B17" s="47" t="s">
        <v>30</v>
      </c>
      <c r="C17" s="47" t="s">
        <v>31</v>
      </c>
      <c r="D17" s="47" t="s">
        <v>32</v>
      </c>
      <c r="E17" s="47" t="s">
        <v>33</v>
      </c>
      <c r="F17" s="47" t="s">
        <v>34</v>
      </c>
      <c r="G17" s="48" t="s">
        <v>35</v>
      </c>
      <c r="H17" s="48" t="s">
        <v>36</v>
      </c>
      <c r="I17" s="48" t="s">
        <v>37</v>
      </c>
      <c r="J17" s="48" t="s">
        <v>38</v>
      </c>
      <c r="K17" s="48" t="s">
        <v>39</v>
      </c>
      <c r="L17" s="48" t="s">
        <v>40</v>
      </c>
      <c r="M17" s="48" t="s">
        <v>41</v>
      </c>
      <c r="N17" s="48" t="s">
        <v>42</v>
      </c>
      <c r="O17" s="48" t="s">
        <v>43</v>
      </c>
      <c r="P17" s="48" t="s">
        <v>44</v>
      </c>
      <c r="Q17" s="48" t="s">
        <v>45</v>
      </c>
      <c r="R17" s="48" t="s">
        <v>46</v>
      </c>
      <c r="S17" s="47" t="s">
        <v>47</v>
      </c>
      <c r="T17" s="49" t="s">
        <v>48</v>
      </c>
      <c r="U17" s="47" t="s">
        <v>49</v>
      </c>
      <c r="V17" s="50" t="s">
        <v>50</v>
      </c>
      <c r="W17" s="51" t="s">
        <v>51</v>
      </c>
      <c r="X17" s="50" t="s">
        <v>52</v>
      </c>
      <c r="Y17" s="51" t="s">
        <v>53</v>
      </c>
      <c r="Z17" s="50" t="s">
        <v>50</v>
      </c>
      <c r="AA17" s="52" t="s">
        <v>54</v>
      </c>
      <c r="AB17" s="53"/>
      <c r="AC17" s="54" t="s">
        <v>55</v>
      </c>
      <c r="AD17" s="54"/>
      <c r="AE17" s="55" t="s">
        <v>56</v>
      </c>
      <c r="AF17" s="56" t="s">
        <v>57</v>
      </c>
    </row>
    <row r="18" spans="1:32" ht="74.25" customHeight="1" x14ac:dyDescent="0.4">
      <c r="A18" s="57">
        <v>2265589104</v>
      </c>
      <c r="B18" s="58" t="s">
        <v>58</v>
      </c>
      <c r="C18" s="59" t="s">
        <v>59</v>
      </c>
      <c r="D18" s="60" t="s">
        <v>60</v>
      </c>
      <c r="E18" s="61" t="s">
        <v>61</v>
      </c>
      <c r="F18" s="62" t="s">
        <v>62</v>
      </c>
      <c r="G18" s="86"/>
      <c r="H18" s="86"/>
      <c r="I18" s="86"/>
      <c r="J18" s="86"/>
      <c r="K18" s="86"/>
      <c r="L18" s="86"/>
      <c r="M18" s="86"/>
      <c r="N18" s="86"/>
      <c r="O18" s="86"/>
      <c r="P18" s="86"/>
      <c r="Q18" s="86"/>
      <c r="R18" s="86"/>
      <c r="S18" s="63">
        <f>SUM(G18:R18)</f>
        <v>0</v>
      </c>
      <c r="T18" s="64"/>
      <c r="U18" s="65">
        <v>144</v>
      </c>
      <c r="V18" s="66"/>
      <c r="W18" s="67">
        <f t="shared" ref="W18:W32" si="0">ROUNDUP((S18/U18),0)</f>
        <v>0</v>
      </c>
      <c r="X18" s="68"/>
      <c r="Y18" s="69">
        <v>24.08</v>
      </c>
      <c r="Z18" s="68"/>
      <c r="AA18" s="70">
        <f t="shared" ref="AA18:AA32" si="1">W18*Y18</f>
        <v>0</v>
      </c>
      <c r="AB18" s="71"/>
      <c r="AC18" s="72">
        <f t="shared" ref="AC18:AC39" si="2">Y18*1.5484</f>
        <v>37.285471999999999</v>
      </c>
      <c r="AD18" s="71"/>
      <c r="AE18" s="72">
        <f t="shared" ref="AE18:AE32" si="3">(W18*AC18)</f>
        <v>0</v>
      </c>
      <c r="AF18" s="56">
        <v>28.5</v>
      </c>
    </row>
    <row r="19" spans="1:32" ht="74.25" customHeight="1" x14ac:dyDescent="0.4">
      <c r="A19" s="57" t="s">
        <v>63</v>
      </c>
      <c r="B19" s="58" t="s">
        <v>64</v>
      </c>
      <c r="C19" s="59" t="s">
        <v>59</v>
      </c>
      <c r="D19" s="73" t="s">
        <v>65</v>
      </c>
      <c r="E19" s="61" t="s">
        <v>66</v>
      </c>
      <c r="F19" s="62" t="s">
        <v>62</v>
      </c>
      <c r="G19" s="86"/>
      <c r="H19" s="86"/>
      <c r="I19" s="86"/>
      <c r="J19" s="86"/>
      <c r="K19" s="86"/>
      <c r="L19" s="86"/>
      <c r="M19" s="86"/>
      <c r="N19" s="86"/>
      <c r="O19" s="86"/>
      <c r="P19" s="86"/>
      <c r="Q19" s="86"/>
      <c r="R19" s="86"/>
      <c r="S19" s="63">
        <f>SUM(G19:R19)</f>
        <v>0</v>
      </c>
      <c r="T19" s="64"/>
      <c r="U19" s="65">
        <v>114</v>
      </c>
      <c r="V19" s="66"/>
      <c r="W19" s="67">
        <f>ROUNDUP((S19/U19),0)</f>
        <v>0</v>
      </c>
      <c r="X19" s="68"/>
      <c r="Y19" s="69">
        <v>24.81</v>
      </c>
      <c r="Z19" s="68"/>
      <c r="AA19" s="70">
        <f>W19*Y19</f>
        <v>0</v>
      </c>
      <c r="AB19" s="71"/>
      <c r="AC19" s="72">
        <f t="shared" si="2"/>
        <v>38.415804000000001</v>
      </c>
      <c r="AD19" s="71"/>
      <c r="AE19" s="72">
        <f>(W19*AC19)</f>
        <v>0</v>
      </c>
      <c r="AF19" s="56">
        <v>24</v>
      </c>
    </row>
    <row r="20" spans="1:32" ht="74.25" customHeight="1" x14ac:dyDescent="0.4">
      <c r="A20" s="57" t="s">
        <v>67</v>
      </c>
      <c r="B20" s="58" t="s">
        <v>68</v>
      </c>
      <c r="C20" s="59" t="s">
        <v>59</v>
      </c>
      <c r="D20" s="73" t="s">
        <v>65</v>
      </c>
      <c r="E20" s="61" t="s">
        <v>66</v>
      </c>
      <c r="F20" s="62" t="s">
        <v>62</v>
      </c>
      <c r="G20" s="86"/>
      <c r="H20" s="86"/>
      <c r="I20" s="86"/>
      <c r="J20" s="86"/>
      <c r="K20" s="86"/>
      <c r="L20" s="86"/>
      <c r="M20" s="86"/>
      <c r="N20" s="86"/>
      <c r="O20" s="86"/>
      <c r="P20" s="86"/>
      <c r="Q20" s="86"/>
      <c r="R20" s="86"/>
      <c r="S20" s="63">
        <f>SUM(G20:R20)</f>
        <v>0</v>
      </c>
      <c r="T20" s="64"/>
      <c r="U20" s="65">
        <v>114</v>
      </c>
      <c r="V20" s="66"/>
      <c r="W20" s="67">
        <f>ROUNDUP((S20/U20),0)</f>
        <v>0</v>
      </c>
      <c r="X20" s="68"/>
      <c r="Y20" s="69">
        <v>23.85</v>
      </c>
      <c r="Z20" s="68"/>
      <c r="AA20" s="70">
        <f>W20*Y20</f>
        <v>0</v>
      </c>
      <c r="AB20" s="71"/>
      <c r="AC20" s="72">
        <f t="shared" si="2"/>
        <v>36.929340000000003</v>
      </c>
      <c r="AD20" s="71"/>
      <c r="AE20" s="72">
        <f>(W20*AC20)</f>
        <v>0</v>
      </c>
      <c r="AF20" s="56">
        <v>24</v>
      </c>
    </row>
    <row r="21" spans="1:32" ht="74.25" customHeight="1" x14ac:dyDescent="0.4">
      <c r="A21" s="57" t="s">
        <v>69</v>
      </c>
      <c r="B21" s="58" t="s">
        <v>70</v>
      </c>
      <c r="C21" s="74" t="s">
        <v>71</v>
      </c>
      <c r="D21" s="73" t="s">
        <v>72</v>
      </c>
      <c r="E21" s="61" t="s">
        <v>73</v>
      </c>
      <c r="F21" s="62" t="s">
        <v>62</v>
      </c>
      <c r="G21" s="86"/>
      <c r="H21" s="86"/>
      <c r="I21" s="86"/>
      <c r="J21" s="86"/>
      <c r="K21" s="86"/>
      <c r="L21" s="86"/>
      <c r="M21" s="86"/>
      <c r="N21" s="86"/>
      <c r="O21" s="86"/>
      <c r="P21" s="86"/>
      <c r="Q21" s="86"/>
      <c r="R21" s="86"/>
      <c r="S21" s="63">
        <f>SUM(G21:R21)</f>
        <v>0</v>
      </c>
      <c r="T21" s="64"/>
      <c r="U21" s="75">
        <v>80</v>
      </c>
      <c r="V21" s="66"/>
      <c r="W21" s="67">
        <f>ROUNDUP((S21/U21),0)</f>
        <v>0</v>
      </c>
      <c r="X21" s="68"/>
      <c r="Y21" s="76">
        <v>16.739999999999998</v>
      </c>
      <c r="Z21" s="68"/>
      <c r="AA21" s="77">
        <f>W21*Y21</f>
        <v>0</v>
      </c>
      <c r="AB21" s="71"/>
      <c r="AC21" s="78">
        <f t="shared" si="2"/>
        <v>25.920215999999996</v>
      </c>
      <c r="AD21" s="71"/>
      <c r="AE21" s="78">
        <f>(W21*AC21)</f>
        <v>0</v>
      </c>
      <c r="AF21" s="56">
        <v>18</v>
      </c>
    </row>
    <row r="22" spans="1:32" ht="38.25" customHeight="1" x14ac:dyDescent="0.35">
      <c r="A22" s="89">
        <v>2265589203</v>
      </c>
      <c r="B22" s="91" t="s">
        <v>74</v>
      </c>
      <c r="C22" s="59" t="s">
        <v>59</v>
      </c>
      <c r="D22" s="124" t="s">
        <v>72</v>
      </c>
      <c r="E22" s="120" t="s">
        <v>75</v>
      </c>
      <c r="F22" s="110" t="s">
        <v>62</v>
      </c>
      <c r="G22" s="93"/>
      <c r="H22" s="93"/>
      <c r="I22" s="93"/>
      <c r="J22" s="93"/>
      <c r="K22" s="93"/>
      <c r="L22" s="93"/>
      <c r="M22" s="93"/>
      <c r="N22" s="93"/>
      <c r="O22" s="93"/>
      <c r="P22" s="93"/>
      <c r="Q22" s="93"/>
      <c r="R22" s="93"/>
      <c r="S22" s="131">
        <f>SUM(G22:R22)</f>
        <v>0</v>
      </c>
      <c r="T22" s="140"/>
      <c r="U22" s="133">
        <v>92</v>
      </c>
      <c r="V22" s="140"/>
      <c r="W22" s="135">
        <f>ROUNDUP((S22/U22),0)</f>
        <v>0</v>
      </c>
      <c r="X22" s="140"/>
      <c r="Y22" s="69">
        <v>10.4</v>
      </c>
      <c r="Z22" s="68"/>
      <c r="AA22" s="70">
        <f>W22*Y22</f>
        <v>0</v>
      </c>
      <c r="AB22" s="71"/>
      <c r="AC22" s="72">
        <f t="shared" si="2"/>
        <v>16.103360000000002</v>
      </c>
      <c r="AD22" s="71"/>
      <c r="AE22" s="72">
        <f>(W22*AC22)</f>
        <v>0</v>
      </c>
      <c r="AF22" s="56">
        <v>18</v>
      </c>
    </row>
    <row r="23" spans="1:32" ht="34.5" customHeight="1" x14ac:dyDescent="0.35">
      <c r="A23" s="90"/>
      <c r="B23" s="92"/>
      <c r="C23" s="74" t="s">
        <v>71</v>
      </c>
      <c r="D23" s="125"/>
      <c r="E23" s="121"/>
      <c r="F23" s="111"/>
      <c r="G23" s="94"/>
      <c r="H23" s="94"/>
      <c r="I23" s="94"/>
      <c r="J23" s="94"/>
      <c r="K23" s="94"/>
      <c r="L23" s="94"/>
      <c r="M23" s="94"/>
      <c r="N23" s="94"/>
      <c r="O23" s="94"/>
      <c r="P23" s="94"/>
      <c r="Q23" s="94"/>
      <c r="R23" s="94"/>
      <c r="S23" s="132"/>
      <c r="T23" s="141"/>
      <c r="U23" s="134"/>
      <c r="V23" s="141"/>
      <c r="W23" s="136"/>
      <c r="X23" s="141"/>
      <c r="Y23" s="76">
        <v>10.4</v>
      </c>
      <c r="Z23" s="68"/>
      <c r="AA23" s="77">
        <f>W22*Y23</f>
        <v>0</v>
      </c>
      <c r="AB23" s="71"/>
      <c r="AC23" s="78">
        <f t="shared" si="2"/>
        <v>16.103360000000002</v>
      </c>
      <c r="AD23" s="71"/>
      <c r="AE23" s="78">
        <f>(W22*AC23)</f>
        <v>0</v>
      </c>
      <c r="AF23" s="56"/>
    </row>
    <row r="24" spans="1:32" ht="74.25" customHeight="1" x14ac:dyDescent="0.4">
      <c r="A24" s="57" t="s">
        <v>76</v>
      </c>
      <c r="B24" s="58" t="s">
        <v>77</v>
      </c>
      <c r="C24" s="74" t="s">
        <v>71</v>
      </c>
      <c r="D24" s="60" t="s">
        <v>78</v>
      </c>
      <c r="E24" s="61" t="s">
        <v>73</v>
      </c>
      <c r="F24" s="62" t="s">
        <v>62</v>
      </c>
      <c r="G24" s="86"/>
      <c r="H24" s="86"/>
      <c r="I24" s="86"/>
      <c r="J24" s="86"/>
      <c r="K24" s="86"/>
      <c r="L24" s="86"/>
      <c r="M24" s="86"/>
      <c r="N24" s="86"/>
      <c r="O24" s="86"/>
      <c r="P24" s="86"/>
      <c r="Q24" s="86"/>
      <c r="R24" s="86"/>
      <c r="S24" s="63">
        <f>SUM(G24:R24)</f>
        <v>0</v>
      </c>
      <c r="T24" s="64"/>
      <c r="U24" s="75">
        <v>80</v>
      </c>
      <c r="V24" s="66"/>
      <c r="W24" s="67">
        <f t="shared" si="0"/>
        <v>0</v>
      </c>
      <c r="X24" s="68"/>
      <c r="Y24" s="76">
        <v>16.72</v>
      </c>
      <c r="Z24" s="68"/>
      <c r="AA24" s="79">
        <f t="shared" si="1"/>
        <v>0</v>
      </c>
      <c r="AB24" s="71"/>
      <c r="AC24" s="78">
        <f t="shared" si="2"/>
        <v>25.889247999999998</v>
      </c>
      <c r="AD24" s="71"/>
      <c r="AE24" s="78">
        <f>(W24*AC24)</f>
        <v>0</v>
      </c>
      <c r="AF24" s="56">
        <v>18</v>
      </c>
    </row>
    <row r="25" spans="1:32" ht="37.9" customHeight="1" x14ac:dyDescent="0.35">
      <c r="A25" s="89">
        <v>2265589205</v>
      </c>
      <c r="B25" s="91" t="s">
        <v>79</v>
      </c>
      <c r="C25" s="59" t="s">
        <v>59</v>
      </c>
      <c r="D25" s="122" t="s">
        <v>80</v>
      </c>
      <c r="E25" s="120" t="s">
        <v>81</v>
      </c>
      <c r="F25" s="110" t="s">
        <v>62</v>
      </c>
      <c r="G25" s="93"/>
      <c r="H25" s="93"/>
      <c r="I25" s="93"/>
      <c r="J25" s="93"/>
      <c r="K25" s="93"/>
      <c r="L25" s="93"/>
      <c r="M25" s="93"/>
      <c r="N25" s="93"/>
      <c r="O25" s="93"/>
      <c r="P25" s="93"/>
      <c r="Q25" s="93"/>
      <c r="R25" s="93"/>
      <c r="S25" s="131">
        <f>SUM(G25:R25)</f>
        <v>0</v>
      </c>
      <c r="T25" s="140"/>
      <c r="U25" s="133">
        <v>139</v>
      </c>
      <c r="V25" s="140"/>
      <c r="W25" s="135">
        <f t="shared" si="0"/>
        <v>0</v>
      </c>
      <c r="X25" s="140"/>
      <c r="Y25" s="69">
        <v>13.36</v>
      </c>
      <c r="Z25" s="68"/>
      <c r="AA25" s="70">
        <f t="shared" si="1"/>
        <v>0</v>
      </c>
      <c r="AB25" s="71"/>
      <c r="AC25" s="72">
        <f t="shared" si="2"/>
        <v>20.686623999999998</v>
      </c>
      <c r="AD25" s="71"/>
      <c r="AE25" s="72">
        <f t="shared" si="3"/>
        <v>0</v>
      </c>
      <c r="AF25" s="56">
        <v>25</v>
      </c>
    </row>
    <row r="26" spans="1:32" ht="37.9" customHeight="1" x14ac:dyDescent="0.35">
      <c r="A26" s="90"/>
      <c r="B26" s="92"/>
      <c r="C26" s="74" t="s">
        <v>71</v>
      </c>
      <c r="D26" s="123"/>
      <c r="E26" s="121"/>
      <c r="F26" s="115"/>
      <c r="G26" s="94"/>
      <c r="H26" s="94"/>
      <c r="I26" s="94"/>
      <c r="J26" s="94"/>
      <c r="K26" s="94"/>
      <c r="L26" s="94"/>
      <c r="M26" s="94"/>
      <c r="N26" s="94"/>
      <c r="O26" s="94"/>
      <c r="P26" s="94"/>
      <c r="Q26" s="94"/>
      <c r="R26" s="94"/>
      <c r="S26" s="132"/>
      <c r="T26" s="141"/>
      <c r="U26" s="134"/>
      <c r="V26" s="141"/>
      <c r="W26" s="136"/>
      <c r="X26" s="141"/>
      <c r="Y26" s="76">
        <v>13.36</v>
      </c>
      <c r="Z26" s="68"/>
      <c r="AA26" s="77">
        <f>W25*Y26</f>
        <v>0</v>
      </c>
      <c r="AB26" s="71"/>
      <c r="AC26" s="78">
        <f t="shared" si="2"/>
        <v>20.686623999999998</v>
      </c>
      <c r="AD26" s="71"/>
      <c r="AE26" s="78">
        <f>(W25*AC26)</f>
        <v>0</v>
      </c>
      <c r="AF26" s="56"/>
    </row>
    <row r="27" spans="1:32" ht="36" customHeight="1" x14ac:dyDescent="0.35">
      <c r="A27" s="89">
        <v>2265589206</v>
      </c>
      <c r="B27" s="91" t="s">
        <v>82</v>
      </c>
      <c r="C27" s="59" t="s">
        <v>59</v>
      </c>
      <c r="D27" s="126" t="s">
        <v>83</v>
      </c>
      <c r="E27" s="128" t="s">
        <v>84</v>
      </c>
      <c r="F27" s="130" t="s">
        <v>62</v>
      </c>
      <c r="G27" s="93"/>
      <c r="H27" s="93"/>
      <c r="I27" s="93"/>
      <c r="J27" s="93"/>
      <c r="K27" s="93"/>
      <c r="L27" s="93"/>
      <c r="M27" s="93"/>
      <c r="N27" s="93"/>
      <c r="O27" s="93"/>
      <c r="P27" s="93"/>
      <c r="Q27" s="93"/>
      <c r="R27" s="93"/>
      <c r="S27" s="131">
        <f t="shared" ref="S27" si="4">SUM(G27:R27)</f>
        <v>0</v>
      </c>
      <c r="T27" s="140"/>
      <c r="U27" s="135">
        <v>160</v>
      </c>
      <c r="V27" s="140"/>
      <c r="W27" s="135">
        <f>ROUNDUP((S27/U27),0)</f>
        <v>0</v>
      </c>
      <c r="X27" s="140"/>
      <c r="Y27" s="69">
        <v>10.3</v>
      </c>
      <c r="Z27" s="68"/>
      <c r="AA27" s="70">
        <f>W27*Y27</f>
        <v>0</v>
      </c>
      <c r="AB27" s="71"/>
      <c r="AC27" s="72">
        <f t="shared" si="2"/>
        <v>15.94852</v>
      </c>
      <c r="AD27" s="71"/>
      <c r="AE27" s="72">
        <f>(W27*AC27)</f>
        <v>0</v>
      </c>
      <c r="AF27" s="56">
        <v>20</v>
      </c>
    </row>
    <row r="28" spans="1:32" ht="35.25" customHeight="1" x14ac:dyDescent="0.35">
      <c r="A28" s="90"/>
      <c r="B28" s="92"/>
      <c r="C28" s="74" t="s">
        <v>71</v>
      </c>
      <c r="D28" s="127"/>
      <c r="E28" s="129"/>
      <c r="F28" s="110"/>
      <c r="G28" s="94"/>
      <c r="H28" s="94"/>
      <c r="I28" s="94">
        <f>I27</f>
        <v>0</v>
      </c>
      <c r="J28" s="94">
        <f t="shared" ref="J28" si="5">J27</f>
        <v>0</v>
      </c>
      <c r="K28" s="94">
        <f t="shared" ref="K28" si="6">K27</f>
        <v>0</v>
      </c>
      <c r="L28" s="94">
        <f t="shared" ref="L28" si="7">L27</f>
        <v>0</v>
      </c>
      <c r="M28" s="94">
        <f t="shared" ref="M28" si="8">M27</f>
        <v>0</v>
      </c>
      <c r="N28" s="94">
        <f t="shared" ref="N28" si="9">N27</f>
        <v>0</v>
      </c>
      <c r="O28" s="94">
        <f t="shared" ref="O28" si="10">O27</f>
        <v>0</v>
      </c>
      <c r="P28" s="94">
        <f t="shared" ref="P28" si="11">P27</f>
        <v>0</v>
      </c>
      <c r="Q28" s="94">
        <f t="shared" ref="Q28" si="12">Q27</f>
        <v>0</v>
      </c>
      <c r="R28" s="94"/>
      <c r="S28" s="132"/>
      <c r="T28" s="141"/>
      <c r="U28" s="136"/>
      <c r="V28" s="141"/>
      <c r="W28" s="136"/>
      <c r="X28" s="141"/>
      <c r="Y28" s="76">
        <v>10.3</v>
      </c>
      <c r="Z28" s="68"/>
      <c r="AA28" s="77">
        <f>W27*Y28</f>
        <v>0</v>
      </c>
      <c r="AB28" s="71"/>
      <c r="AC28" s="78">
        <f t="shared" si="2"/>
        <v>15.94852</v>
      </c>
      <c r="AD28" s="71"/>
      <c r="AE28" s="78">
        <f>(W27*AC28)</f>
        <v>0</v>
      </c>
      <c r="AF28" s="56"/>
    </row>
    <row r="29" spans="1:32" ht="74.25" customHeight="1" x14ac:dyDescent="0.4">
      <c r="A29" s="57">
        <v>2265589207</v>
      </c>
      <c r="B29" s="58" t="s">
        <v>85</v>
      </c>
      <c r="C29" s="74" t="s">
        <v>71</v>
      </c>
      <c r="D29" s="73" t="s">
        <v>83</v>
      </c>
      <c r="E29" s="61" t="s">
        <v>86</v>
      </c>
      <c r="F29" s="62" t="s">
        <v>87</v>
      </c>
      <c r="G29" s="86"/>
      <c r="H29" s="86"/>
      <c r="I29" s="86"/>
      <c r="J29" s="86"/>
      <c r="K29" s="86"/>
      <c r="L29" s="86"/>
      <c r="M29" s="86"/>
      <c r="N29" s="86"/>
      <c r="O29" s="86"/>
      <c r="P29" s="86"/>
      <c r="Q29" s="86"/>
      <c r="R29" s="86"/>
      <c r="S29" s="63">
        <f>SUM(G29:R29)</f>
        <v>0</v>
      </c>
      <c r="T29" s="64"/>
      <c r="U29" s="65">
        <v>226</v>
      </c>
      <c r="V29" s="66"/>
      <c r="W29" s="67">
        <f t="shared" si="0"/>
        <v>0</v>
      </c>
      <c r="X29" s="68"/>
      <c r="Y29" s="76">
        <v>21.86</v>
      </c>
      <c r="Z29" s="68"/>
      <c r="AA29" s="77">
        <f t="shared" si="1"/>
        <v>0</v>
      </c>
      <c r="AB29" s="71"/>
      <c r="AC29" s="78">
        <f t="shared" si="2"/>
        <v>33.848024000000002</v>
      </c>
      <c r="AD29" s="71"/>
      <c r="AE29" s="78">
        <f t="shared" si="3"/>
        <v>0</v>
      </c>
      <c r="AF29" s="56">
        <v>20</v>
      </c>
    </row>
    <row r="30" spans="1:32" ht="74.25" customHeight="1" x14ac:dyDescent="0.4">
      <c r="A30" s="57">
        <v>2265589208</v>
      </c>
      <c r="B30" s="58" t="s">
        <v>88</v>
      </c>
      <c r="C30" s="74" t="s">
        <v>71</v>
      </c>
      <c r="D30" s="73" t="s">
        <v>83</v>
      </c>
      <c r="E30" s="61" t="s">
        <v>86</v>
      </c>
      <c r="F30" s="62" t="s">
        <v>87</v>
      </c>
      <c r="G30" s="86"/>
      <c r="H30" s="86"/>
      <c r="I30" s="86"/>
      <c r="J30" s="86"/>
      <c r="K30" s="86"/>
      <c r="L30" s="86"/>
      <c r="M30" s="86"/>
      <c r="N30" s="86"/>
      <c r="O30" s="86"/>
      <c r="P30" s="86"/>
      <c r="Q30" s="86"/>
      <c r="R30" s="86"/>
      <c r="S30" s="63">
        <f>SUM(G30:R30)</f>
        <v>0</v>
      </c>
      <c r="T30" s="64"/>
      <c r="U30" s="65">
        <v>226</v>
      </c>
      <c r="V30" s="66"/>
      <c r="W30" s="67">
        <f t="shared" si="0"/>
        <v>0</v>
      </c>
      <c r="X30" s="68"/>
      <c r="Y30" s="76">
        <v>21.86</v>
      </c>
      <c r="Z30" s="68"/>
      <c r="AA30" s="77">
        <f t="shared" si="1"/>
        <v>0</v>
      </c>
      <c r="AB30" s="71"/>
      <c r="AC30" s="78">
        <f t="shared" si="2"/>
        <v>33.848024000000002</v>
      </c>
      <c r="AD30" s="71"/>
      <c r="AE30" s="78">
        <f t="shared" si="3"/>
        <v>0</v>
      </c>
      <c r="AF30" s="56">
        <v>20</v>
      </c>
    </row>
    <row r="31" spans="1:32" ht="74.25" customHeight="1" x14ac:dyDescent="0.4">
      <c r="A31" s="57" t="s">
        <v>89</v>
      </c>
      <c r="B31" s="58" t="s">
        <v>90</v>
      </c>
      <c r="C31" s="59" t="s">
        <v>59</v>
      </c>
      <c r="D31" s="81" t="s">
        <v>91</v>
      </c>
      <c r="E31" s="61" t="s">
        <v>92</v>
      </c>
      <c r="F31" s="62" t="s">
        <v>62</v>
      </c>
      <c r="G31" s="86"/>
      <c r="H31" s="86"/>
      <c r="I31" s="86"/>
      <c r="J31" s="86"/>
      <c r="K31" s="86"/>
      <c r="L31" s="86"/>
      <c r="M31" s="86"/>
      <c r="N31" s="86"/>
      <c r="O31" s="86"/>
      <c r="P31" s="86"/>
      <c r="Q31" s="86"/>
      <c r="R31" s="86"/>
      <c r="S31" s="82">
        <f>SUM(G31:R31)</f>
        <v>0</v>
      </c>
      <c r="T31" s="64"/>
      <c r="U31" s="65">
        <v>133</v>
      </c>
      <c r="V31" s="66"/>
      <c r="W31" s="67">
        <f>ROUNDUP((S31/U31),0)</f>
        <v>0</v>
      </c>
      <c r="X31" s="68"/>
      <c r="Y31" s="69">
        <v>29.19</v>
      </c>
      <c r="Z31" s="68"/>
      <c r="AA31" s="70">
        <f>W31*Y31</f>
        <v>0</v>
      </c>
      <c r="AB31" s="71"/>
      <c r="AC31" s="72">
        <f t="shared" si="2"/>
        <v>45.197796000000004</v>
      </c>
      <c r="AD31" s="71"/>
      <c r="AE31" s="72">
        <f>(W31*AC31)</f>
        <v>0</v>
      </c>
      <c r="AF31" s="56">
        <v>30</v>
      </c>
    </row>
    <row r="32" spans="1:32" ht="74.25" customHeight="1" x14ac:dyDescent="0.4">
      <c r="A32" s="57">
        <v>2265589212</v>
      </c>
      <c r="B32" s="58" t="s">
        <v>93</v>
      </c>
      <c r="C32" s="74" t="s">
        <v>71</v>
      </c>
      <c r="D32" s="73" t="s">
        <v>83</v>
      </c>
      <c r="E32" s="61" t="s">
        <v>84</v>
      </c>
      <c r="F32" s="62" t="s">
        <v>62</v>
      </c>
      <c r="G32" s="86"/>
      <c r="H32" s="86"/>
      <c r="I32" s="86"/>
      <c r="J32" s="86"/>
      <c r="K32" s="86"/>
      <c r="L32" s="86"/>
      <c r="M32" s="86"/>
      <c r="N32" s="86"/>
      <c r="O32" s="86"/>
      <c r="P32" s="86"/>
      <c r="Q32" s="86"/>
      <c r="R32" s="86"/>
      <c r="S32" s="63">
        <f>SUM(G32:R32)</f>
        <v>0</v>
      </c>
      <c r="T32" s="64"/>
      <c r="U32" s="65">
        <v>160</v>
      </c>
      <c r="V32" s="66"/>
      <c r="W32" s="67">
        <f t="shared" si="0"/>
        <v>0</v>
      </c>
      <c r="X32" s="68"/>
      <c r="Y32" s="76">
        <v>19.72</v>
      </c>
      <c r="Z32" s="68"/>
      <c r="AA32" s="77">
        <f t="shared" si="1"/>
        <v>0</v>
      </c>
      <c r="AB32" s="71"/>
      <c r="AC32" s="78">
        <f t="shared" si="2"/>
        <v>30.534447999999998</v>
      </c>
      <c r="AD32" s="71"/>
      <c r="AE32" s="78">
        <f t="shared" si="3"/>
        <v>0</v>
      </c>
      <c r="AF32" s="56">
        <v>20</v>
      </c>
    </row>
    <row r="33" spans="1:32" ht="39" customHeight="1" x14ac:dyDescent="0.35">
      <c r="A33" s="89">
        <v>2265589214</v>
      </c>
      <c r="B33" s="91" t="s">
        <v>94</v>
      </c>
      <c r="C33" s="59" t="s">
        <v>59</v>
      </c>
      <c r="D33" s="122" t="s">
        <v>65</v>
      </c>
      <c r="E33" s="120" t="s">
        <v>95</v>
      </c>
      <c r="F33" s="110" t="s">
        <v>87</v>
      </c>
      <c r="G33" s="93"/>
      <c r="H33" s="93"/>
      <c r="I33" s="93"/>
      <c r="J33" s="93"/>
      <c r="K33" s="93"/>
      <c r="L33" s="93"/>
      <c r="M33" s="93"/>
      <c r="N33" s="93"/>
      <c r="O33" s="93"/>
      <c r="P33" s="93"/>
      <c r="Q33" s="93"/>
      <c r="R33" s="93"/>
      <c r="S33" s="131">
        <f t="shared" ref="S33" si="13">SUM(G33:R33)</f>
        <v>0</v>
      </c>
      <c r="T33" s="140"/>
      <c r="U33" s="133">
        <v>268</v>
      </c>
      <c r="V33" s="140"/>
      <c r="W33" s="135">
        <f>ROUNDUP((S33/U33),0)</f>
        <v>0</v>
      </c>
      <c r="X33" s="140"/>
      <c r="Y33" s="69">
        <v>13.17</v>
      </c>
      <c r="Z33" s="68"/>
      <c r="AA33" s="70">
        <f t="shared" ref="AA33" si="14">W33*Y33</f>
        <v>0</v>
      </c>
      <c r="AB33" s="71"/>
      <c r="AC33" s="72">
        <f t="shared" si="2"/>
        <v>20.392427999999999</v>
      </c>
      <c r="AD33" s="71"/>
      <c r="AE33" s="72">
        <f t="shared" ref="AE33" si="15">(W33*AC33)</f>
        <v>0</v>
      </c>
      <c r="AF33" s="56">
        <v>24</v>
      </c>
    </row>
    <row r="34" spans="1:32" ht="39" customHeight="1" x14ac:dyDescent="0.35">
      <c r="A34" s="90"/>
      <c r="B34" s="92"/>
      <c r="C34" s="74" t="s">
        <v>71</v>
      </c>
      <c r="D34" s="123"/>
      <c r="E34" s="121"/>
      <c r="F34" s="115"/>
      <c r="G34" s="94"/>
      <c r="H34" s="94"/>
      <c r="I34" s="94">
        <f t="shared" ref="I34:R34" si="16">I33</f>
        <v>0</v>
      </c>
      <c r="J34" s="94">
        <f t="shared" si="16"/>
        <v>0</v>
      </c>
      <c r="K34" s="94">
        <f t="shared" si="16"/>
        <v>0</v>
      </c>
      <c r="L34" s="94">
        <f t="shared" si="16"/>
        <v>0</v>
      </c>
      <c r="M34" s="94">
        <f t="shared" si="16"/>
        <v>0</v>
      </c>
      <c r="N34" s="94">
        <f t="shared" si="16"/>
        <v>0</v>
      </c>
      <c r="O34" s="94">
        <f t="shared" si="16"/>
        <v>0</v>
      </c>
      <c r="P34" s="94">
        <f t="shared" si="16"/>
        <v>0</v>
      </c>
      <c r="Q34" s="94">
        <f t="shared" si="16"/>
        <v>0</v>
      </c>
      <c r="R34" s="94">
        <f t="shared" si="16"/>
        <v>0</v>
      </c>
      <c r="S34" s="132"/>
      <c r="T34" s="141"/>
      <c r="U34" s="134"/>
      <c r="V34" s="141"/>
      <c r="W34" s="136"/>
      <c r="X34" s="141"/>
      <c r="Y34" s="76">
        <v>13.17</v>
      </c>
      <c r="Z34" s="68"/>
      <c r="AA34" s="77">
        <f>W33*Y34</f>
        <v>0</v>
      </c>
      <c r="AB34" s="71"/>
      <c r="AC34" s="78">
        <f t="shared" si="2"/>
        <v>20.392427999999999</v>
      </c>
      <c r="AD34" s="71"/>
      <c r="AE34" s="78">
        <f>(W33*AC34)</f>
        <v>0</v>
      </c>
      <c r="AF34" s="56"/>
    </row>
    <row r="35" spans="1:32" ht="67.900000000000006" customHeight="1" x14ac:dyDescent="0.4">
      <c r="A35" s="57">
        <v>2265589216</v>
      </c>
      <c r="B35" s="58" t="s">
        <v>96</v>
      </c>
      <c r="C35" s="59" t="s">
        <v>59</v>
      </c>
      <c r="D35" s="73" t="s">
        <v>97</v>
      </c>
      <c r="E35" s="61" t="s">
        <v>98</v>
      </c>
      <c r="F35" s="80" t="s">
        <v>62</v>
      </c>
      <c r="G35" s="87"/>
      <c r="H35" s="87"/>
      <c r="I35" s="87"/>
      <c r="J35" s="87"/>
      <c r="K35" s="87"/>
      <c r="L35" s="87"/>
      <c r="M35" s="87"/>
      <c r="N35" s="87"/>
      <c r="O35" s="87"/>
      <c r="P35" s="87"/>
      <c r="Q35" s="87"/>
      <c r="R35" s="87"/>
      <c r="S35" s="63">
        <f>SUM(G35:R35)</f>
        <v>0</v>
      </c>
      <c r="T35" s="64"/>
      <c r="U35" s="65">
        <v>128</v>
      </c>
      <c r="V35" s="66"/>
      <c r="W35" s="67">
        <f t="shared" ref="W35" si="17">ROUNDUP((S35/U35),0)</f>
        <v>0</v>
      </c>
      <c r="X35" s="68"/>
      <c r="Y35" s="69">
        <v>26.72</v>
      </c>
      <c r="Z35" s="68"/>
      <c r="AA35" s="70">
        <f t="shared" ref="AA35:AA36" si="18">W35*Y35</f>
        <v>0</v>
      </c>
      <c r="AB35" s="71"/>
      <c r="AC35" s="72">
        <f t="shared" si="2"/>
        <v>41.373247999999997</v>
      </c>
      <c r="AD35" s="71"/>
      <c r="AE35" s="72">
        <f t="shared" ref="AE35:AE36" si="19">(W35*AC35)</f>
        <v>0</v>
      </c>
      <c r="AF35" s="56">
        <v>26.88</v>
      </c>
    </row>
    <row r="36" spans="1:32" ht="39" customHeight="1" x14ac:dyDescent="0.35">
      <c r="A36" s="89">
        <v>2265589302</v>
      </c>
      <c r="B36" s="91" t="s">
        <v>99</v>
      </c>
      <c r="C36" s="59" t="s">
        <v>59</v>
      </c>
      <c r="D36" s="122" t="s">
        <v>100</v>
      </c>
      <c r="E36" s="120" t="s">
        <v>101</v>
      </c>
      <c r="F36" s="110" t="s">
        <v>62</v>
      </c>
      <c r="G36" s="93"/>
      <c r="H36" s="93"/>
      <c r="I36" s="93"/>
      <c r="J36" s="93"/>
      <c r="K36" s="93"/>
      <c r="L36" s="93"/>
      <c r="M36" s="93"/>
      <c r="N36" s="93"/>
      <c r="O36" s="93"/>
      <c r="P36" s="93"/>
      <c r="Q36" s="93"/>
      <c r="R36" s="93"/>
      <c r="S36" s="131">
        <f t="shared" ref="S36" si="20">SUM(G36:R36)</f>
        <v>0</v>
      </c>
      <c r="T36" s="140"/>
      <c r="U36" s="133">
        <v>139</v>
      </c>
      <c r="V36" s="140"/>
      <c r="W36" s="135">
        <f>ROUNDUP((S36/U36),0)</f>
        <v>0</v>
      </c>
      <c r="X36" s="140"/>
      <c r="Y36" s="69">
        <v>14.47</v>
      </c>
      <c r="Z36" s="68"/>
      <c r="AA36" s="70">
        <f t="shared" si="18"/>
        <v>0</v>
      </c>
      <c r="AB36" s="71"/>
      <c r="AC36" s="72">
        <f t="shared" si="2"/>
        <v>22.405348</v>
      </c>
      <c r="AD36" s="71"/>
      <c r="AE36" s="72">
        <f t="shared" si="19"/>
        <v>0</v>
      </c>
      <c r="AF36" s="56">
        <v>24</v>
      </c>
    </row>
    <row r="37" spans="1:32" ht="39" customHeight="1" x14ac:dyDescent="0.35">
      <c r="A37" s="90"/>
      <c r="B37" s="92"/>
      <c r="C37" s="74" t="s">
        <v>71</v>
      </c>
      <c r="D37" s="123"/>
      <c r="E37" s="121"/>
      <c r="F37" s="115"/>
      <c r="G37" s="94"/>
      <c r="H37" s="94">
        <f t="shared" ref="H37:R37" si="21">H36</f>
        <v>0</v>
      </c>
      <c r="I37" s="94">
        <f t="shared" si="21"/>
        <v>0</v>
      </c>
      <c r="J37" s="94">
        <f t="shared" si="21"/>
        <v>0</v>
      </c>
      <c r="K37" s="94">
        <f t="shared" si="21"/>
        <v>0</v>
      </c>
      <c r="L37" s="94">
        <f t="shared" si="21"/>
        <v>0</v>
      </c>
      <c r="M37" s="94">
        <f t="shared" si="21"/>
        <v>0</v>
      </c>
      <c r="N37" s="94">
        <f t="shared" si="21"/>
        <v>0</v>
      </c>
      <c r="O37" s="94">
        <f t="shared" si="21"/>
        <v>0</v>
      </c>
      <c r="P37" s="94">
        <f t="shared" si="21"/>
        <v>0</v>
      </c>
      <c r="Q37" s="94">
        <f t="shared" si="21"/>
        <v>0</v>
      </c>
      <c r="R37" s="94">
        <f t="shared" si="21"/>
        <v>0</v>
      </c>
      <c r="S37" s="132"/>
      <c r="T37" s="141"/>
      <c r="U37" s="134"/>
      <c r="V37" s="141"/>
      <c r="W37" s="136"/>
      <c r="X37" s="141"/>
      <c r="Y37" s="76">
        <v>14.47</v>
      </c>
      <c r="Z37" s="68"/>
      <c r="AA37" s="77">
        <f>W36*Y37</f>
        <v>0</v>
      </c>
      <c r="AB37" s="71"/>
      <c r="AC37" s="78">
        <f t="shared" si="2"/>
        <v>22.405348</v>
      </c>
      <c r="AD37" s="71"/>
      <c r="AE37" s="78">
        <f>(W36*AC37)</f>
        <v>0</v>
      </c>
      <c r="AF37" s="56"/>
    </row>
    <row r="38" spans="1:32" ht="39" customHeight="1" x14ac:dyDescent="0.35">
      <c r="A38" s="89">
        <v>2265589303</v>
      </c>
      <c r="B38" s="91" t="s">
        <v>102</v>
      </c>
      <c r="C38" s="59" t="s">
        <v>59</v>
      </c>
      <c r="D38" s="122" t="s">
        <v>100</v>
      </c>
      <c r="E38" s="120" t="s">
        <v>103</v>
      </c>
      <c r="F38" s="110" t="s">
        <v>62</v>
      </c>
      <c r="G38" s="93"/>
      <c r="H38" s="93"/>
      <c r="I38" s="93"/>
      <c r="J38" s="93"/>
      <c r="K38" s="93"/>
      <c r="L38" s="93"/>
      <c r="M38" s="93"/>
      <c r="N38" s="93"/>
      <c r="O38" s="93"/>
      <c r="P38" s="93"/>
      <c r="Q38" s="93"/>
      <c r="R38" s="93"/>
      <c r="S38" s="131">
        <f t="shared" ref="S38" si="22">SUM(G38:R38)</f>
        <v>0</v>
      </c>
      <c r="T38" s="140"/>
      <c r="U38" s="133">
        <v>97</v>
      </c>
      <c r="V38" s="140"/>
      <c r="W38" s="135">
        <f>ROUNDUP((S38/U38),0)</f>
        <v>0</v>
      </c>
      <c r="X38" s="140"/>
      <c r="Y38" s="69">
        <v>10.119999999999999</v>
      </c>
      <c r="Z38" s="68"/>
      <c r="AA38" s="70">
        <f t="shared" ref="AA38" si="23">W38*Y38</f>
        <v>0</v>
      </c>
      <c r="AB38" s="71"/>
      <c r="AC38" s="72">
        <f t="shared" si="2"/>
        <v>15.669807999999998</v>
      </c>
      <c r="AD38" s="71"/>
      <c r="AE38" s="72">
        <f t="shared" ref="AE38" si="24">(W38*AC38)</f>
        <v>0</v>
      </c>
      <c r="AF38" s="56">
        <v>24</v>
      </c>
    </row>
    <row r="39" spans="1:32" ht="39" customHeight="1" x14ac:dyDescent="0.35">
      <c r="A39" s="90"/>
      <c r="B39" s="92"/>
      <c r="C39" s="74" t="s">
        <v>71</v>
      </c>
      <c r="D39" s="123"/>
      <c r="E39" s="121"/>
      <c r="F39" s="115"/>
      <c r="G39" s="94"/>
      <c r="H39" s="94">
        <f t="shared" ref="H39:R39" si="25">H38</f>
        <v>0</v>
      </c>
      <c r="I39" s="94">
        <f t="shared" si="25"/>
        <v>0</v>
      </c>
      <c r="J39" s="94">
        <f t="shared" si="25"/>
        <v>0</v>
      </c>
      <c r="K39" s="94">
        <f t="shared" si="25"/>
        <v>0</v>
      </c>
      <c r="L39" s="94">
        <f t="shared" si="25"/>
        <v>0</v>
      </c>
      <c r="M39" s="94">
        <f t="shared" si="25"/>
        <v>0</v>
      </c>
      <c r="N39" s="94">
        <f t="shared" si="25"/>
        <v>0</v>
      </c>
      <c r="O39" s="94">
        <f t="shared" si="25"/>
        <v>0</v>
      </c>
      <c r="P39" s="94">
        <f t="shared" si="25"/>
        <v>0</v>
      </c>
      <c r="Q39" s="94">
        <f t="shared" si="25"/>
        <v>0</v>
      </c>
      <c r="R39" s="94">
        <f t="shared" si="25"/>
        <v>0</v>
      </c>
      <c r="S39" s="132"/>
      <c r="T39" s="141"/>
      <c r="U39" s="134"/>
      <c r="V39" s="141"/>
      <c r="W39" s="136"/>
      <c r="X39" s="141"/>
      <c r="Y39" s="76">
        <v>10.119999999999999</v>
      </c>
      <c r="Z39" s="68"/>
      <c r="AA39" s="77">
        <f>W38*Y39</f>
        <v>0</v>
      </c>
      <c r="AB39" s="71"/>
      <c r="AC39" s="78">
        <f t="shared" si="2"/>
        <v>15.669807999999998</v>
      </c>
      <c r="AD39" s="71"/>
      <c r="AE39" s="78">
        <f>(W38*AC39)</f>
        <v>0</v>
      </c>
      <c r="AF39" s="56"/>
    </row>
    <row r="40" spans="1:32" s="2" customFormat="1" ht="36" customHeight="1" x14ac:dyDescent="0.55000000000000004">
      <c r="A40" s="139" t="s">
        <v>104</v>
      </c>
      <c r="B40" s="139"/>
      <c r="C40" s="139"/>
      <c r="D40" s="139"/>
      <c r="E40" s="139"/>
      <c r="F40" s="139"/>
      <c r="G40" s="83">
        <f t="shared" ref="G40:R40" si="26">((G31/$U31)*$AF$31)+((G18/$U18)*$AF$18)+((G24/$U24)*$AF$24)+((G25/$U25)*$AF$25)+((G19/$U19)*$AF$19)+((G20/$U20)*$AF$20)+((G21/$U21)*$AF$21)+((G22/$U22)*$AF$22)+((G29/$U29)*$AF$29)+((G30/$U30)*$AF$30)+((G32/$U32)*$AF$32)+((G27/$U27)*$AF$27)+((G33/$U33)*$AF$33)+((G35/$U35)*$AF$35)</f>
        <v>0</v>
      </c>
      <c r="H40" s="83">
        <f t="shared" si="26"/>
        <v>0</v>
      </c>
      <c r="I40" s="83">
        <f t="shared" si="26"/>
        <v>0</v>
      </c>
      <c r="J40" s="83">
        <f t="shared" si="26"/>
        <v>0</v>
      </c>
      <c r="K40" s="83">
        <f t="shared" si="26"/>
        <v>0</v>
      </c>
      <c r="L40" s="83">
        <f t="shared" si="26"/>
        <v>0</v>
      </c>
      <c r="M40" s="83">
        <f t="shared" si="26"/>
        <v>0</v>
      </c>
      <c r="N40" s="83">
        <f t="shared" si="26"/>
        <v>0</v>
      </c>
      <c r="O40" s="83">
        <f t="shared" si="26"/>
        <v>0</v>
      </c>
      <c r="P40" s="83">
        <f t="shared" si="26"/>
        <v>0</v>
      </c>
      <c r="Q40" s="83">
        <f t="shared" si="26"/>
        <v>0</v>
      </c>
      <c r="R40" s="83">
        <f t="shared" si="26"/>
        <v>0</v>
      </c>
      <c r="AA40" s="84"/>
    </row>
  </sheetData>
  <sheetProtection sheet="1" objects="1" scenarios="1"/>
  <mergeCells count="161">
    <mergeCell ref="U38:U39"/>
    <mergeCell ref="V38:V39"/>
    <mergeCell ref="W38:W39"/>
    <mergeCell ref="X38:X39"/>
    <mergeCell ref="U6:Y6"/>
    <mergeCell ref="T36:T37"/>
    <mergeCell ref="U36:U37"/>
    <mergeCell ref="V36:V37"/>
    <mergeCell ref="W36:W37"/>
    <mergeCell ref="X36:X37"/>
    <mergeCell ref="T38:T39"/>
    <mergeCell ref="A38:A39"/>
    <mergeCell ref="B38:B39"/>
    <mergeCell ref="D38:D39"/>
    <mergeCell ref="E38:E39"/>
    <mergeCell ref="F38:F39"/>
    <mergeCell ref="G38:G39"/>
    <mergeCell ref="H38:H39"/>
    <mergeCell ref="I38:I39"/>
    <mergeCell ref="J38:J39"/>
    <mergeCell ref="M36:M37"/>
    <mergeCell ref="N36:N37"/>
    <mergeCell ref="O36:O37"/>
    <mergeCell ref="P36:P37"/>
    <mergeCell ref="Q36:Q37"/>
    <mergeCell ref="R36:R37"/>
    <mergeCell ref="S36:S37"/>
    <mergeCell ref="K38:K39"/>
    <mergeCell ref="L38:L39"/>
    <mergeCell ref="M38:M39"/>
    <mergeCell ref="N38:N39"/>
    <mergeCell ref="O38:O39"/>
    <mergeCell ref="P38:P39"/>
    <mergeCell ref="Q38:Q39"/>
    <mergeCell ref="R38:R39"/>
    <mergeCell ref="S38:S39"/>
    <mergeCell ref="D36:D37"/>
    <mergeCell ref="E36:E37"/>
    <mergeCell ref="F36:F37"/>
    <mergeCell ref="G36:G37"/>
    <mergeCell ref="H36:H37"/>
    <mergeCell ref="I36:I37"/>
    <mergeCell ref="J36:J37"/>
    <mergeCell ref="K36:K37"/>
    <mergeCell ref="L36:L37"/>
    <mergeCell ref="A40:F40"/>
    <mergeCell ref="X33:X34"/>
    <mergeCell ref="V33:V34"/>
    <mergeCell ref="T33:T34"/>
    <mergeCell ref="U10:Y10"/>
    <mergeCell ref="A9:A10"/>
    <mergeCell ref="B9:D10"/>
    <mergeCell ref="X25:X26"/>
    <mergeCell ref="T22:T23"/>
    <mergeCell ref="V22:V23"/>
    <mergeCell ref="X22:X23"/>
    <mergeCell ref="T27:T28"/>
    <mergeCell ref="V27:V28"/>
    <mergeCell ref="X27:X28"/>
    <mergeCell ref="W25:W26"/>
    <mergeCell ref="W22:W23"/>
    <mergeCell ref="W27:W28"/>
    <mergeCell ref="W33:W34"/>
    <mergeCell ref="T25:T26"/>
    <mergeCell ref="V25:V26"/>
    <mergeCell ref="S25:S26"/>
    <mergeCell ref="S22:S23"/>
    <mergeCell ref="A36:A37"/>
    <mergeCell ref="B36:B37"/>
    <mergeCell ref="S27:S28"/>
    <mergeCell ref="S33:S34"/>
    <mergeCell ref="U25:U26"/>
    <mergeCell ref="U22:U23"/>
    <mergeCell ref="U27:U28"/>
    <mergeCell ref="U33:U34"/>
    <mergeCell ref="Q27:Q28"/>
    <mergeCell ref="R27:R28"/>
    <mergeCell ref="G33:G34"/>
    <mergeCell ref="H33:H34"/>
    <mergeCell ref="I33:I34"/>
    <mergeCell ref="J33:J34"/>
    <mergeCell ref="K33:K34"/>
    <mergeCell ref="L33:L34"/>
    <mergeCell ref="M33:M34"/>
    <mergeCell ref="N33:N34"/>
    <mergeCell ref="O33:O34"/>
    <mergeCell ref="P33:P34"/>
    <mergeCell ref="Q33:Q34"/>
    <mergeCell ref="R33:R34"/>
    <mergeCell ref="L27:L28"/>
    <mergeCell ref="M27:M28"/>
    <mergeCell ref="N27:N28"/>
    <mergeCell ref="O27:O28"/>
    <mergeCell ref="H27:H28"/>
    <mergeCell ref="I27:I28"/>
    <mergeCell ref="J27:J28"/>
    <mergeCell ref="K27:K28"/>
    <mergeCell ref="P25:P26"/>
    <mergeCell ref="Q25:Q26"/>
    <mergeCell ref="R25:R26"/>
    <mergeCell ref="G22:G23"/>
    <mergeCell ref="H22:H23"/>
    <mergeCell ref="I22:I23"/>
    <mergeCell ref="J22:J23"/>
    <mergeCell ref="K22:K23"/>
    <mergeCell ref="L22:L23"/>
    <mergeCell ref="M22:M23"/>
    <mergeCell ref="N22:N23"/>
    <mergeCell ref="O22:O23"/>
    <mergeCell ref="P22:P23"/>
    <mergeCell ref="Q22:Q23"/>
    <mergeCell ref="R22:R23"/>
    <mergeCell ref="F33:F34"/>
    <mergeCell ref="F25:F26"/>
    <mergeCell ref="U14:AE14"/>
    <mergeCell ref="A33:A34"/>
    <mergeCell ref="B33:B34"/>
    <mergeCell ref="B14:D14"/>
    <mergeCell ref="E25:E26"/>
    <mergeCell ref="D25:D26"/>
    <mergeCell ref="G25:G26"/>
    <mergeCell ref="D22:D23"/>
    <mergeCell ref="E22:E23"/>
    <mergeCell ref="D27:D28"/>
    <mergeCell ref="E27:E28"/>
    <mergeCell ref="D33:D34"/>
    <mergeCell ref="E33:E34"/>
    <mergeCell ref="H25:H26"/>
    <mergeCell ref="A27:A28"/>
    <mergeCell ref="B27:B28"/>
    <mergeCell ref="F27:F28"/>
    <mergeCell ref="M25:M26"/>
    <mergeCell ref="N25:N26"/>
    <mergeCell ref="O25:O26"/>
    <mergeCell ref="P27:P28"/>
    <mergeCell ref="G27:G28"/>
    <mergeCell ref="B6:D6"/>
    <mergeCell ref="B11:D11"/>
    <mergeCell ref="G12:R12"/>
    <mergeCell ref="G13:R13"/>
    <mergeCell ref="G14:R14"/>
    <mergeCell ref="G6:R6"/>
    <mergeCell ref="G10:R11"/>
    <mergeCell ref="B12:D12"/>
    <mergeCell ref="B13:D13"/>
    <mergeCell ref="B7:D8"/>
    <mergeCell ref="A25:A26"/>
    <mergeCell ref="B25:B26"/>
    <mergeCell ref="I25:I26"/>
    <mergeCell ref="J25:J26"/>
    <mergeCell ref="K25:K26"/>
    <mergeCell ref="L25:L26"/>
    <mergeCell ref="G8:R9"/>
    <mergeCell ref="U8:Y8"/>
    <mergeCell ref="A22:A23"/>
    <mergeCell ref="B22:B23"/>
    <mergeCell ref="U13:AE13"/>
    <mergeCell ref="U12:AE12"/>
    <mergeCell ref="F22:F23"/>
    <mergeCell ref="G16:R16"/>
    <mergeCell ref="A7:A8"/>
  </mergeCells>
  <conditionalFormatting sqref="G40:R40">
    <cfRule type="cellIs" dxfId="1" priority="1" operator="between">
      <formula>0.000001</formula>
      <formula>4999.9999</formula>
    </cfRule>
    <cfRule type="cellIs" dxfId="0" priority="3" operator="greaterThanOrEqual">
      <formula>5000</formula>
    </cfRule>
  </conditionalFormatting>
  <pageMargins left="0.2" right="0.2" top="0.25" bottom="0.25" header="0.3" footer="0.3"/>
  <pageSetup scale="30" fitToWidth="2" orientation="landscape" r:id="rId1"/>
  <headerFooter>
    <oddFooter>&amp;L&amp;D</oddFooter>
  </headerFooter>
  <colBreaks count="1" manualBreakCount="1">
    <brk id="18" max="1048575" man="1"/>
  </colBreaks>
  <ignoredErrors>
    <ignoredError sqref="S32 S24 S18 S29:S3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2025-01-31T21:40:20+00:00</Remediation_x0020_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235872-F1FB-49CD-BED6-13BD99DEC247}">
  <ds:schemaRefs>
    <ds:schemaRef ds:uri="http://schemas.microsoft.com/sharepoint/v3/contenttype/forms"/>
  </ds:schemaRefs>
</ds:datastoreItem>
</file>

<file path=customXml/itemProps2.xml><?xml version="1.0" encoding="utf-8"?>
<ds:datastoreItem xmlns:ds="http://schemas.openxmlformats.org/officeDocument/2006/customXml" ds:itemID="{93A3C968-915B-4C65-B9C9-111AE1BA1A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F4515DF-D34D-4BA3-A6A6-672F158550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2025-26 SY</vt:lpstr>
      <vt:lpstr>'2025-26 SY'!Print_Titles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E Green</dc:creator>
  <cp:keywords/>
  <dc:description/>
  <cp:lastModifiedBy>CAMERON Beatrice * ODE</cp:lastModifiedBy>
  <cp:revision/>
  <dcterms:created xsi:type="dcterms:W3CDTF">2021-02-04T19:37:56Z</dcterms:created>
  <dcterms:modified xsi:type="dcterms:W3CDTF">2024-12-31T19:01:03Z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y fmtid="{D5CDD505-2E9C-101B-9397-08002B2CF9AE}" pid="3" name="Order">
    <vt:r8>2600</vt:r8>
  </property>
  <property fmtid="{D5CDD505-2E9C-101B-9397-08002B2CF9AE}" pid="4" name="MSIP_Label_7730ea53-6f5e-4160-81a5-992a9105450a_Enabled">
    <vt:lpwstr>true</vt:lpwstr>
  </property>
  <property fmtid="{D5CDD505-2E9C-101B-9397-08002B2CF9AE}" pid="5" name="MSIP_Label_7730ea53-6f5e-4160-81a5-992a9105450a_SetDate">
    <vt:lpwstr>2024-12-31T19:00:40Z</vt:lpwstr>
  </property>
  <property fmtid="{D5CDD505-2E9C-101B-9397-08002B2CF9AE}" pid="6" name="MSIP_Label_7730ea53-6f5e-4160-81a5-992a9105450a_Method">
    <vt:lpwstr>Standard</vt:lpwstr>
  </property>
  <property fmtid="{D5CDD505-2E9C-101B-9397-08002B2CF9AE}" pid="7" name="MSIP_Label_7730ea53-6f5e-4160-81a5-992a9105450a_Name">
    <vt:lpwstr>Level 2 - Limited (Items)</vt:lpwstr>
  </property>
  <property fmtid="{D5CDD505-2E9C-101B-9397-08002B2CF9AE}" pid="8" name="MSIP_Label_7730ea53-6f5e-4160-81a5-992a9105450a_SiteId">
    <vt:lpwstr>b4f51418-b269-49a2-935a-fa54bf584fc8</vt:lpwstr>
  </property>
  <property fmtid="{D5CDD505-2E9C-101B-9397-08002B2CF9AE}" pid="9" name="MSIP_Label_7730ea53-6f5e-4160-81a5-992a9105450a_ActionId">
    <vt:lpwstr>e5511d25-fd12-421b-982f-605a8b2eb7a9</vt:lpwstr>
  </property>
  <property fmtid="{D5CDD505-2E9C-101B-9397-08002B2CF9AE}" pid="10" name="MSIP_Label_7730ea53-6f5e-4160-81a5-992a9105450a_ContentBits">
    <vt:lpwstr>0</vt:lpwstr>
  </property>
</Properties>
</file>