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SEPDS 23-24\"/>
    </mc:Choice>
  </mc:AlternateContent>
  <bookViews>
    <workbookView xWindow="-120" yWindow="-120" windowWidth="25440" windowHeight="1539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'10.18.22'!$A$3:$N$28</definedName>
    <definedName name="_xlnm.Print_Area" localSheetId="0">'10.18.22'!$A$1:$N$28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4" i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<sst xmlns="http://schemas.openxmlformats.org/spreadsheetml/2006/main" count="117" uniqueCount="45">
  <si>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</si>
  <si>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</si>
  <si>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</si>
  <si>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</si>
  <si>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</si>
  <si>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</si>
  <si>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</si>
  <si>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</si>
  <si>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</si>
  <si>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</si>
  <si>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</si>
  <si>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</si>
  <si>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</si>
  <si>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</si>
  <si>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</si>
  <si>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</si>
  <si>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</si>
  <si>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</si>
  <si>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Cargill Kitchen Solutions</t>
  </si>
  <si>
    <t>Frozen Egg Product w/ citric acid</t>
  </si>
  <si>
    <t>Sunny Fresh Cage Free Liquid Whole Egg With Citric</t>
  </si>
  <si>
    <t>Colby Cheese Skillet Omelet</t>
  </si>
  <si>
    <t>Skillet Frittata w/ Egg, Cheese &amp; Turkey Sausage</t>
  </si>
  <si>
    <t>IW Colby Cheese Oml</t>
  </si>
  <si>
    <t>IW Whole Grain Ham and Cheese Tortilla Wrapped Omelet</t>
  </si>
  <si>
    <t>IW Whole Grain Turkey Sausage and Cheese Tortilla Wrapped Omelet</t>
  </si>
  <si>
    <t>Egg Bake Bites with Turkey and Cheddar Cheese</t>
  </si>
  <si>
    <t>IW Whole Grain Cheese Tortilla Wrapped Omelet</t>
  </si>
  <si>
    <t>Whole Grain French Toast Sticks</t>
  </si>
  <si>
    <t xml:space="preserve">Whole Grain French Toast Cinnamon Glazed </t>
  </si>
  <si>
    <t xml:space="preserve">IW Whole Grain French Toast Cinnamon Glazed </t>
  </si>
  <si>
    <t>Whole Grain French Toast Sticks Cinnamon Glazed (IW)</t>
  </si>
  <si>
    <t>Whole Grain French Toast Sticks Cinnamon Glazed Fully Cut</t>
  </si>
  <si>
    <t>Grilled Egg Patties</t>
  </si>
  <si>
    <t>Egg Patties, Grilled</t>
  </si>
  <si>
    <t>Pre-cooked Scrambled Eggs</t>
  </si>
  <si>
    <t xml:space="preserve">Eggstravaganza - Bacon &amp; Cheese </t>
  </si>
  <si>
    <t>Eggstravaganza Turkey Ssg, Cheese</t>
  </si>
  <si>
    <t>Grilled Egg Pattie Cage Free</t>
  </si>
  <si>
    <t>Pre-Cooked Scrambled Eggs Cage Free</t>
  </si>
  <si>
    <t>Pillow-Pak Hard Cooked Eggs (refrig)</t>
  </si>
  <si>
    <t>Eggs ASAP, 2 Hard Cooked Eggs</t>
  </si>
  <si>
    <t>Pillow Pak Hard Cooked Eggs-Cage Free</t>
  </si>
  <si>
    <t>X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</si>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</sst>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="70" zoomScaleNormal="70" zoomScaleSheetLayoutView="70" workbookViewId="0">
      <pane ySplit="3" topLeftCell="A4" activePane="bottomLeft" state="frozen"/>
      <selection pane="bottomLeft" activeCell="F1" sqref="F1"/>
    </sheetView>
  </sheetViews>
  <sheetFormatPr defaultRowHeight="15" x14ac:dyDescent="0.25"/>
  <cols>
    <col min="1" max="1" width="10.85546875" style="13" customWidth="1"/>
    <col min="2" max="2" width="22.42578125" style="15" customWidth="1"/>
    <col min="3" max="3" width="19.140625" style="13" bestFit="1" customWidth="1"/>
    <col min="4" max="4" width="20.140625" style="30" customWidth="1"/>
    <col min="5" max="5" width="39.85546875" customWidth="1"/>
    <col min="6" max="6" width="9.140625" style="3" customWidth="1"/>
    <col min="7" max="8" width="9.85546875" style="3" customWidth="1"/>
    <col min="9" max="9" width="13.5703125" style="24" customWidth="1"/>
    <col min="10" max="10" width="39.5703125" style="13" customWidth="1"/>
    <col min="11" max="11" width="11.5703125" style="3" customWidth="1"/>
    <col min="12" max="12" width="12.140625" style="18" customWidth="1"/>
    <col min="13" max="13" width="10.5703125" style="19" customWidth="1"/>
    <col min="14" max="14" width="12.42578125" style="20" customWidth="1"/>
  </cols>
  <sheetData>
    <row r="1" spans="1:14" s="1" customFormat="1" ht="31.5" x14ac:dyDescent="0.5">
      <c r="A1" s="14" t="s">
        <v>12</v>
      </c>
      <c r="B1" s="14"/>
      <c r="C1" s="12"/>
      <c r="D1" s="29"/>
      <c r="F1" s="26"/>
      <c r="G1" s="26"/>
      <c r="H1" s="26"/>
      <c r="I1" s="22"/>
      <c r="J1" s="35"/>
      <c r="K1" s="46"/>
      <c r="L1" s="46"/>
      <c r="M1" s="46"/>
      <c r="N1" s="46"/>
    </row>
    <row r="2" spans="1:14" s="31" customFormat="1" ht="31.5" x14ac:dyDescent="0.25">
      <c r="A2" s="21" t="s">
        <v>2</v>
      </c>
      <c r="B2" s="9"/>
      <c r="C2" s="10"/>
      <c r="D2" s="34" t="s">
        <v>1</v>
      </c>
      <c r="E2" s="28">
        <v>44894</v>
      </c>
      <c r="F2" s="16"/>
      <c r="G2" s="16"/>
      <c r="H2" s="32"/>
      <c r="I2" s="33"/>
      <c r="J2" s="12"/>
      <c r="K2" s="16"/>
      <c r="L2" s="27"/>
      <c r="M2" s="16"/>
      <c r="N2" s="17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5" t="s">
        <v>5</v>
      </c>
      <c r="E3" s="4" t="s">
        <v>6</v>
      </c>
      <c r="F3" s="5" t="s">
        <v>15</v>
      </c>
      <c r="G3" s="5" t="s">
        <v>16</v>
      </c>
      <c r="H3" s="5" t="s">
        <v>7</v>
      </c>
      <c r="I3" s="23" t="s">
        <v>8</v>
      </c>
      <c r="J3" s="4" t="s">
        <v>9</v>
      </c>
      <c r="K3" s="5" t="s">
        <v>13</v>
      </c>
      <c r="L3" s="6" t="s">
        <v>10</v>
      </c>
      <c r="M3" s="5" t="s">
        <v>14</v>
      </c>
      <c r="N3" s="11" t="s">
        <v>11</v>
      </c>
    </row>
    <row r="4" spans="1:14" s="8" customFormat="1" ht="42.6" customHeight="1" x14ac:dyDescent="0.25">
      <c r="A4" s="7" t="s">
        <v>17</v>
      </c>
      <c r="B4" s="36" t="s">
        <v>18</v>
      </c>
      <c r="C4" s="37" t="s">
        <v>44</v>
      </c>
      <c r="D4" s="38">
        <v>10080</v>
      </c>
      <c r="E4" s="39" t="s">
        <v>19</v>
      </c>
      <c r="F4" s="40">
        <v>30</v>
      </c>
      <c r="G4" s="40">
        <v>480</v>
      </c>
      <c r="H4" s="40">
        <v>1</v>
      </c>
      <c r="I4" s="41">
        <v>100047</v>
      </c>
      <c r="J4" s="42" t="str">
        <f>VLOOKUP(I4,[1]Sheet1!A:C,2,FALSE)</f>
        <v>EGGS WHOLE LIQ BULK -TANK</v>
      </c>
      <c r="K4" s="40">
        <v>14.97</v>
      </c>
      <c r="L4" s="43">
        <f>VLOOKUP(I4,[1]Sheet1!A:C,3,FALSE)</f>
        <v>2.6598000000000002</v>
      </c>
      <c r="M4" s="44">
        <f t="shared" ref="M4:M28" si="0">ROUND(K4*L4,2)</f>
        <v>39.82</v>
      </c>
      <c r="N4" s="45">
        <v>44894</v>
      </c>
    </row>
    <row r="5" spans="1:14" s="8" customFormat="1" ht="42.6" customHeight="1" x14ac:dyDescent="0.25">
      <c r="A5" s="7" t="s">
        <v>17</v>
      </c>
      <c r="B5" s="36" t="s">
        <v>18</v>
      </c>
      <c r="C5" s="37" t="s">
        <v>44</v>
      </c>
      <c r="D5" s="38">
        <v>10081</v>
      </c>
      <c r="E5" s="39" t="s">
        <v>20</v>
      </c>
      <c r="F5" s="40">
        <v>24</v>
      </c>
      <c r="G5" s="40">
        <v>216</v>
      </c>
      <c r="H5" s="40">
        <v>1.76</v>
      </c>
      <c r="I5" s="41">
        <v>100047</v>
      </c>
      <c r="J5" s="42" t="str">
        <f>VLOOKUP(I5,[1]Sheet1!A:C,2,FALSE)</f>
        <v>EGGS WHOLE LIQ BULK -TANK</v>
      </c>
      <c r="K5" s="40">
        <v>11.98</v>
      </c>
      <c r="L5" s="43">
        <f>VLOOKUP(I5,[1]Sheet1!A:C,3,FALSE)</f>
        <v>2.6598000000000002</v>
      </c>
      <c r="M5" s="44">
        <f t="shared" si="0"/>
        <v>31.86</v>
      </c>
      <c r="N5" s="45">
        <v>44894</v>
      </c>
    </row>
    <row r="6" spans="1:14" s="8" customFormat="1" ht="42.6" customHeight="1" x14ac:dyDescent="0.25">
      <c r="A6" s="7" t="s">
        <v>17</v>
      </c>
      <c r="B6" s="36" t="s">
        <v>18</v>
      </c>
      <c r="C6" s="37" t="s">
        <v>44</v>
      </c>
      <c r="D6" s="38">
        <v>10085</v>
      </c>
      <c r="E6" s="39" t="s">
        <v>19</v>
      </c>
      <c r="F6" s="40">
        <v>30</v>
      </c>
      <c r="G6" s="40">
        <v>480</v>
      </c>
      <c r="H6" s="40">
        <v>1</v>
      </c>
      <c r="I6" s="41">
        <v>100047</v>
      </c>
      <c r="J6" s="42" t="str">
        <f>VLOOKUP(I6,[1]Sheet1!A:C,2,FALSE)</f>
        <v>EGGS WHOLE LIQ BULK -TANK</v>
      </c>
      <c r="K6" s="40">
        <v>14.97</v>
      </c>
      <c r="L6" s="43">
        <f>VLOOKUP(I6,[1]Sheet1!A:C,3,FALSE)</f>
        <v>2.6598000000000002</v>
      </c>
      <c r="M6" s="44">
        <f t="shared" si="0"/>
        <v>39.82</v>
      </c>
      <c r="N6" s="45">
        <v>44894</v>
      </c>
    </row>
    <row r="7" spans="1:14" s="8" customFormat="1" ht="42.6" customHeight="1" x14ac:dyDescent="0.25">
      <c r="A7" s="7" t="s">
        <v>17</v>
      </c>
      <c r="B7" s="36" t="s">
        <v>18</v>
      </c>
      <c r="C7" s="37" t="s">
        <v>44</v>
      </c>
      <c r="D7" s="38">
        <v>40176</v>
      </c>
      <c r="E7" s="39" t="s">
        <v>21</v>
      </c>
      <c r="F7" s="40">
        <v>29.53</v>
      </c>
      <c r="G7" s="40">
        <v>225</v>
      </c>
      <c r="H7" s="40">
        <v>2.1</v>
      </c>
      <c r="I7" s="41">
        <v>100047</v>
      </c>
      <c r="J7" s="42" t="str">
        <f>VLOOKUP(I7,[1]Sheet1!A:C,2,FALSE)</f>
        <v>EGGS WHOLE LIQ BULK -TANK</v>
      </c>
      <c r="K7" s="40">
        <v>10.45</v>
      </c>
      <c r="L7" s="43">
        <f>VLOOKUP(I7,[1]Sheet1!A:C,3,FALSE)</f>
        <v>2.6598000000000002</v>
      </c>
      <c r="M7" s="44">
        <f t="shared" si="0"/>
        <v>27.79</v>
      </c>
      <c r="N7" s="45">
        <v>44894</v>
      </c>
    </row>
    <row r="8" spans="1:14" s="8" customFormat="1" ht="42.6" customHeight="1" x14ac:dyDescent="0.25">
      <c r="A8" s="7" t="s">
        <v>17</v>
      </c>
      <c r="B8" s="36" t="s">
        <v>18</v>
      </c>
      <c r="C8" s="37" t="s">
        <v>43</v>
      </c>
      <c r="D8" s="38">
        <v>40184</v>
      </c>
      <c r="E8" s="39" t="s">
        <v>22</v>
      </c>
      <c r="F8" s="40">
        <v>30.94</v>
      </c>
      <c r="G8" s="40">
        <v>225</v>
      </c>
      <c r="H8" s="40">
        <v>2.2000000000000002</v>
      </c>
      <c r="I8" s="41">
        <v>100047</v>
      </c>
      <c r="J8" s="42" t="str">
        <f>VLOOKUP(I8,[1]Sheet1!A:C,2,FALSE)</f>
        <v>EGGS WHOLE LIQ BULK -TANK</v>
      </c>
      <c r="K8" s="40">
        <v>22.36</v>
      </c>
      <c r="L8" s="43">
        <f>VLOOKUP(I8,[1]Sheet1!A:C,3,FALSE)</f>
        <v>2.6598000000000002</v>
      </c>
      <c r="M8" s="44">
        <f t="shared" si="0"/>
        <v>59.47</v>
      </c>
      <c r="N8" s="45">
        <v>44894</v>
      </c>
    </row>
    <row r="9" spans="1:14" s="8" customFormat="1" ht="42.6" customHeight="1" x14ac:dyDescent="0.25">
      <c r="A9" s="7" t="s">
        <v>17</v>
      </c>
      <c r="B9" s="36" t="s">
        <v>18</v>
      </c>
      <c r="C9" s="37" t="s">
        <v>43</v>
      </c>
      <c r="D9" s="38">
        <v>40196</v>
      </c>
      <c r="E9" s="39" t="s">
        <v>23</v>
      </c>
      <c r="F9" s="40">
        <v>19.690000000000001</v>
      </c>
      <c r="G9" s="40">
        <v>150</v>
      </c>
      <c r="H9" s="40">
        <v>2.1</v>
      </c>
      <c r="I9" s="41">
        <v>100047</v>
      </c>
      <c r="J9" s="42" t="str">
        <f>VLOOKUP(I9,[1]Sheet1!A:C,2,FALSE)</f>
        <v>EGGS WHOLE LIQ BULK -TANK</v>
      </c>
      <c r="K9" s="40">
        <v>13.94</v>
      </c>
      <c r="L9" s="43">
        <f>VLOOKUP(I9,[1]Sheet1!A:C,3,FALSE)</f>
        <v>2.6598000000000002</v>
      </c>
      <c r="M9" s="44">
        <f t="shared" si="0"/>
        <v>37.08</v>
      </c>
      <c r="N9" s="45">
        <v>44894</v>
      </c>
    </row>
    <row r="10" spans="1:14" s="8" customFormat="1" ht="42.6" customHeight="1" x14ac:dyDescent="0.25">
      <c r="A10" s="7" t="s">
        <v>17</v>
      </c>
      <c r="B10" s="36" t="s">
        <v>18</v>
      </c>
      <c r="C10" s="37" t="s">
        <v>43</v>
      </c>
      <c r="D10" s="38">
        <v>40253</v>
      </c>
      <c r="E10" s="39" t="s">
        <v>24</v>
      </c>
      <c r="F10" s="40">
        <v>20.100000000000001</v>
      </c>
      <c r="G10" s="40">
        <v>96</v>
      </c>
      <c r="H10" s="40">
        <v>3.35</v>
      </c>
      <c r="I10" s="41">
        <v>100047</v>
      </c>
      <c r="J10" s="42" t="str">
        <f>VLOOKUP(I10,[1]Sheet1!A:C,2,FALSE)</f>
        <v>EGGS WHOLE LIQ BULK -TANK</v>
      </c>
      <c r="K10" s="40">
        <v>9.77</v>
      </c>
      <c r="L10" s="43">
        <f>VLOOKUP(I10,[1]Sheet1!A:C,3,FALSE)</f>
        <v>2.6598000000000002</v>
      </c>
      <c r="M10" s="44">
        <f t="shared" si="0"/>
        <v>25.99</v>
      </c>
      <c r="N10" s="45">
        <v>44894</v>
      </c>
    </row>
    <row r="11" spans="1:14" s="8" customFormat="1" ht="42.6" customHeight="1" x14ac:dyDescent="0.25">
      <c r="A11" s="7" t="s">
        <v>17</v>
      </c>
      <c r="B11" s="36" t="s">
        <v>18</v>
      </c>
      <c r="C11" s="37" t="s">
        <v>43</v>
      </c>
      <c r="D11" s="38">
        <v>40254</v>
      </c>
      <c r="E11" s="39" t="s">
        <v>25</v>
      </c>
      <c r="F11" s="40">
        <v>19.2</v>
      </c>
      <c r="G11" s="40">
        <v>96</v>
      </c>
      <c r="H11" s="40">
        <v>3.2</v>
      </c>
      <c r="I11" s="41">
        <v>100047</v>
      </c>
      <c r="J11" s="42" t="str">
        <f>VLOOKUP(I11,[1]Sheet1!A:C,2,FALSE)</f>
        <v>EGGS WHOLE LIQ BULK -TANK</v>
      </c>
      <c r="K11" s="40">
        <v>9.5399999999999991</v>
      </c>
      <c r="L11" s="43">
        <f>VLOOKUP(I11,[1]Sheet1!A:C,3,FALSE)</f>
        <v>2.6598000000000002</v>
      </c>
      <c r="M11" s="44">
        <f t="shared" si="0"/>
        <v>25.37</v>
      </c>
      <c r="N11" s="45">
        <v>44894</v>
      </c>
    </row>
    <row r="12" spans="1:14" s="8" customFormat="1" ht="42.6" customHeight="1" x14ac:dyDescent="0.25">
      <c r="A12" s="7" t="s">
        <v>17</v>
      </c>
      <c r="B12" s="36" t="s">
        <v>18</v>
      </c>
      <c r="C12" s="37" t="s">
        <v>44</v>
      </c>
      <c r="D12" s="38">
        <v>40265</v>
      </c>
      <c r="E12" s="39" t="s">
        <v>26</v>
      </c>
      <c r="F12" s="40">
        <v>25</v>
      </c>
      <c r="G12" s="40">
        <v>200</v>
      </c>
      <c r="H12" s="40">
        <v>2</v>
      </c>
      <c r="I12" s="41">
        <v>100047</v>
      </c>
      <c r="J12" s="42" t="str">
        <f>VLOOKUP(I12,[1]Sheet1!A:C,2,FALSE)</f>
        <v>EGGS WHOLE LIQ BULK -TANK</v>
      </c>
      <c r="K12" s="40">
        <v>7</v>
      </c>
      <c r="L12" s="43">
        <f>VLOOKUP(I12,[1]Sheet1!A:C,3,FALSE)</f>
        <v>2.6598000000000002</v>
      </c>
      <c r="M12" s="44">
        <f t="shared" si="0"/>
        <v>18.62</v>
      </c>
      <c r="N12" s="45">
        <v>44894</v>
      </c>
    </row>
    <row r="13" spans="1:14" s="8" customFormat="1" ht="42.6" customHeight="1" x14ac:dyDescent="0.25">
      <c r="A13" s="7" t="s">
        <v>17</v>
      </c>
      <c r="B13" s="36" t="s">
        <v>18</v>
      </c>
      <c r="C13" s="37" t="s">
        <v>43</v>
      </c>
      <c r="D13" s="38">
        <v>40355</v>
      </c>
      <c r="E13" s="39" t="s">
        <v>27</v>
      </c>
      <c r="F13" s="40">
        <v>17.399999999999999</v>
      </c>
      <c r="G13" s="40">
        <v>90</v>
      </c>
      <c r="H13" s="40">
        <v>3.1</v>
      </c>
      <c r="I13" s="41">
        <v>100047</v>
      </c>
      <c r="J13" s="42" t="str">
        <f>VLOOKUP(I13,[1]Sheet1!A:C,2,FALSE)</f>
        <v>EGGS WHOLE LIQ BULK -TANK</v>
      </c>
      <c r="K13" s="40">
        <v>8.5500000000000007</v>
      </c>
      <c r="L13" s="43">
        <f>VLOOKUP(I13,[1]Sheet1!A:C,3,FALSE)</f>
        <v>2.6598000000000002</v>
      </c>
      <c r="M13" s="44">
        <f t="shared" si="0"/>
        <v>22.74</v>
      </c>
      <c r="N13" s="45">
        <v>44894</v>
      </c>
    </row>
    <row r="14" spans="1:14" s="8" customFormat="1" ht="42.6" customHeight="1" x14ac:dyDescent="0.25">
      <c r="A14" s="7" t="s">
        <v>17</v>
      </c>
      <c r="B14" s="36" t="s">
        <v>18</v>
      </c>
      <c r="C14" s="37" t="s">
        <v>44</v>
      </c>
      <c r="D14" s="38">
        <v>40432</v>
      </c>
      <c r="E14" s="39" t="s">
        <v>28</v>
      </c>
      <c r="F14" s="40">
        <v>21.53</v>
      </c>
      <c r="G14" s="40">
        <v>130</v>
      </c>
      <c r="H14" s="40">
        <v>2.65</v>
      </c>
      <c r="I14" s="41">
        <v>100047</v>
      </c>
      <c r="J14" s="42" t="str">
        <f>VLOOKUP(I14,[1]Sheet1!A:C,2,FALSE)</f>
        <v>EGGS WHOLE LIQ BULK -TANK</v>
      </c>
      <c r="K14" s="40">
        <v>3.68</v>
      </c>
      <c r="L14" s="43">
        <f>VLOOKUP(I14,[1]Sheet1!A:C,3,FALSE)</f>
        <v>2.6598000000000002</v>
      </c>
      <c r="M14" s="44">
        <f t="shared" si="0"/>
        <v>9.7899999999999991</v>
      </c>
      <c r="N14" s="45">
        <v>44894</v>
      </c>
    </row>
    <row r="15" spans="1:14" s="8" customFormat="1" ht="42.6" customHeight="1" x14ac:dyDescent="0.25">
      <c r="A15" s="7" t="s">
        <v>17</v>
      </c>
      <c r="B15" s="36" t="s">
        <v>18</v>
      </c>
      <c r="C15" s="37" t="s">
        <v>44</v>
      </c>
      <c r="D15" s="38">
        <v>40490</v>
      </c>
      <c r="E15" s="39" t="s">
        <v>29</v>
      </c>
      <c r="F15" s="40">
        <v>23.56</v>
      </c>
      <c r="G15" s="40">
        <v>130</v>
      </c>
      <c r="H15" s="40">
        <v>2.9</v>
      </c>
      <c r="I15" s="41">
        <v>100047</v>
      </c>
      <c r="J15" s="42" t="str">
        <f>VLOOKUP(I15,[1]Sheet1!A:C,2,FALSE)</f>
        <v>EGGS WHOLE LIQ BULK -TANK</v>
      </c>
      <c r="K15" s="40">
        <v>3.68</v>
      </c>
      <c r="L15" s="43">
        <f>VLOOKUP(I15,[1]Sheet1!A:C,3,FALSE)</f>
        <v>2.6598000000000002</v>
      </c>
      <c r="M15" s="44">
        <f t="shared" si="0"/>
        <v>9.7899999999999991</v>
      </c>
      <c r="N15" s="45">
        <v>44894</v>
      </c>
    </row>
    <row r="16" spans="1:14" s="8" customFormat="1" ht="42.6" customHeight="1" x14ac:dyDescent="0.25">
      <c r="A16" s="7" t="s">
        <v>17</v>
      </c>
      <c r="B16" s="36" t="s">
        <v>18</v>
      </c>
      <c r="C16" s="37" t="s">
        <v>43</v>
      </c>
      <c r="D16" s="38">
        <v>40491</v>
      </c>
      <c r="E16" s="39" t="s">
        <v>30</v>
      </c>
      <c r="F16" s="40">
        <v>19.93</v>
      </c>
      <c r="G16" s="40">
        <v>110</v>
      </c>
      <c r="H16" s="40">
        <v>2.9</v>
      </c>
      <c r="I16" s="41">
        <v>100047</v>
      </c>
      <c r="J16" s="42" t="str">
        <f>VLOOKUP(I16,[1]Sheet1!A:C,2,FALSE)</f>
        <v>EGGS WHOLE LIQ BULK -TANK</v>
      </c>
      <c r="K16" s="40">
        <v>6.24</v>
      </c>
      <c r="L16" s="43">
        <f>VLOOKUP(I16,[1]Sheet1!A:C,3,FALSE)</f>
        <v>2.6598000000000002</v>
      </c>
      <c r="M16" s="44">
        <f t="shared" si="0"/>
        <v>16.600000000000001</v>
      </c>
      <c r="N16" s="45">
        <v>44894</v>
      </c>
    </row>
    <row r="17" spans="1:14" s="8" customFormat="1" ht="42.6" customHeight="1" x14ac:dyDescent="0.25">
      <c r="A17" s="7" t="s">
        <v>17</v>
      </c>
      <c r="B17" s="36" t="s">
        <v>18</v>
      </c>
      <c r="C17" s="37" t="s">
        <v>43</v>
      </c>
      <c r="D17" s="38">
        <v>40494</v>
      </c>
      <c r="E17" s="39" t="s">
        <v>31</v>
      </c>
      <c r="F17" s="40">
        <v>19.93</v>
      </c>
      <c r="G17" s="40">
        <v>110</v>
      </c>
      <c r="H17" s="40">
        <v>2.9</v>
      </c>
      <c r="I17" s="41">
        <v>100047</v>
      </c>
      <c r="J17" s="42" t="str">
        <f>VLOOKUP(I17,[1]Sheet1!A:C,2,FALSE)</f>
        <v>EGGS WHOLE LIQ BULK -TANK</v>
      </c>
      <c r="K17" s="40">
        <v>6.24</v>
      </c>
      <c r="L17" s="43">
        <f>VLOOKUP(I17,[1]Sheet1!A:C,3,FALSE)</f>
        <v>2.6598000000000002</v>
      </c>
      <c r="M17" s="44">
        <f t="shared" si="0"/>
        <v>16.600000000000001</v>
      </c>
      <c r="N17" s="45">
        <v>44894</v>
      </c>
    </row>
    <row r="18" spans="1:14" s="8" customFormat="1" ht="42.6" customHeight="1" x14ac:dyDescent="0.25">
      <c r="A18" s="7" t="s">
        <v>17</v>
      </c>
      <c r="B18" s="36" t="s">
        <v>18</v>
      </c>
      <c r="C18" s="37" t="s">
        <v>44</v>
      </c>
      <c r="D18" s="38">
        <v>40497</v>
      </c>
      <c r="E18" s="39" t="s">
        <v>32</v>
      </c>
      <c r="F18" s="40">
        <v>18.12</v>
      </c>
      <c r="G18" s="40">
        <v>100</v>
      </c>
      <c r="H18" s="40">
        <v>2.9</v>
      </c>
      <c r="I18" s="41">
        <v>100047</v>
      </c>
      <c r="J18" s="42" t="str">
        <f>VLOOKUP(I18,[1]Sheet1!A:C,2,FALSE)</f>
        <v>EGGS WHOLE LIQ BULK -TANK</v>
      </c>
      <c r="K18" s="40">
        <v>2.83</v>
      </c>
      <c r="L18" s="43">
        <f>VLOOKUP(I18,[1]Sheet1!A:C,3,FALSE)</f>
        <v>2.6598000000000002</v>
      </c>
      <c r="M18" s="44">
        <f t="shared" si="0"/>
        <v>7.53</v>
      </c>
      <c r="N18" s="45">
        <v>44894</v>
      </c>
    </row>
    <row r="19" spans="1:14" s="8" customFormat="1" ht="42.6" customHeight="1" x14ac:dyDescent="0.25">
      <c r="A19" s="7" t="s">
        <v>17</v>
      </c>
      <c r="B19" s="36" t="s">
        <v>18</v>
      </c>
      <c r="C19" s="37" t="s">
        <v>44</v>
      </c>
      <c r="D19" s="38">
        <v>40710</v>
      </c>
      <c r="E19" s="39" t="s">
        <v>33</v>
      </c>
      <c r="F19" s="40">
        <v>28.83</v>
      </c>
      <c r="G19" s="40">
        <v>369</v>
      </c>
      <c r="H19" s="40">
        <v>1.25</v>
      </c>
      <c r="I19" s="41">
        <v>100047</v>
      </c>
      <c r="J19" s="42" t="str">
        <f>VLOOKUP(I19,[1]Sheet1!A:C,2,FALSE)</f>
        <v>EGGS WHOLE LIQ BULK -TANK</v>
      </c>
      <c r="K19" s="40">
        <v>10.74</v>
      </c>
      <c r="L19" s="43">
        <f>VLOOKUP(I19,[1]Sheet1!A:C,3,FALSE)</f>
        <v>2.6598000000000002</v>
      </c>
      <c r="M19" s="44">
        <f t="shared" si="0"/>
        <v>28.57</v>
      </c>
      <c r="N19" s="45">
        <v>44894</v>
      </c>
    </row>
    <row r="20" spans="1:14" s="8" customFormat="1" ht="42.6" customHeight="1" x14ac:dyDescent="0.25">
      <c r="A20" s="7" t="s">
        <v>17</v>
      </c>
      <c r="B20" s="36" t="s">
        <v>18</v>
      </c>
      <c r="C20" s="37" t="s">
        <v>44</v>
      </c>
      <c r="D20" s="38">
        <v>40711</v>
      </c>
      <c r="E20" s="39" t="s">
        <v>34</v>
      </c>
      <c r="F20" s="40">
        <v>23.5</v>
      </c>
      <c r="G20" s="40">
        <v>300</v>
      </c>
      <c r="H20" s="40">
        <v>1.25</v>
      </c>
      <c r="I20" s="41">
        <v>100047</v>
      </c>
      <c r="J20" s="42" t="str">
        <f>VLOOKUP(I20,[1]Sheet1!A:C,2,FALSE)</f>
        <v>EGGS WHOLE LIQ BULK -TANK</v>
      </c>
      <c r="K20" s="40">
        <v>8.75</v>
      </c>
      <c r="L20" s="43">
        <f>VLOOKUP(I20,[1]Sheet1!A:C,3,FALSE)</f>
        <v>2.6598000000000002</v>
      </c>
      <c r="M20" s="44">
        <f t="shared" si="0"/>
        <v>23.27</v>
      </c>
      <c r="N20" s="45">
        <v>44894</v>
      </c>
    </row>
    <row r="21" spans="1:14" s="8" customFormat="1" ht="42.6" customHeight="1" x14ac:dyDescent="0.25">
      <c r="A21" s="7" t="s">
        <v>17</v>
      </c>
      <c r="B21" s="36" t="s">
        <v>18</v>
      </c>
      <c r="C21" s="37" t="s">
        <v>44</v>
      </c>
      <c r="D21" s="38">
        <v>40927</v>
      </c>
      <c r="E21" s="39" t="s">
        <v>35</v>
      </c>
      <c r="F21" s="40">
        <v>20</v>
      </c>
      <c r="G21" s="40">
        <v>320</v>
      </c>
      <c r="H21" s="40">
        <v>1</v>
      </c>
      <c r="I21" s="41">
        <v>100047</v>
      </c>
      <c r="J21" s="42" t="str">
        <f>VLOOKUP(I21,[1]Sheet1!A:C,2,FALSE)</f>
        <v>EGGS WHOLE LIQ BULK -TANK</v>
      </c>
      <c r="K21" s="40">
        <v>9.19</v>
      </c>
      <c r="L21" s="43">
        <f>VLOOKUP(I21,[1]Sheet1!A:C,3,FALSE)</f>
        <v>2.6598000000000002</v>
      </c>
      <c r="M21" s="44">
        <f t="shared" si="0"/>
        <v>24.44</v>
      </c>
      <c r="N21" s="45">
        <v>44894</v>
      </c>
    </row>
    <row r="22" spans="1:14" ht="42.6" customHeight="1" x14ac:dyDescent="0.25">
      <c r="A22" s="7" t="s">
        <v>17</v>
      </c>
      <c r="B22" s="36" t="s">
        <v>18</v>
      </c>
      <c r="C22" s="37" t="s">
        <v>44</v>
      </c>
      <c r="D22" s="38">
        <v>40928</v>
      </c>
      <c r="E22" s="39" t="s">
        <v>36</v>
      </c>
      <c r="F22" s="40">
        <v>20</v>
      </c>
      <c r="G22" s="40">
        <v>160</v>
      </c>
      <c r="H22" s="40">
        <v>2</v>
      </c>
      <c r="I22" s="41">
        <v>100047</v>
      </c>
      <c r="J22" s="42" t="str">
        <f>VLOOKUP(I22,[1]Sheet1!A:C,2,FALSE)</f>
        <v>EGGS WHOLE LIQ BULK -TANK</v>
      </c>
      <c r="K22" s="40">
        <v>7.62</v>
      </c>
      <c r="L22" s="43">
        <f>VLOOKUP(I22,[1]Sheet1!A:C,3,FALSE)</f>
        <v>2.6598000000000002</v>
      </c>
      <c r="M22" s="44">
        <f t="shared" si="0"/>
        <v>20.27</v>
      </c>
      <c r="N22" s="45">
        <v>44894</v>
      </c>
    </row>
    <row r="23" spans="1:14" ht="42.6" customHeight="1" x14ac:dyDescent="0.25">
      <c r="A23" s="7" t="s">
        <v>17</v>
      </c>
      <c r="B23" s="36" t="s">
        <v>18</v>
      </c>
      <c r="C23" s="37" t="s">
        <v>43</v>
      </c>
      <c r="D23" s="38">
        <v>40936</v>
      </c>
      <c r="E23" s="39" t="s">
        <v>37</v>
      </c>
      <c r="F23" s="40">
        <v>20</v>
      </c>
      <c r="G23" s="40">
        <v>160</v>
      </c>
      <c r="H23" s="40">
        <v>2</v>
      </c>
      <c r="I23" s="41">
        <v>100047</v>
      </c>
      <c r="J23" s="42" t="str">
        <f>VLOOKUP(I23,[1]Sheet1!A:C,2,FALSE)</f>
        <v>EGGS WHOLE LIQ BULK -TANK</v>
      </c>
      <c r="K23" s="40">
        <v>13.85</v>
      </c>
      <c r="L23" s="43">
        <f>VLOOKUP(I23,[1]Sheet1!A:C,3,FALSE)</f>
        <v>2.6598000000000002</v>
      </c>
      <c r="M23" s="44">
        <f t="shared" si="0"/>
        <v>36.840000000000003</v>
      </c>
      <c r="N23" s="45">
        <v>44894</v>
      </c>
    </row>
    <row r="24" spans="1:14" ht="42.6" customHeight="1" x14ac:dyDescent="0.25">
      <c r="A24" s="7" t="s">
        <v>17</v>
      </c>
      <c r="B24" s="36" t="s">
        <v>18</v>
      </c>
      <c r="C24" s="37" t="s">
        <v>44</v>
      </c>
      <c r="D24" s="38">
        <v>41710</v>
      </c>
      <c r="E24" s="39" t="s">
        <v>38</v>
      </c>
      <c r="F24" s="40">
        <v>28.83</v>
      </c>
      <c r="G24" s="40">
        <v>369</v>
      </c>
      <c r="H24" s="40">
        <v>1.25</v>
      </c>
      <c r="I24" s="41">
        <v>100047</v>
      </c>
      <c r="J24" s="42" t="str">
        <f>VLOOKUP(I24,[1]Sheet1!A:C,2,FALSE)</f>
        <v>EGGS WHOLE LIQ BULK -TANK</v>
      </c>
      <c r="K24" s="40">
        <v>10.74</v>
      </c>
      <c r="L24" s="43">
        <f>VLOOKUP(I24,[1]Sheet1!A:C,3,FALSE)</f>
        <v>2.6598000000000002</v>
      </c>
      <c r="M24" s="44">
        <f t="shared" si="0"/>
        <v>28.57</v>
      </c>
      <c r="N24" s="45">
        <v>44894</v>
      </c>
    </row>
    <row r="25" spans="1:14" ht="42.6" customHeight="1" x14ac:dyDescent="0.25">
      <c r="A25" s="7" t="s">
        <v>17</v>
      </c>
      <c r="B25" s="36" t="s">
        <v>18</v>
      </c>
      <c r="C25" s="37" t="s">
        <v>44</v>
      </c>
      <c r="D25" s="38">
        <v>41927</v>
      </c>
      <c r="E25" s="39" t="s">
        <v>39</v>
      </c>
      <c r="F25" s="40">
        <v>20</v>
      </c>
      <c r="G25" s="40">
        <v>320</v>
      </c>
      <c r="H25" s="40">
        <v>1</v>
      </c>
      <c r="I25" s="41">
        <v>100047</v>
      </c>
      <c r="J25" s="42" t="str">
        <f>VLOOKUP(I25,[1]Sheet1!A:C,2,FALSE)</f>
        <v>EGGS WHOLE LIQ BULK -TANK</v>
      </c>
      <c r="K25" s="40">
        <v>9.19</v>
      </c>
      <c r="L25" s="43">
        <f>VLOOKUP(I25,[1]Sheet1!A:C,3,FALSE)</f>
        <v>2.6598000000000002</v>
      </c>
      <c r="M25" s="44">
        <f t="shared" si="0"/>
        <v>24.44</v>
      </c>
      <c r="N25" s="45">
        <v>44894</v>
      </c>
    </row>
    <row r="26" spans="1:14" ht="42.6" customHeight="1" x14ac:dyDescent="0.25">
      <c r="A26" s="7" t="s">
        <v>17</v>
      </c>
      <c r="B26" s="36" t="s">
        <v>18</v>
      </c>
      <c r="C26" s="37" t="s">
        <v>44</v>
      </c>
      <c r="D26" s="38">
        <v>50038</v>
      </c>
      <c r="E26" s="39" t="s">
        <v>40</v>
      </c>
      <c r="F26" s="40">
        <v>14.04</v>
      </c>
      <c r="G26" s="40">
        <v>144</v>
      </c>
      <c r="H26" s="40">
        <v>1.55</v>
      </c>
      <c r="I26" s="41">
        <v>100047</v>
      </c>
      <c r="J26" s="42" t="str">
        <f>VLOOKUP(I26,[1]Sheet1!A:C,2,FALSE)</f>
        <v>EGGS WHOLE LIQ BULK -TANK</v>
      </c>
      <c r="K26" s="40">
        <v>7.02</v>
      </c>
      <c r="L26" s="43">
        <f>VLOOKUP(I26,[1]Sheet1!A:C,3,FALSE)</f>
        <v>2.6598000000000002</v>
      </c>
      <c r="M26" s="44">
        <f t="shared" si="0"/>
        <v>18.670000000000002</v>
      </c>
      <c r="N26" s="45">
        <v>44894</v>
      </c>
    </row>
    <row r="27" spans="1:14" ht="42.6" customHeight="1" x14ac:dyDescent="0.25">
      <c r="A27" s="7" t="s">
        <v>17</v>
      </c>
      <c r="B27" s="36" t="s">
        <v>18</v>
      </c>
      <c r="C27" s="37" t="s">
        <v>44</v>
      </c>
      <c r="D27" s="38">
        <v>50074</v>
      </c>
      <c r="E27" s="39" t="s">
        <v>41</v>
      </c>
      <c r="F27" s="40">
        <v>3.1</v>
      </c>
      <c r="G27" s="40">
        <v>16</v>
      </c>
      <c r="H27" s="40">
        <v>3.1</v>
      </c>
      <c r="I27" s="41">
        <v>100047</v>
      </c>
      <c r="J27" s="42" t="str">
        <f>VLOOKUP(I27,[1]Sheet1!A:C,2,FALSE)</f>
        <v>EGGS WHOLE LIQ BULK -TANK</v>
      </c>
      <c r="K27" s="40">
        <v>1.55</v>
      </c>
      <c r="L27" s="43">
        <f>VLOOKUP(I27,[1]Sheet1!A:C,3,FALSE)</f>
        <v>2.6598000000000002</v>
      </c>
      <c r="M27" s="44">
        <f t="shared" si="0"/>
        <v>4.12</v>
      </c>
      <c r="N27" s="45">
        <v>44894</v>
      </c>
    </row>
    <row r="28" spans="1:14" ht="42.6" customHeight="1" x14ac:dyDescent="0.25">
      <c r="A28" s="7" t="s">
        <v>17</v>
      </c>
      <c r="B28" s="36" t="s">
        <v>18</v>
      </c>
      <c r="C28" s="37" t="s">
        <v>44</v>
      </c>
      <c r="D28" s="38">
        <v>51039</v>
      </c>
      <c r="E28" s="39" t="s">
        <v>42</v>
      </c>
      <c r="F28" s="40">
        <v>7.14</v>
      </c>
      <c r="G28" s="40">
        <v>72</v>
      </c>
      <c r="H28" s="40">
        <v>1.55</v>
      </c>
      <c r="I28" s="41">
        <v>100047</v>
      </c>
      <c r="J28" s="42" t="str">
        <f>VLOOKUP(I28,[1]Sheet1!A:C,2,FALSE)</f>
        <v>EGGS WHOLE LIQ BULK -TANK</v>
      </c>
      <c r="K28" s="40">
        <v>3.57</v>
      </c>
      <c r="L28" s="43">
        <f>VLOOKUP(I28,[1]Sheet1!A:C,3,FALSE)</f>
        <v>2.6598000000000002</v>
      </c>
      <c r="M28" s="44">
        <f t="shared" si="0"/>
        <v>9.5</v>
      </c>
      <c r="N28" s="45">
        <v>44894</v>
      </c>
    </row>
  </sheetData>
  <sheetProtection algorithmName="SHA-512" hashValue="8GEbqbZmhUaS5W3UVLThJ6OC90+3hrObywUHXB4ohYmzn83Dqski60DJGJGDN3hyZXEK/PbY/U9u0pc58yXeXQ==" saltValue="MKSPPKh/UknJuJZnH6wtSQ==" spinCount="100000" sheet="1" formatCells="0" formatColumns="0" formatRows="0" deleteColumns="0" deleteRows="0" sort="0" autoFilter="0"/>
  <autoFilter ref="A3:N28">
    <sortState ref="A4:N28">
      <sortCondition ref="D3:D28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2023-01-29T02:46:23+00:00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56A9A0-6897-42EF-9219-86A759E422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9DE43B-0BF9-42FC-AFFF-4230567A84C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19deea3-b82a-4324-abc9-c36ccb056917"/>
    <ds:schemaRef ds:uri="http://schemas.microsoft.com/office/infopath/2007/PartnerControls"/>
    <ds:schemaRef ds:uri="http://purl.org/dc/terms/"/>
    <ds:schemaRef ds:uri="http://schemas.microsoft.com/office/2006/documentManagement/types"/>
    <ds:schemaRef ds:uri="61a5bba3-b343-484f-bec3-eb0518693f06"/>
    <ds:schemaRef ds:uri="http://schemas.microsoft.com/sharepoint/v3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902538-DED9-4787-AFC9-4FFC08467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2022-12-06T19:26:05Z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