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_Processing Catalogue &amp; Info\22-23\USDA Foods Calculators\"/>
    </mc:Choice>
  </mc:AlternateContent>
  <bookViews>
    <workbookView xWindow="11988" yWindow="32760" windowWidth="12036" windowHeight="9564"/>
  </bookViews>
  <sheets>
    <sheet name="22-23 Processing Worksheet" sheetId="1" r:id="rId1"/>
  </sheets>
  <calcPr calcId="977461"/>
</workbook>
</file>

<file path=xl/calcChain.xml><?xml version="1.0" encoding="utf-8"?>
<calcChain xmlns="http://schemas.openxmlformats.org/spreadsheetml/2006/main">
  <c r="L18" i="1" l="1"/>
  <c r="P18" i="1"/>
  <c r="L17" i="1"/>
  <c r="P17" i="1"/>
  <c r="L20" i="1"/>
  <c r="P20" i="1"/>
  <c r="L11" i="1"/>
  <c r="P11" i="1"/>
  <c r="L12" i="1"/>
  <c r="P12" i="1"/>
  <c r="L13" i="1"/>
  <c r="P13" i="1"/>
  <c r="L14" i="1"/>
  <c r="P14" i="1"/>
  <c r="L15" i="1"/>
  <c r="P15" i="1"/>
  <c r="L16" i="1"/>
  <c r="P16" i="1"/>
  <c r="L19" i="1"/>
  <c r="P19" i="1"/>
  <c r="L21" i="1"/>
  <c r="P21" i="1"/>
  <c r="L22" i="1"/>
  <c r="P22" i="1"/>
  <c r="L23" i="1"/>
  <c r="P23" i="1"/>
  <c r="L24" i="1"/>
  <c r="P24" i="1"/>
  <c r="L25" i="1"/>
  <c r="P25" i="1"/>
  <c r="L26" i="1"/>
  <c r="P26" i="1"/>
  <c r="L27" i="1"/>
  <c r="P27" i="1"/>
  <c r="L28" i="1"/>
  <c r="P28" i="1"/>
  <c r="L10" i="1"/>
  <c r="P10" i="1"/>
  <c r="O29" i="1"/>
  <c r="P31" i="1"/>
  <c r="O31" i="1"/>
</calcChain>
</file>

<file path=xl/sharedStrings.xml><?xml version="1.0" encoding="utf-8"?>
<sst xmlns="http://schemas.openxmlformats.org/spreadsheetml/2006/main" count="100" uniqueCount="82">
  <si>
    <t>A</t>
  </si>
  <si>
    <t>B</t>
  </si>
  <si>
    <t>C</t>
  </si>
  <si>
    <t>D</t>
  </si>
  <si>
    <t>E</t>
  </si>
  <si>
    <t>Product Code</t>
  </si>
  <si>
    <t>Product Description</t>
  </si>
  <si>
    <t>Commodity Code</t>
  </si>
  <si>
    <t>CN serving size (oz)</t>
  </si>
  <si>
    <t>Meets Meals Pattern Requirement of</t>
  </si>
  <si>
    <t>Estimated No. of Servings Needed</t>
  </si>
  <si>
    <t>\</t>
  </si>
  <si>
    <t>Servings Per Case</t>
  </si>
  <si>
    <t>=</t>
  </si>
  <si>
    <t>Total Finished Cases Needed</t>
  </si>
  <si>
    <t>X</t>
  </si>
  <si>
    <t>Amount of Commodity DF per case (in pounds)</t>
  </si>
  <si>
    <t>No of Commodity Pounds need to order</t>
  </si>
  <si>
    <t>1 oz</t>
  </si>
  <si>
    <t>2.1 oz</t>
  </si>
  <si>
    <t>1.25 oz</t>
  </si>
  <si>
    <t>Pre-cooked Scrambled Egg</t>
  </si>
  <si>
    <t>2 oz</t>
  </si>
  <si>
    <t xml:space="preserve"> IF YOU HAVE ANY QUESTION PLEASE CALL:</t>
  </si>
  <si>
    <t>Customer's Name</t>
  </si>
  <si>
    <t>Address</t>
  </si>
  <si>
    <t>City / State / Zip</t>
  </si>
  <si>
    <t>Contact</t>
  </si>
  <si>
    <t>Email</t>
  </si>
  <si>
    <t>Phone</t>
  </si>
  <si>
    <t>Fax</t>
  </si>
  <si>
    <t>Authorized Signature</t>
  </si>
  <si>
    <t>Company Rep</t>
  </si>
  <si>
    <t>Finished      Case Weight</t>
  </si>
  <si>
    <t>Colby Cheese Skillet Omelet</t>
  </si>
  <si>
    <t>1 egg</t>
  </si>
  <si>
    <t>2.9 oz</t>
  </si>
  <si>
    <t>2.65 oz</t>
  </si>
  <si>
    <t>Minus Carryover from Previous School Year</t>
  </si>
  <si>
    <t>Total New Allocation Needed</t>
  </si>
  <si>
    <t>**Please note if you are shipping into a state warehouse you also need</t>
  </si>
  <si>
    <t>to fill out an order form to designate how many cases per delivery period</t>
  </si>
  <si>
    <t>are needed.</t>
  </si>
  <si>
    <t>Cargill Code</t>
  </si>
  <si>
    <t xml:space="preserve">Frozen Egg Product w/Citric </t>
  </si>
  <si>
    <t>Frozen Egg Product w/Citric</t>
  </si>
  <si>
    <t>Fully Cut Cinnamon Glazed French Toast Sticks</t>
  </si>
  <si>
    <t xml:space="preserve"> Whole Grain Cinnamon Glazed Toast</t>
  </si>
  <si>
    <t>Whole Grain French Toast Sticks - Perforated</t>
  </si>
  <si>
    <t>Grilled Egg Patties</t>
  </si>
  <si>
    <t>Bacon and Cheese Eggstravaganza ™</t>
  </si>
  <si>
    <t>Pillow-pak Hard Cooked Eggs (Refrigerated)</t>
  </si>
  <si>
    <t>1 oz. = 1 meat</t>
  </si>
  <si>
    <t>1 meat, 1.5 Grain</t>
  </si>
  <si>
    <t>2 meat</t>
  </si>
  <si>
    <t>1 meat</t>
  </si>
  <si>
    <t xml:space="preserve">1 oz. = 1 meat </t>
  </si>
  <si>
    <t xml:space="preserve">2 oz. = 1.75 meat </t>
  </si>
  <si>
    <t>Janelle Nilson - Cargill Kitchen Solutions</t>
  </si>
  <si>
    <t>janelle_nilson@cargill.com</t>
  </si>
  <si>
    <t>Eggstravaganza Turkey Ssg, Cheese</t>
  </si>
  <si>
    <t xml:space="preserve">2 oz. = 2 meat </t>
  </si>
  <si>
    <t>1 egg = 1.5 meat</t>
  </si>
  <si>
    <t>Eggs ASAP, IW</t>
  </si>
  <si>
    <t>2 egg</t>
  </si>
  <si>
    <t>2 egg = 3 meat</t>
  </si>
  <si>
    <t>1.76 oz</t>
  </si>
  <si>
    <t>1.76 oz = 1 meat</t>
  </si>
  <si>
    <t>1 oz = 1 meat</t>
  </si>
  <si>
    <t>1.55 = 1.5 meat</t>
  </si>
  <si>
    <t>Nicole_Hansen@cargill.com</t>
  </si>
  <si>
    <t>833-535-5205</t>
  </si>
  <si>
    <r>
      <t xml:space="preserve">Frozen Egg Product w/Citri </t>
    </r>
    <r>
      <rPr>
        <sz val="10"/>
        <color indexed="10"/>
        <rFont val="Arial"/>
        <family val="2"/>
      </rPr>
      <t>Cage Free</t>
    </r>
  </si>
  <si>
    <r>
      <t xml:space="preserve">Grilled Egg Patties </t>
    </r>
    <r>
      <rPr>
        <sz val="10"/>
        <color indexed="10"/>
        <rFont val="Arial"/>
        <family val="2"/>
      </rPr>
      <t>Cage Free</t>
    </r>
  </si>
  <si>
    <r>
      <t xml:space="preserve">Pre-cooked Scrambled Egg </t>
    </r>
    <r>
      <rPr>
        <sz val="10"/>
        <color indexed="10"/>
        <rFont val="Arial"/>
        <family val="2"/>
      </rPr>
      <t>Cage Free</t>
    </r>
  </si>
  <si>
    <r>
      <t xml:space="preserve">Pillow-pak Hard Cooked Eggs (Refrigerated) </t>
    </r>
    <r>
      <rPr>
        <sz val="10"/>
        <color indexed="10"/>
        <rFont val="Arial"/>
        <family val="2"/>
      </rPr>
      <t>Cage Free</t>
    </r>
  </si>
  <si>
    <t xml:space="preserve">2022-2023 Processing Worksheet </t>
  </si>
  <si>
    <t>TOTAL Commodity Pounds Needed for SY 22/23</t>
  </si>
  <si>
    <t>Skillet Frittata w/Turkey Sausage &amp; Cheese</t>
  </si>
  <si>
    <t>2.2 oz</t>
  </si>
  <si>
    <t>Turkey Sausage Egg Bake Bites</t>
  </si>
  <si>
    <t>1.5 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</si>
</sst>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6"/>
      <name val="Arial Black"/>
      <family val="2"/>
    </font>
    <font>
      <sz val="10"/>
      <name val="Arial Black"/>
      <family val="2"/>
    </font>
    <font>
      <b/>
      <sz val="10"/>
      <name val="Arial Black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u/>
      <sz val="10"/>
      <color theme="1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i/>
      <sz val="16"/>
      <color rgb="FF0070C0"/>
      <name val="Arial Black"/>
      <family val="2"/>
    </font>
    <font>
      <i/>
      <sz val="10"/>
      <color rgb="FF0070C0"/>
      <name val="Arial Black"/>
      <family val="2"/>
    </font>
    <font>
      <sz val="10"/>
      <color theme="1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3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1" applyFont="1" applyBorder="1" applyAlignment="1" applyProtection="1">
      <alignment horizontal="left"/>
    </xf>
    <xf numFmtId="0" fontId="6" fillId="0" borderId="3" xfId="0" applyFont="1" applyFill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Border="1"/>
    <xf numFmtId="0" fontId="7" fillId="0" borderId="0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0" xfId="1" applyBorder="1" applyAlignment="1" applyProtection="1">
      <alignment horizontal="left"/>
    </xf>
    <xf numFmtId="2" fontId="6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4" fontId="6" fillId="0" borderId="4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91440</xdr:rowOff>
    </xdr:from>
    <xdr:to>
      <xdr:col>2</xdr:col>
      <xdr:colOff>419100</xdr:colOff>
      <xdr:row>4</xdr:row>
      <xdr:rowOff>22860</xdr:rowOff>
    </xdr:to>
    <xdr:pic>
      <xdr:nvPicPr>
        <xdr:cNvPr id="1231" name="Picture 1" descr="Sunny Fresh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91440"/>
          <a:ext cx="16764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15240</xdr:colOff>
      <xdr:row>0</xdr:row>
      <xdr:rowOff>91440</xdr:rowOff>
    </xdr:from>
    <xdr:to>
      <xdr:col>15</xdr:col>
      <xdr:colOff>365760</xdr:colOff>
      <xdr:row>5</xdr:row>
      <xdr:rowOff>198120</xdr:rowOff>
    </xdr:to>
    <xdr:pic>
      <xdr:nvPicPr>
        <xdr:cNvPr id="1232" name="Picture 2" descr="Cargill Kitchen Solutions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6180" y="91440"/>
          <a:ext cx="146304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icole_Hansen@cargill.com" TargetMode="External"/><Relationship Id="rId1" Type="http://schemas.openxmlformats.org/officeDocument/2006/relationships/hyperlink" Target="mailto:janelle_nilson@cargil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51"/>
  <sheetViews>
    <sheetView tabSelected="1" topLeftCell="E1" workbookViewId="0">
      <selection activeCell="G6" sqref="G6"/>
    </sheetView>
  </sheetViews>
  <sheetFormatPr defaultColWidth="9.21875" defaultRowHeight="13.2" x14ac:dyDescent="0.25"/>
  <cols>
    <col min="1" max="1" width="7.77734375" style="5" customWidth="1"/>
    <col min="2" max="2" width="11.77734375" style="5" customWidth="1"/>
    <col min="3" max="3" width="47.77734375" style="5" customWidth="1"/>
    <col min="4" max="4" width="10.21875" style="5" customWidth="1"/>
    <col min="5" max="5" width="9.21875" style="5" customWidth="1"/>
    <col min="6" max="6" width="13.5546875" style="5" customWidth="1"/>
    <col min="7" max="7" width="20.21875" style="5" customWidth="1"/>
    <col min="8" max="8" width="10" style="5" customWidth="1"/>
    <col min="9" max="9" width="6" style="5" customWidth="1"/>
    <col min="10" max="10" width="8.5546875" style="5" customWidth="1"/>
    <col min="11" max="11" width="5.77734375" style="5" customWidth="1"/>
    <col min="12" max="12" width="8.77734375" style="5" customWidth="1"/>
    <col min="13" max="13" width="5.5546875" style="5" customWidth="1"/>
    <col min="14" max="14" width="11.44140625" style="5" customWidth="1"/>
    <col min="15" max="15" width="4.77734375" style="5" customWidth="1"/>
    <col min="16" max="16" width="11" style="5" customWidth="1"/>
    <col min="17" max="16384" width="9.21875" style="5"/>
  </cols>
  <sheetData>
    <row r="3" spans="1:16" ht="13.05" customHeight="1" x14ac:dyDescent="0.25">
      <c r="D3" s="45"/>
      <c r="E3" s="45"/>
      <c r="F3" s="45"/>
      <c r="G3" s="45"/>
      <c r="H3" s="45"/>
      <c r="I3" s="45"/>
      <c r="J3" s="45"/>
    </row>
    <row r="4" spans="1:16" ht="12.45" customHeight="1" x14ac:dyDescent="0.25">
      <c r="D4" s="45"/>
      <c r="E4" s="45"/>
      <c r="F4" s="45"/>
      <c r="G4" s="45"/>
      <c r="H4" s="45"/>
      <c r="I4" s="45"/>
      <c r="J4" s="45"/>
    </row>
    <row r="6" spans="1:16" ht="25.2" x14ac:dyDescent="0.6">
      <c r="A6" s="1" t="s">
        <v>76</v>
      </c>
      <c r="B6" s="2"/>
      <c r="C6" s="2"/>
      <c r="D6" s="34"/>
      <c r="E6" s="34"/>
      <c r="F6" s="35"/>
      <c r="G6" s="35"/>
      <c r="H6" s="3"/>
      <c r="I6" s="3"/>
      <c r="J6" s="4"/>
      <c r="K6" s="3"/>
      <c r="L6" s="3"/>
      <c r="M6" s="3"/>
      <c r="N6" s="3"/>
      <c r="O6" s="3"/>
    </row>
    <row r="7" spans="1:16" ht="13.8" thickBot="1" x14ac:dyDescent="0.3">
      <c r="A7" s="6"/>
      <c r="B7" s="6"/>
      <c r="C7" s="6"/>
      <c r="D7" s="6"/>
      <c r="E7" s="6"/>
      <c r="F7" s="6"/>
      <c r="G7" s="6"/>
      <c r="H7" s="6"/>
      <c r="I7" s="6"/>
      <c r="J7" s="7"/>
      <c r="K7" s="6"/>
      <c r="L7" s="6"/>
      <c r="M7" s="8"/>
      <c r="N7" s="6"/>
      <c r="O7" s="6"/>
    </row>
    <row r="8" spans="1:16" x14ac:dyDescent="0.25">
      <c r="A8" s="9"/>
      <c r="B8" s="9"/>
      <c r="C8" s="9"/>
      <c r="D8" s="10"/>
      <c r="E8" s="10"/>
      <c r="F8" s="10"/>
      <c r="G8" s="10"/>
      <c r="H8" s="11" t="s">
        <v>0</v>
      </c>
      <c r="I8" s="12"/>
      <c r="J8" s="11" t="s">
        <v>1</v>
      </c>
      <c r="K8" s="12"/>
      <c r="L8" s="11" t="s">
        <v>2</v>
      </c>
      <c r="M8" s="12"/>
      <c r="N8" s="11" t="s">
        <v>3</v>
      </c>
      <c r="O8" s="10"/>
      <c r="P8" s="11" t="s">
        <v>4</v>
      </c>
    </row>
    <row r="9" spans="1:16" ht="66" x14ac:dyDescent="0.25">
      <c r="A9" s="33" t="s">
        <v>5</v>
      </c>
      <c r="B9" s="33" t="s">
        <v>43</v>
      </c>
      <c r="C9" s="33" t="s">
        <v>6</v>
      </c>
      <c r="D9" s="33" t="s">
        <v>7</v>
      </c>
      <c r="E9" s="33" t="s">
        <v>8</v>
      </c>
      <c r="F9" s="36" t="s">
        <v>33</v>
      </c>
      <c r="G9" s="33" t="s">
        <v>9</v>
      </c>
      <c r="H9" s="33" t="s">
        <v>10</v>
      </c>
      <c r="I9" s="33" t="s">
        <v>11</v>
      </c>
      <c r="J9" s="33" t="s">
        <v>12</v>
      </c>
      <c r="K9" s="33" t="s">
        <v>13</v>
      </c>
      <c r="L9" s="13" t="s">
        <v>14</v>
      </c>
      <c r="M9" s="13" t="s">
        <v>15</v>
      </c>
      <c r="N9" s="13" t="s">
        <v>16</v>
      </c>
      <c r="O9" s="13" t="s">
        <v>13</v>
      </c>
      <c r="P9" s="13" t="s">
        <v>17</v>
      </c>
    </row>
    <row r="10" spans="1:16" s="14" customFormat="1" ht="15" customHeight="1" x14ac:dyDescent="0.25">
      <c r="A10" s="33">
        <v>10080</v>
      </c>
      <c r="B10" s="33">
        <v>100007730</v>
      </c>
      <c r="C10" s="33" t="s">
        <v>44</v>
      </c>
      <c r="D10" s="33">
        <v>100047</v>
      </c>
      <c r="E10" s="33" t="s">
        <v>18</v>
      </c>
      <c r="F10" s="40">
        <v>30</v>
      </c>
      <c r="G10" s="33" t="s">
        <v>52</v>
      </c>
      <c r="H10" s="33"/>
      <c r="I10" s="33"/>
      <c r="J10" s="33">
        <v>480</v>
      </c>
      <c r="K10" s="33"/>
      <c r="L10" s="14">
        <f>ROUNDUP(H10/J10,0)</f>
        <v>0</v>
      </c>
      <c r="N10" s="14">
        <v>29.95</v>
      </c>
      <c r="P10" s="14">
        <f>N10*L10</f>
        <v>0</v>
      </c>
    </row>
    <row r="11" spans="1:16" s="14" customFormat="1" ht="15" customHeight="1" x14ac:dyDescent="0.25">
      <c r="A11" s="33">
        <v>10081</v>
      </c>
      <c r="B11" s="33">
        <v>100007529</v>
      </c>
      <c r="C11" s="33" t="s">
        <v>72</v>
      </c>
      <c r="D11" s="33">
        <v>100047</v>
      </c>
      <c r="E11" s="33" t="s">
        <v>66</v>
      </c>
      <c r="F11" s="40">
        <v>24</v>
      </c>
      <c r="G11" s="33" t="s">
        <v>67</v>
      </c>
      <c r="H11" s="33"/>
      <c r="I11" s="33"/>
      <c r="J11" s="33">
        <v>216</v>
      </c>
      <c r="K11" s="33"/>
      <c r="L11" s="14">
        <f t="shared" ref="L11:L28" si="0">ROUNDUP(H11/J11,0)</f>
        <v>0</v>
      </c>
      <c r="N11" s="14">
        <v>23.97</v>
      </c>
      <c r="P11" s="14">
        <f t="shared" ref="P11:P28" si="1">N11*L11</f>
        <v>0</v>
      </c>
    </row>
    <row r="12" spans="1:16" s="14" customFormat="1" x14ac:dyDescent="0.25">
      <c r="A12" s="33">
        <v>10085</v>
      </c>
      <c r="B12" s="33">
        <v>100007732</v>
      </c>
      <c r="C12" s="33" t="s">
        <v>45</v>
      </c>
      <c r="D12" s="33">
        <v>100047</v>
      </c>
      <c r="E12" s="33" t="s">
        <v>18</v>
      </c>
      <c r="F12" s="40">
        <v>30</v>
      </c>
      <c r="G12" s="33" t="s">
        <v>52</v>
      </c>
      <c r="H12" s="33"/>
      <c r="I12" s="33"/>
      <c r="J12" s="33">
        <v>480</v>
      </c>
      <c r="K12" s="33"/>
      <c r="L12" s="14">
        <f t="shared" si="0"/>
        <v>0</v>
      </c>
      <c r="N12" s="14">
        <v>29.95</v>
      </c>
      <c r="P12" s="14">
        <f t="shared" si="1"/>
        <v>0</v>
      </c>
    </row>
    <row r="13" spans="1:16" s="42" customFormat="1" x14ac:dyDescent="0.25">
      <c r="A13" s="37">
        <v>40432</v>
      </c>
      <c r="B13" s="37">
        <v>110034441</v>
      </c>
      <c r="C13" s="37" t="s">
        <v>48</v>
      </c>
      <c r="D13" s="37">
        <v>100047</v>
      </c>
      <c r="E13" s="37" t="s">
        <v>37</v>
      </c>
      <c r="F13" s="41">
        <v>21.53</v>
      </c>
      <c r="G13" s="37" t="s">
        <v>53</v>
      </c>
      <c r="H13" s="37"/>
      <c r="I13" s="37"/>
      <c r="J13" s="37">
        <v>130</v>
      </c>
      <c r="K13" s="37"/>
      <c r="L13" s="42">
        <f t="shared" si="0"/>
        <v>0</v>
      </c>
      <c r="M13" s="43"/>
      <c r="N13" s="43">
        <v>7.37</v>
      </c>
      <c r="O13" s="43"/>
      <c r="P13" s="42">
        <f t="shared" si="1"/>
        <v>0</v>
      </c>
    </row>
    <row r="14" spans="1:16" s="42" customFormat="1" x14ac:dyDescent="0.25">
      <c r="A14" s="37">
        <v>40490</v>
      </c>
      <c r="B14" s="37">
        <v>110034452</v>
      </c>
      <c r="C14" s="37" t="s">
        <v>47</v>
      </c>
      <c r="D14" s="37">
        <v>100047</v>
      </c>
      <c r="E14" s="37" t="s">
        <v>36</v>
      </c>
      <c r="F14" s="41">
        <v>23.56</v>
      </c>
      <c r="G14" s="37" t="s">
        <v>53</v>
      </c>
      <c r="H14" s="37"/>
      <c r="I14" s="37"/>
      <c r="J14" s="37">
        <v>130</v>
      </c>
      <c r="K14" s="37"/>
      <c r="L14" s="42">
        <f t="shared" si="0"/>
        <v>0</v>
      </c>
      <c r="M14" s="43"/>
      <c r="N14" s="43">
        <v>7.37</v>
      </c>
      <c r="O14" s="43"/>
      <c r="P14" s="42">
        <f t="shared" si="1"/>
        <v>0</v>
      </c>
    </row>
    <row r="15" spans="1:16" s="42" customFormat="1" x14ac:dyDescent="0.25">
      <c r="A15" s="37">
        <v>40497</v>
      </c>
      <c r="B15" s="37">
        <v>110034448</v>
      </c>
      <c r="C15" s="37" t="s">
        <v>46</v>
      </c>
      <c r="D15" s="37">
        <v>100047</v>
      </c>
      <c r="E15" s="37" t="s">
        <v>36</v>
      </c>
      <c r="F15" s="41">
        <v>18.12</v>
      </c>
      <c r="G15" s="37" t="s">
        <v>53</v>
      </c>
      <c r="H15" s="37"/>
      <c r="I15" s="37"/>
      <c r="J15" s="37">
        <v>100</v>
      </c>
      <c r="K15" s="37"/>
      <c r="L15" s="42">
        <f t="shared" si="0"/>
        <v>0</v>
      </c>
      <c r="M15" s="43"/>
      <c r="N15" s="43">
        <v>5.67</v>
      </c>
      <c r="O15" s="43"/>
      <c r="P15" s="42">
        <f t="shared" si="1"/>
        <v>0</v>
      </c>
    </row>
    <row r="16" spans="1:16" s="42" customFormat="1" x14ac:dyDescent="0.25">
      <c r="A16" s="37">
        <v>40176</v>
      </c>
      <c r="B16" s="37">
        <v>100008161</v>
      </c>
      <c r="C16" s="37" t="s">
        <v>34</v>
      </c>
      <c r="D16" s="37">
        <v>100047</v>
      </c>
      <c r="E16" s="37" t="s">
        <v>19</v>
      </c>
      <c r="F16" s="41">
        <v>29.53</v>
      </c>
      <c r="G16" s="37" t="s">
        <v>54</v>
      </c>
      <c r="H16" s="37"/>
      <c r="I16" s="37"/>
      <c r="J16" s="37">
        <v>225</v>
      </c>
      <c r="K16" s="37"/>
      <c r="L16" s="42">
        <f t="shared" si="0"/>
        <v>0</v>
      </c>
      <c r="N16" s="44">
        <v>20.9</v>
      </c>
      <c r="P16" s="42">
        <f t="shared" si="1"/>
        <v>0</v>
      </c>
    </row>
    <row r="17" spans="1:16" s="42" customFormat="1" x14ac:dyDescent="0.25">
      <c r="A17" s="37">
        <v>40184</v>
      </c>
      <c r="B17" s="37">
        <v>100008163</v>
      </c>
      <c r="C17" s="37" t="s">
        <v>78</v>
      </c>
      <c r="D17" s="37">
        <v>100047</v>
      </c>
      <c r="E17" s="37" t="s">
        <v>79</v>
      </c>
      <c r="F17" s="41">
        <v>30.94</v>
      </c>
      <c r="G17" s="37" t="s">
        <v>54</v>
      </c>
      <c r="H17" s="37"/>
      <c r="I17" s="37"/>
      <c r="J17" s="37">
        <v>225</v>
      </c>
      <c r="K17" s="37"/>
      <c r="L17" s="42">
        <f t="shared" si="0"/>
        <v>0</v>
      </c>
      <c r="N17" s="44">
        <v>22.36</v>
      </c>
      <c r="P17" s="42">
        <f t="shared" si="1"/>
        <v>0</v>
      </c>
    </row>
    <row r="18" spans="1:16" s="42" customFormat="1" x14ac:dyDescent="0.25">
      <c r="A18" s="37">
        <v>40265</v>
      </c>
      <c r="B18" s="37">
        <v>110037392</v>
      </c>
      <c r="C18" s="37" t="s">
        <v>80</v>
      </c>
      <c r="D18" s="37">
        <v>100047</v>
      </c>
      <c r="E18" s="37" t="s">
        <v>22</v>
      </c>
      <c r="F18" s="41">
        <v>25</v>
      </c>
      <c r="G18" s="37" t="s">
        <v>81</v>
      </c>
      <c r="H18" s="37"/>
      <c r="I18" s="37"/>
      <c r="J18" s="37">
        <v>200</v>
      </c>
      <c r="K18" s="37"/>
      <c r="L18" s="42">
        <f t="shared" si="0"/>
        <v>0</v>
      </c>
      <c r="N18" s="44">
        <v>14</v>
      </c>
      <c r="P18" s="42">
        <f t="shared" si="1"/>
        <v>0</v>
      </c>
    </row>
    <row r="19" spans="1:16" s="42" customFormat="1" x14ac:dyDescent="0.25">
      <c r="A19" s="37">
        <v>40710</v>
      </c>
      <c r="B19" s="37">
        <v>110010394</v>
      </c>
      <c r="C19" s="37" t="s">
        <v>49</v>
      </c>
      <c r="D19" s="37">
        <v>100047</v>
      </c>
      <c r="E19" s="37" t="s">
        <v>20</v>
      </c>
      <c r="F19" s="41">
        <v>28.83</v>
      </c>
      <c r="G19" s="37" t="s">
        <v>55</v>
      </c>
      <c r="H19" s="37"/>
      <c r="I19" s="37"/>
      <c r="J19" s="37">
        <v>369</v>
      </c>
      <c r="K19" s="37"/>
      <c r="L19" s="42">
        <f t="shared" si="0"/>
        <v>0</v>
      </c>
      <c r="N19" s="42">
        <v>21.49</v>
      </c>
      <c r="P19" s="42">
        <f t="shared" si="1"/>
        <v>0</v>
      </c>
    </row>
    <row r="20" spans="1:16" s="42" customFormat="1" x14ac:dyDescent="0.25">
      <c r="A20" s="37">
        <v>40711</v>
      </c>
      <c r="B20" s="37">
        <v>110037382</v>
      </c>
      <c r="C20" s="37" t="s">
        <v>49</v>
      </c>
      <c r="D20" s="37">
        <v>100047</v>
      </c>
      <c r="E20" s="37" t="s">
        <v>20</v>
      </c>
      <c r="F20" s="41">
        <v>23.5</v>
      </c>
      <c r="G20" s="37" t="s">
        <v>55</v>
      </c>
      <c r="H20" s="37"/>
      <c r="I20" s="37"/>
      <c r="J20" s="37">
        <v>300</v>
      </c>
      <c r="K20" s="37"/>
      <c r="L20" s="42">
        <f t="shared" si="0"/>
        <v>0</v>
      </c>
      <c r="N20" s="42">
        <v>17.510000000000002</v>
      </c>
      <c r="P20" s="42">
        <f t="shared" si="1"/>
        <v>0</v>
      </c>
    </row>
    <row r="21" spans="1:16" s="42" customFormat="1" x14ac:dyDescent="0.25">
      <c r="A21" s="37">
        <v>41710</v>
      </c>
      <c r="B21" s="37">
        <v>110033239</v>
      </c>
      <c r="C21" s="37" t="s">
        <v>73</v>
      </c>
      <c r="D21" s="37">
        <v>100047</v>
      </c>
      <c r="E21" s="37" t="s">
        <v>20</v>
      </c>
      <c r="F21" s="41">
        <v>28.83</v>
      </c>
      <c r="G21" s="37" t="s">
        <v>55</v>
      </c>
      <c r="H21" s="37"/>
      <c r="I21" s="37"/>
      <c r="J21" s="37">
        <v>369</v>
      </c>
      <c r="K21" s="37"/>
      <c r="L21" s="42">
        <f t="shared" si="0"/>
        <v>0</v>
      </c>
      <c r="N21" s="42">
        <v>21.49</v>
      </c>
      <c r="P21" s="42">
        <f t="shared" si="1"/>
        <v>0</v>
      </c>
    </row>
    <row r="22" spans="1:16" s="42" customFormat="1" x14ac:dyDescent="0.25">
      <c r="A22" s="37">
        <v>40927</v>
      </c>
      <c r="B22" s="37">
        <v>110026384</v>
      </c>
      <c r="C22" s="37" t="s">
        <v>21</v>
      </c>
      <c r="D22" s="37">
        <v>100047</v>
      </c>
      <c r="E22" s="37" t="s">
        <v>18</v>
      </c>
      <c r="F22" s="41">
        <v>20</v>
      </c>
      <c r="G22" s="37" t="s">
        <v>56</v>
      </c>
      <c r="H22" s="37"/>
      <c r="I22" s="37"/>
      <c r="J22" s="37">
        <v>320</v>
      </c>
      <c r="K22" s="37"/>
      <c r="L22" s="42">
        <f t="shared" si="0"/>
        <v>0</v>
      </c>
      <c r="N22" s="42">
        <v>18.38</v>
      </c>
      <c r="P22" s="42">
        <f t="shared" si="1"/>
        <v>0</v>
      </c>
    </row>
    <row r="23" spans="1:16" s="42" customFormat="1" x14ac:dyDescent="0.25">
      <c r="A23" s="37">
        <v>41927</v>
      </c>
      <c r="B23" s="37">
        <v>110033246</v>
      </c>
      <c r="C23" s="37" t="s">
        <v>74</v>
      </c>
      <c r="D23" s="37">
        <v>100047</v>
      </c>
      <c r="E23" s="37" t="s">
        <v>18</v>
      </c>
      <c r="F23" s="41">
        <v>20</v>
      </c>
      <c r="G23" s="37" t="s">
        <v>68</v>
      </c>
      <c r="H23" s="37"/>
      <c r="I23" s="37"/>
      <c r="J23" s="37">
        <v>320</v>
      </c>
      <c r="K23" s="37"/>
      <c r="L23" s="42">
        <f t="shared" si="0"/>
        <v>0</v>
      </c>
      <c r="N23" s="42">
        <v>18.38</v>
      </c>
      <c r="P23" s="42">
        <f t="shared" si="1"/>
        <v>0</v>
      </c>
    </row>
    <row r="24" spans="1:16" s="42" customFormat="1" x14ac:dyDescent="0.25">
      <c r="A24" s="37">
        <v>40928</v>
      </c>
      <c r="B24" s="37">
        <v>110026385</v>
      </c>
      <c r="C24" s="37" t="s">
        <v>50</v>
      </c>
      <c r="D24" s="37">
        <v>100047</v>
      </c>
      <c r="E24" s="37" t="s">
        <v>22</v>
      </c>
      <c r="F24" s="41">
        <v>20</v>
      </c>
      <c r="G24" s="37" t="s">
        <v>57</v>
      </c>
      <c r="H24" s="37"/>
      <c r="I24" s="37"/>
      <c r="J24" s="37">
        <v>160</v>
      </c>
      <c r="K24" s="37"/>
      <c r="L24" s="42">
        <f t="shared" si="0"/>
        <v>0</v>
      </c>
      <c r="N24" s="42">
        <v>15.24</v>
      </c>
      <c r="P24" s="42">
        <f t="shared" si="1"/>
        <v>0</v>
      </c>
    </row>
    <row r="25" spans="1:16" s="42" customFormat="1" x14ac:dyDescent="0.25">
      <c r="A25" s="37">
        <v>40936</v>
      </c>
      <c r="B25" s="37">
        <v>110029031</v>
      </c>
      <c r="C25" s="37" t="s">
        <v>60</v>
      </c>
      <c r="D25" s="37">
        <v>100047</v>
      </c>
      <c r="E25" s="37" t="s">
        <v>22</v>
      </c>
      <c r="F25" s="41">
        <v>20</v>
      </c>
      <c r="G25" s="37" t="s">
        <v>61</v>
      </c>
      <c r="H25" s="37"/>
      <c r="I25" s="37"/>
      <c r="J25" s="37">
        <v>160</v>
      </c>
      <c r="K25" s="37"/>
      <c r="L25" s="42">
        <f t="shared" si="0"/>
        <v>0</v>
      </c>
      <c r="N25" s="42">
        <v>13.85</v>
      </c>
      <c r="P25" s="42">
        <f t="shared" si="1"/>
        <v>0</v>
      </c>
    </row>
    <row r="26" spans="1:16" s="42" customFormat="1" x14ac:dyDescent="0.25">
      <c r="A26" s="37">
        <v>51039</v>
      </c>
      <c r="B26" s="37">
        <v>110032435</v>
      </c>
      <c r="C26" s="37" t="s">
        <v>75</v>
      </c>
      <c r="D26" s="37">
        <v>100047</v>
      </c>
      <c r="E26" s="37" t="s">
        <v>35</v>
      </c>
      <c r="F26" s="41">
        <v>7.14</v>
      </c>
      <c r="G26" s="37" t="s">
        <v>69</v>
      </c>
      <c r="H26" s="37"/>
      <c r="I26" s="37"/>
      <c r="J26" s="37">
        <v>72</v>
      </c>
      <c r="K26" s="37"/>
      <c r="L26" s="42">
        <f t="shared" si="0"/>
        <v>0</v>
      </c>
      <c r="N26" s="42">
        <v>7.14</v>
      </c>
      <c r="P26" s="42">
        <f t="shared" si="1"/>
        <v>0</v>
      </c>
    </row>
    <row r="27" spans="1:16" s="42" customFormat="1" x14ac:dyDescent="0.25">
      <c r="A27" s="37">
        <v>50038</v>
      </c>
      <c r="B27" s="37">
        <v>100008180</v>
      </c>
      <c r="C27" s="37" t="s">
        <v>51</v>
      </c>
      <c r="D27" s="37">
        <v>100047</v>
      </c>
      <c r="E27" s="37" t="s">
        <v>35</v>
      </c>
      <c r="F27" s="41">
        <v>14.04</v>
      </c>
      <c r="G27" s="37" t="s">
        <v>62</v>
      </c>
      <c r="H27" s="37"/>
      <c r="I27" s="37"/>
      <c r="J27" s="37">
        <v>144</v>
      </c>
      <c r="K27" s="37"/>
      <c r="L27" s="42">
        <f t="shared" si="0"/>
        <v>0</v>
      </c>
      <c r="N27" s="42">
        <v>14.04</v>
      </c>
      <c r="P27" s="42">
        <f t="shared" si="1"/>
        <v>0</v>
      </c>
    </row>
    <row r="28" spans="1:16" s="14" customFormat="1" x14ac:dyDescent="0.25">
      <c r="A28" s="33">
        <v>50074</v>
      </c>
      <c r="B28" s="33">
        <v>110023560</v>
      </c>
      <c r="C28" s="33" t="s">
        <v>63</v>
      </c>
      <c r="D28" s="33">
        <v>100047</v>
      </c>
      <c r="E28" s="33" t="s">
        <v>64</v>
      </c>
      <c r="F28" s="40">
        <v>3.1</v>
      </c>
      <c r="G28" s="33" t="s">
        <v>65</v>
      </c>
      <c r="H28" s="33"/>
      <c r="I28" s="33"/>
      <c r="J28" s="33">
        <v>16</v>
      </c>
      <c r="K28" s="33"/>
      <c r="L28" s="14">
        <f t="shared" si="0"/>
        <v>0</v>
      </c>
      <c r="N28" s="39">
        <v>3.1</v>
      </c>
      <c r="P28" s="14">
        <f t="shared" si="1"/>
        <v>0</v>
      </c>
    </row>
    <row r="29" spans="1:16" ht="16.2" thickBot="1" x14ac:dyDescent="0.3">
      <c r="A29" s="6"/>
      <c r="B29" s="6"/>
      <c r="C29" s="6"/>
      <c r="D29" s="6"/>
      <c r="E29" s="6"/>
      <c r="F29" s="6"/>
      <c r="G29" s="6"/>
      <c r="H29" s="6"/>
      <c r="J29" s="15"/>
      <c r="K29" s="15"/>
      <c r="L29" s="15"/>
      <c r="M29" s="15"/>
      <c r="N29" s="15" t="s">
        <v>77</v>
      </c>
      <c r="O29" s="46">
        <f>SUM(P10:P28)</f>
        <v>0</v>
      </c>
      <c r="P29" s="47"/>
    </row>
    <row r="30" spans="1:16" ht="16.2" thickBot="1" x14ac:dyDescent="0.3">
      <c r="A30" s="16" t="s">
        <v>23</v>
      </c>
      <c r="B30" s="6"/>
      <c r="C30" s="6"/>
      <c r="D30" s="6"/>
      <c r="E30" s="6"/>
      <c r="F30" s="6"/>
      <c r="G30" s="6"/>
      <c r="H30" s="6"/>
      <c r="I30" s="17"/>
      <c r="J30" s="17"/>
      <c r="K30" s="17"/>
      <c r="L30" s="17"/>
      <c r="M30" s="17"/>
      <c r="N30" s="15" t="s">
        <v>38</v>
      </c>
      <c r="O30" s="46"/>
      <c r="P30" s="47"/>
    </row>
    <row r="31" spans="1:16" ht="16.2" thickBot="1" x14ac:dyDescent="0.3">
      <c r="A31" s="18"/>
      <c r="B31" s="6"/>
      <c r="C31" s="6"/>
      <c r="D31" s="6"/>
      <c r="E31" s="10"/>
      <c r="F31" s="10"/>
      <c r="G31" s="6"/>
      <c r="H31" s="6"/>
      <c r="I31" s="17"/>
      <c r="J31" s="17"/>
      <c r="K31" s="17"/>
      <c r="L31" s="17"/>
      <c r="M31" s="17"/>
      <c r="N31" s="15" t="s">
        <v>39</v>
      </c>
      <c r="O31" s="46">
        <f>O29-O30</f>
        <v>0</v>
      </c>
      <c r="P31" s="47">
        <f>O29-P30</f>
        <v>0</v>
      </c>
    </row>
    <row r="32" spans="1:16" x14ac:dyDescent="0.25">
      <c r="A32" s="18" t="s">
        <v>32</v>
      </c>
      <c r="B32" s="6"/>
      <c r="C32" s="10"/>
      <c r="D32" s="10"/>
      <c r="E32" s="10"/>
      <c r="F32" s="10"/>
      <c r="G32" s="6"/>
      <c r="H32" s="6"/>
      <c r="I32" s="12"/>
      <c r="J32" s="12"/>
      <c r="K32" s="12"/>
      <c r="L32" s="12"/>
      <c r="M32" s="12"/>
      <c r="N32" s="12"/>
      <c r="O32" s="19"/>
      <c r="P32" s="19"/>
    </row>
    <row r="33" spans="1:16" x14ac:dyDescent="0.25">
      <c r="A33" s="18" t="s">
        <v>58</v>
      </c>
      <c r="B33" s="6"/>
      <c r="C33" s="10"/>
      <c r="D33" s="10"/>
      <c r="E33" s="10"/>
      <c r="F33" s="10"/>
      <c r="G33" s="20" t="s">
        <v>24</v>
      </c>
      <c r="H33" s="6"/>
      <c r="I33" s="6"/>
      <c r="J33" s="7"/>
      <c r="K33" s="6"/>
      <c r="L33" s="6"/>
      <c r="M33" s="8"/>
      <c r="N33" s="6"/>
      <c r="O33" s="6"/>
    </row>
    <row r="34" spans="1:16" ht="13.8" thickBot="1" x14ac:dyDescent="0.3">
      <c r="A34" s="21" t="s">
        <v>59</v>
      </c>
      <c r="B34" s="6"/>
      <c r="C34" s="10"/>
      <c r="D34" s="10"/>
      <c r="E34" s="10"/>
      <c r="F34" s="10"/>
      <c r="G34" s="7"/>
      <c r="H34" s="20"/>
      <c r="I34" s="20"/>
      <c r="J34" s="7"/>
      <c r="K34" s="22"/>
      <c r="L34" s="22"/>
      <c r="M34" s="22"/>
      <c r="N34" s="22"/>
      <c r="O34" s="22"/>
    </row>
    <row r="35" spans="1:16" x14ac:dyDescent="0.25">
      <c r="A35" s="38" t="s">
        <v>70</v>
      </c>
      <c r="B35" s="6"/>
      <c r="C35" s="10"/>
      <c r="D35" s="10"/>
      <c r="E35" s="10"/>
      <c r="F35" s="10"/>
      <c r="G35" s="20" t="s">
        <v>25</v>
      </c>
      <c r="H35" s="7"/>
      <c r="I35" s="7"/>
      <c r="J35" s="7"/>
      <c r="K35" s="6"/>
      <c r="L35" s="6"/>
      <c r="M35" s="8"/>
      <c r="N35" s="6"/>
      <c r="O35" s="6"/>
    </row>
    <row r="36" spans="1:16" ht="15.6" thickBot="1" x14ac:dyDescent="0.3">
      <c r="A36" s="18" t="s">
        <v>71</v>
      </c>
      <c r="B36" s="25"/>
      <c r="C36" s="26"/>
      <c r="D36" s="10"/>
      <c r="E36" s="10"/>
      <c r="F36" s="10"/>
      <c r="G36" s="6"/>
      <c r="H36" s="20"/>
      <c r="I36" s="20"/>
      <c r="J36" s="7"/>
      <c r="K36" s="23"/>
      <c r="L36" s="23"/>
      <c r="M36" s="24"/>
      <c r="N36" s="23"/>
      <c r="O36" s="23"/>
    </row>
    <row r="37" spans="1:16" ht="15.6" x14ac:dyDescent="0.3">
      <c r="A37" s="29" t="s">
        <v>40</v>
      </c>
      <c r="B37" s="25"/>
      <c r="C37" s="26"/>
      <c r="D37" s="10"/>
      <c r="E37" s="10"/>
      <c r="F37" s="10"/>
      <c r="G37" s="20" t="s">
        <v>24</v>
      </c>
      <c r="H37" s="6"/>
      <c r="I37" s="12"/>
      <c r="J37" s="12"/>
      <c r="K37" s="12"/>
      <c r="L37" s="12"/>
      <c r="M37" s="12"/>
      <c r="N37" s="12"/>
      <c r="O37" s="19"/>
      <c r="P37" s="19"/>
    </row>
    <row r="38" spans="1:16" ht="16.2" thickBot="1" x14ac:dyDescent="0.35">
      <c r="A38" s="30" t="s">
        <v>41</v>
      </c>
      <c r="B38" s="25"/>
      <c r="C38" s="25"/>
      <c r="D38" s="10"/>
      <c r="E38" s="10"/>
      <c r="F38" s="10"/>
      <c r="G38" s="7"/>
      <c r="H38" s="20"/>
      <c r="I38" s="20"/>
      <c r="J38" s="7"/>
      <c r="K38" s="22"/>
      <c r="L38" s="22"/>
      <c r="M38" s="22"/>
      <c r="N38" s="22"/>
      <c r="O38" s="22"/>
    </row>
    <row r="39" spans="1:16" ht="15.6" x14ac:dyDescent="0.3">
      <c r="A39" s="30" t="s">
        <v>42</v>
      </c>
      <c r="D39" s="10"/>
      <c r="E39" s="10"/>
      <c r="F39" s="10"/>
      <c r="G39" s="20" t="s">
        <v>26</v>
      </c>
      <c r="H39" s="7"/>
      <c r="I39" s="7"/>
      <c r="J39" s="7"/>
      <c r="K39" s="6"/>
      <c r="L39" s="6"/>
      <c r="M39" s="8"/>
      <c r="N39" s="6"/>
      <c r="O39" s="6"/>
    </row>
    <row r="40" spans="1:16" ht="13.8" thickBot="1" x14ac:dyDescent="0.3">
      <c r="D40" s="10"/>
      <c r="E40" s="10"/>
      <c r="F40" s="10"/>
      <c r="G40" s="7"/>
      <c r="H40" s="20"/>
      <c r="I40" s="20"/>
      <c r="J40" s="7"/>
      <c r="K40" s="22"/>
      <c r="L40" s="22"/>
      <c r="M40" s="22"/>
      <c r="N40" s="22"/>
      <c r="O40" s="22"/>
    </row>
    <row r="41" spans="1:16" x14ac:dyDescent="0.25">
      <c r="D41" s="27"/>
      <c r="E41" s="10"/>
      <c r="F41" s="10"/>
      <c r="G41" s="20" t="s">
        <v>27</v>
      </c>
      <c r="H41" s="7"/>
      <c r="I41" s="7"/>
      <c r="J41" s="7"/>
      <c r="K41" s="28"/>
      <c r="L41" s="28"/>
      <c r="M41" s="28"/>
      <c r="N41" s="28"/>
      <c r="O41" s="28"/>
    </row>
    <row r="42" spans="1:16" ht="13.8" thickBot="1" x14ac:dyDescent="0.3">
      <c r="B42" s="6"/>
      <c r="C42" s="6"/>
      <c r="D42" s="27"/>
      <c r="E42" s="10"/>
      <c r="F42" s="10"/>
      <c r="G42" s="7"/>
      <c r="H42" s="20"/>
      <c r="I42" s="20"/>
      <c r="J42" s="7"/>
      <c r="K42" s="22"/>
      <c r="L42" s="22"/>
      <c r="M42" s="22"/>
      <c r="N42" s="22"/>
      <c r="O42" s="22"/>
    </row>
    <row r="43" spans="1:16" x14ac:dyDescent="0.25">
      <c r="A43" s="6"/>
      <c r="B43" s="6"/>
      <c r="C43" s="6"/>
      <c r="D43" s="31"/>
      <c r="E43" s="10"/>
      <c r="F43" s="10"/>
      <c r="G43" s="20" t="s">
        <v>28</v>
      </c>
      <c r="H43" s="7"/>
      <c r="I43" s="7"/>
      <c r="J43" s="7"/>
      <c r="K43" s="28"/>
      <c r="L43" s="28"/>
      <c r="M43" s="28"/>
      <c r="N43" s="28"/>
      <c r="O43" s="28"/>
    </row>
    <row r="44" spans="1:16" ht="13.8" thickBot="1" x14ac:dyDescent="0.3">
      <c r="A44" s="6"/>
      <c r="B44" s="6"/>
      <c r="C44" s="6"/>
      <c r="E44" s="10"/>
      <c r="F44" s="10"/>
      <c r="G44" s="7"/>
      <c r="H44" s="20"/>
      <c r="I44" s="20"/>
      <c r="J44" s="7"/>
      <c r="K44" s="22"/>
      <c r="L44" s="22"/>
      <c r="M44" s="22"/>
      <c r="N44" s="22"/>
      <c r="O44" s="22"/>
    </row>
    <row r="45" spans="1:16" x14ac:dyDescent="0.25">
      <c r="A45" s="6"/>
      <c r="E45" s="6"/>
      <c r="F45" s="6"/>
      <c r="G45" s="20" t="s">
        <v>29</v>
      </c>
      <c r="H45" s="7"/>
      <c r="I45" s="7"/>
      <c r="J45" s="7"/>
      <c r="K45" s="28"/>
      <c r="L45" s="28"/>
      <c r="M45" s="28"/>
      <c r="N45" s="28"/>
      <c r="O45" s="28"/>
    </row>
    <row r="46" spans="1:16" ht="13.8" thickBot="1" x14ac:dyDescent="0.3">
      <c r="E46" s="6"/>
      <c r="F46" s="6"/>
      <c r="G46" s="7"/>
      <c r="H46" s="20"/>
      <c r="I46" s="20"/>
      <c r="J46" s="7"/>
      <c r="K46" s="22"/>
      <c r="L46" s="22"/>
      <c r="M46" s="22"/>
      <c r="N46" s="22"/>
      <c r="O46" s="22"/>
    </row>
    <row r="47" spans="1:16" x14ac:dyDescent="0.25">
      <c r="D47" s="6"/>
      <c r="F47" s="32"/>
      <c r="G47" s="20" t="s">
        <v>30</v>
      </c>
      <c r="H47" s="7"/>
      <c r="I47" s="7"/>
      <c r="J47" s="7"/>
      <c r="K47" s="6"/>
      <c r="L47" s="6"/>
      <c r="M47" s="8"/>
      <c r="N47" s="6"/>
      <c r="O47" s="6"/>
    </row>
    <row r="48" spans="1:16" ht="13.8" thickBot="1" x14ac:dyDescent="0.3">
      <c r="D48" s="6"/>
      <c r="E48" s="6"/>
      <c r="F48" s="6"/>
      <c r="G48" s="8"/>
      <c r="H48" s="20"/>
      <c r="I48" s="20"/>
      <c r="J48" s="7"/>
      <c r="K48" s="23"/>
      <c r="L48" s="23"/>
      <c r="M48" s="24"/>
      <c r="N48" s="23"/>
      <c r="O48" s="23"/>
    </row>
    <row r="49" spans="4:15" x14ac:dyDescent="0.25">
      <c r="D49" s="6"/>
      <c r="G49" s="20" t="s">
        <v>31</v>
      </c>
      <c r="H49" s="8"/>
      <c r="I49" s="8"/>
      <c r="J49" s="7"/>
      <c r="K49" s="6"/>
      <c r="L49" s="6"/>
      <c r="M49" s="8"/>
      <c r="N49" s="6"/>
      <c r="O49" s="6"/>
    </row>
    <row r="50" spans="4:15" ht="13.8" thickBot="1" x14ac:dyDescent="0.3">
      <c r="G50" s="6"/>
      <c r="H50" s="20"/>
      <c r="I50" s="32"/>
      <c r="J50" s="7"/>
      <c r="K50" s="23"/>
      <c r="L50" s="23"/>
      <c r="M50" s="24"/>
      <c r="N50" s="23"/>
      <c r="O50" s="23"/>
    </row>
    <row r="51" spans="4:15" x14ac:dyDescent="0.25">
      <c r="H51" s="6"/>
      <c r="I51" s="6"/>
      <c r="J51" s="7"/>
      <c r="K51" s="6"/>
      <c r="L51" s="6"/>
      <c r="M51" s="8"/>
      <c r="N51" s="6"/>
      <c r="O51" s="6"/>
    </row>
  </sheetData>
  <mergeCells count="3">
    <mergeCell ref="O29:P29"/>
    <mergeCell ref="O30:P30"/>
    <mergeCell ref="O31:P31"/>
  </mergeCells>
  <phoneticPr fontId="0" type="noConversion"/>
  <hyperlinks>
    <hyperlink ref="A34" r:id="rId1"/>
    <hyperlink ref="A35" r:id="rId2"/>
  </hyperlinks>
  <pageMargins left="0.75" right="0.75" top="1" bottom="1" header="0.5" footer="0.5"/>
  <pageSetup scale="63" orientation="landscape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2022-03-25T17:35:19+00:00</Remediation_x0020_Date>
  </documentManagement>
</p:properties>
</file>

<file path=customXml/itemProps1.xml><?xml version="1.0" encoding="utf-8"?>
<ds:datastoreItem xmlns:ds="http://schemas.openxmlformats.org/officeDocument/2006/customXml" ds:itemID="{9017ACFA-2B57-441E-B7DA-76DAA41F8F54}"/>
</file>

<file path=customXml/itemProps2.xml><?xml version="1.0" encoding="utf-8"?>
<ds:datastoreItem xmlns:ds="http://schemas.openxmlformats.org/officeDocument/2006/customXml" ds:itemID="{9A442282-4206-434A-B09C-3FE2E7B5C2CE}"/>
</file>

<file path=customXml/itemProps3.xml><?xml version="1.0" encoding="utf-8"?>
<ds:datastoreItem xmlns:ds="http://schemas.openxmlformats.org/officeDocument/2006/customXml" ds:itemID="{BB68D9FF-58E5-4712-90B5-5CA0A79454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22-23 Processing Worksheet</vt:lpstr>
    </vt:vector>
  </TitlesOfParts>
  <Company>Cargill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jford2</dc:creator>
  <cp:lastModifiedBy>"englishs"</cp:lastModifiedBy>
  <cp:lastPrinted>2013-11-21T14:02:04Z</cp:lastPrinted>
  <dcterms:created xsi:type="dcterms:W3CDTF">2007-12-03T01:19:50Z</dcterms:created>
  <dcterms:modified xsi:type="dcterms:W3CDTF">2022-03-25T17:17:18Z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