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Cargill Meat Solutions\"/>
    </mc:Choice>
  </mc:AlternateContent>
  <bookViews>
    <workbookView xWindow="0" yWindow="0" windowWidth="19200" windowHeight="705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10-23-2020'!$A$3:$N$34</definedName>
    <definedName name="_xlnm.Print_Area" localSheetId="0">'REV. 10-23-2020'!$A$1:$N$34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<sst xmlns="http://schemas.openxmlformats.org/spreadsheetml/2006/main" count="215" uniqueCount="60">
  <si>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</si>
  <si>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</si>
  <si>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</si>
  <si>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</si>
  <si>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</si>
  <si>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</si>
  <si>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</si>
  <si>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</si>
  <si>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</si>
  <si>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</si>
  <si>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</si>
  <si>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</si>
  <si>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</si>
  <si>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</si>
  <si>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</si>
  <si>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</si>
  <si>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</si>
  <si>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</si>
  <si>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</si>
  <si>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Cargill Meat Solutions</t>
  </si>
  <si>
    <t>Turkey Franks</t>
  </si>
  <si>
    <t>approx
160</t>
  </si>
  <si>
    <t>100124D</t>
  </si>
  <si>
    <t>Turkey Pot Roast</t>
  </si>
  <si>
    <t>approx
135</t>
  </si>
  <si>
    <t>CRAU Sliced Breast and White Turkey</t>
  </si>
  <si>
    <t>approx
64</t>
  </si>
  <si>
    <t>100124W</t>
  </si>
  <si>
    <t>CRAU Sliced Smoked Breast and White Turkey</t>
  </si>
  <si>
    <t>approx
36.00</t>
  </si>
  <si>
    <t>approx
180</t>
  </si>
  <si>
    <t>Sliced Canadian Style Turkey Ham</t>
  </si>
  <si>
    <t>approx
140</t>
  </si>
  <si>
    <t>Fully Cooked Turkey Crumbles</t>
  </si>
  <si>
    <t>approx
182</t>
  </si>
  <si>
    <t xml:space="preserve">Fully Cooked Turkey Sausage  </t>
  </si>
  <si>
    <t>approx
410</t>
  </si>
  <si>
    <t>Fully Cooked W/D Turkey Patty</t>
  </si>
  <si>
    <t>approx
209</t>
  </si>
  <si>
    <t>Raw White &amp; Dark Netted Roast</t>
  </si>
  <si>
    <t>approx
18.00</t>
  </si>
  <si>
    <t>approx
92</t>
  </si>
  <si>
    <t>Cooked White &amp;Dark Netted Roast</t>
  </si>
  <si>
    <t>approx
183</t>
  </si>
  <si>
    <t>approx
31.00</t>
  </si>
  <si>
    <t>CRAU Raw White/Dark Netted Roast</t>
  </si>
  <si>
    <t>approx
19.00</t>
  </si>
  <si>
    <t>approx
97</t>
  </si>
  <si>
    <t>CRAU Sliced Oven Roasted Turkey Breast</t>
  </si>
  <si>
    <t>approx
157</t>
  </si>
  <si>
    <t>CRAU Oven Roasted Thick Sliced Turkey Breast</t>
  </si>
  <si>
    <t>approx
159</t>
  </si>
  <si>
    <t>CRAU Sliced Turkey Ham</t>
  </si>
  <si>
    <t>Fully Cooked Diced Turkey Tender</t>
  </si>
  <si>
    <t>62
approx</t>
  </si>
  <si>
    <t>CRAU No Added Nitrite Turkey Frank</t>
  </si>
  <si>
    <t>approx 
160</t>
  </si>
  <si>
    <t>Cooked White &amp; Dark Netted Roast Catch Weight Item</t>
  </si>
  <si>
    <t>CRAU Turkey Pot Roast (White/Dark Meat)</t>
  </si>
  <si>
    <t>Raw White &amp; Dark Netted Roast Catch Weight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</si>
</sst>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4"/>
  <sheetViews>
    <sheetView tabSelected="1" zoomScale="70" zoomScaleNormal="70" zoomScaleSheetLayoutView="70" workbookViewId="0">
      <selection activeCell="E2" sqref="E2"/>
    </sheetView>
  </sheetViews>
  <sheetFormatPr defaultRowHeight="14.5" x14ac:dyDescent="0.35"/>
  <cols>
    <col min="1" max="1" width="10.90625" style="6" customWidth="1"/>
    <col min="2" max="2" width="22.36328125" style="8" customWidth="1"/>
    <col min="3" max="3" width="15.08984375" style="6" customWidth="1"/>
    <col min="4" max="4" width="13.453125" style="21" customWidth="1"/>
    <col min="5" max="5" width="53.36328125" customWidth="1"/>
    <col min="6" max="6" width="14" style="2" customWidth="1"/>
    <col min="7" max="7" width="15.7265625" style="2" customWidth="1"/>
    <col min="8" max="8" width="9.90625" style="2" customWidth="1"/>
    <col min="9" max="9" width="13.6328125" style="16" customWidth="1"/>
    <col min="10" max="10" width="33.81640625" style="6" customWidth="1"/>
    <col min="11" max="11" width="11.6328125" style="2" customWidth="1"/>
    <col min="12" max="12" width="12.08984375" style="11" customWidth="1"/>
    <col min="13" max="13" width="10.54296875" style="12" customWidth="1"/>
    <col min="14" max="14" width="12.36328125" style="13" customWidth="1"/>
  </cols>
  <sheetData>
    <row r="1" spans="1:14" s="1" customFormat="1" ht="31" x14ac:dyDescent="0.7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" x14ac:dyDescent="0.35">
      <c r="A2" s="14" t="s">
        <v>2</v>
      </c>
      <c r="B2" s="3"/>
      <c r="C2" s="4"/>
      <c r="D2" s="25" t="s">
        <v>1</v>
      </c>
      <c r="E2" s="19">
        <v>44136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5" customHeight="1" x14ac:dyDescent="0.3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5" customHeight="1" x14ac:dyDescent="0.35">
      <c r="A4" s="34" t="s">
        <v>18</v>
      </c>
      <c r="B4" s="35" t="s">
        <v>19</v>
      </c>
      <c r="C4" s="34" t="s">
        <v>12</v>
      </c>
      <c r="D4" s="36">
        <v>700196</v>
      </c>
      <c r="E4" s="37" t="s">
        <v>20</v>
      </c>
      <c r="F4" s="38">
        <v>20</v>
      </c>
      <c r="G4" s="38" t="s">
        <v>21</v>
      </c>
      <c r="H4" s="38">
        <v>2</v>
      </c>
      <c r="I4" s="39" t="s">
        <v>22</v>
      </c>
      <c r="J4" s="27" t="str">
        <f>VLOOKUP(I4,'[1]November 2020'!A:C,2,FALSE)</f>
        <v>TURKEY CHILLED -BULK DARK</v>
      </c>
      <c r="K4" s="38">
        <v>18.7</v>
      </c>
      <c r="L4" s="40">
        <f>VLOOKUP(I4,'[1]November 2020'!A:C,3,FALSE)</f>
        <v>1.0753999999999999</v>
      </c>
      <c r="M4" s="41">
        <f>ROUND(K4*L4,2)</f>
        <v>20.11</v>
      </c>
      <c r="N4" s="42">
        <v>44136</v>
      </c>
    </row>
    <row r="5" spans="1:14" s="43" customFormat="1" ht="23.5" customHeight="1" x14ac:dyDescent="0.35">
      <c r="A5" s="34" t="s">
        <v>18</v>
      </c>
      <c r="B5" s="35" t="s">
        <v>19</v>
      </c>
      <c r="C5" s="34" t="s">
        <v>12</v>
      </c>
      <c r="D5" s="36">
        <v>700259</v>
      </c>
      <c r="E5" s="37" t="s">
        <v>23</v>
      </c>
      <c r="F5" s="38">
        <v>30</v>
      </c>
      <c r="G5" s="38" t="s">
        <v>24</v>
      </c>
      <c r="H5" s="38">
        <v>3.55</v>
      </c>
      <c r="I5" s="39" t="s">
        <v>22</v>
      </c>
      <c r="J5" s="27" t="str">
        <f>VLOOKUP(I5,'[1]November 2020'!A:C,2,FALSE)</f>
        <v>TURKEY CHILLED -BULK DARK</v>
      </c>
      <c r="K5" s="38">
        <v>28.05</v>
      </c>
      <c r="L5" s="40">
        <f>VLOOKUP(I5,'[1]November 2020'!A:C,3,FALSE)</f>
        <v>1.0753999999999999</v>
      </c>
      <c r="M5" s="41">
        <f t="shared" ref="M5:M34" si="0">ROUND(K5*L5,2)</f>
        <v>30.16</v>
      </c>
      <c r="N5" s="42">
        <v>44136</v>
      </c>
    </row>
    <row r="6" spans="1:14" s="43" customFormat="1" ht="23.5" customHeight="1" x14ac:dyDescent="0.35">
      <c r="A6" s="34" t="s">
        <v>18</v>
      </c>
      <c r="B6" s="35" t="s">
        <v>19</v>
      </c>
      <c r="C6" s="34" t="s">
        <v>12</v>
      </c>
      <c r="D6" s="36">
        <v>700262</v>
      </c>
      <c r="E6" s="37" t="s">
        <v>25</v>
      </c>
      <c r="F6" s="38">
        <v>12</v>
      </c>
      <c r="G6" s="38" t="s">
        <v>26</v>
      </c>
      <c r="H6" s="38">
        <v>3.02</v>
      </c>
      <c r="I6" s="39" t="s">
        <v>27</v>
      </c>
      <c r="J6" s="27" t="str">
        <f>VLOOKUP(I6,'[1]November 2020'!A:C,2,FALSE)</f>
        <v>TURKEY CHILLED -BULK WHTIE</v>
      </c>
      <c r="K6" s="38">
        <v>16.64</v>
      </c>
      <c r="L6" s="40">
        <f>VLOOKUP(I6,'[1]November 2020'!A:C,3,FALSE)</f>
        <v>1.0753999999999999</v>
      </c>
      <c r="M6" s="41">
        <f t="shared" si="0"/>
        <v>17.89</v>
      </c>
      <c r="N6" s="42">
        <v>44136</v>
      </c>
    </row>
    <row r="7" spans="1:14" s="43" customFormat="1" ht="23.5" customHeight="1" x14ac:dyDescent="0.35">
      <c r="A7" s="34" t="s">
        <v>18</v>
      </c>
      <c r="B7" s="35" t="s">
        <v>19</v>
      </c>
      <c r="C7" s="34" t="s">
        <v>12</v>
      </c>
      <c r="D7" s="36">
        <v>700263</v>
      </c>
      <c r="E7" s="37" t="s">
        <v>28</v>
      </c>
      <c r="F7" s="38">
        <v>12</v>
      </c>
      <c r="G7" s="38" t="s">
        <v>26</v>
      </c>
      <c r="H7" s="38">
        <v>3.02</v>
      </c>
      <c r="I7" s="39" t="s">
        <v>27</v>
      </c>
      <c r="J7" s="27" t="str">
        <f>VLOOKUP(I7,'[1]November 2020'!A:C,2,FALSE)</f>
        <v>TURKEY CHILLED -BULK WHTIE</v>
      </c>
      <c r="K7" s="38">
        <v>16.64</v>
      </c>
      <c r="L7" s="40">
        <f>VLOOKUP(I7,'[1]November 2020'!A:C,3,FALSE)</f>
        <v>1.0753999999999999</v>
      </c>
      <c r="M7" s="41">
        <f t="shared" si="0"/>
        <v>17.89</v>
      </c>
      <c r="N7" s="42">
        <v>44136</v>
      </c>
    </row>
    <row r="8" spans="1:14" s="43" customFormat="1" ht="23.5" customHeight="1" x14ac:dyDescent="0.35">
      <c r="A8" s="34" t="s">
        <v>18</v>
      </c>
      <c r="B8" s="35" t="s">
        <v>19</v>
      </c>
      <c r="C8" s="34" t="s">
        <v>12</v>
      </c>
      <c r="D8" s="36">
        <v>700267</v>
      </c>
      <c r="E8" s="37" t="s">
        <v>23</v>
      </c>
      <c r="F8" s="38">
        <v>30</v>
      </c>
      <c r="G8" s="38" t="s">
        <v>24</v>
      </c>
      <c r="H8" s="38">
        <v>3.55</v>
      </c>
      <c r="I8" s="39" t="s">
        <v>22</v>
      </c>
      <c r="J8" s="27" t="str">
        <f>VLOOKUP(I8,'[1]November 2020'!A:C,2,FALSE)</f>
        <v>TURKEY CHILLED -BULK DARK</v>
      </c>
      <c r="K8" s="38">
        <v>22.34</v>
      </c>
      <c r="L8" s="40">
        <f>VLOOKUP(I8,'[1]November 2020'!A:C,3,FALSE)</f>
        <v>1.0753999999999999</v>
      </c>
      <c r="M8" s="41">
        <f t="shared" si="0"/>
        <v>24.02</v>
      </c>
      <c r="N8" s="42">
        <v>44136</v>
      </c>
    </row>
    <row r="9" spans="1:14" s="43" customFormat="1" ht="23.5" customHeight="1" x14ac:dyDescent="0.35">
      <c r="A9" s="34" t="s">
        <v>18</v>
      </c>
      <c r="B9" s="35" t="s">
        <v>19</v>
      </c>
      <c r="C9" s="34" t="s">
        <v>12</v>
      </c>
      <c r="D9" s="36">
        <v>700267</v>
      </c>
      <c r="E9" s="37" t="s">
        <v>23</v>
      </c>
      <c r="F9" s="38">
        <v>30</v>
      </c>
      <c r="G9" s="38" t="s">
        <v>24</v>
      </c>
      <c r="H9" s="38">
        <v>3.55</v>
      </c>
      <c r="I9" s="39" t="s">
        <v>27</v>
      </c>
      <c r="J9" s="27" t="str">
        <f>VLOOKUP(I9,'[1]November 2020'!A:C,2,FALSE)</f>
        <v>TURKEY CHILLED -BULK WHTIE</v>
      </c>
      <c r="K9" s="38">
        <v>13.23</v>
      </c>
      <c r="L9" s="40">
        <f>VLOOKUP(I9,'[1]November 2020'!A:C,3,FALSE)</f>
        <v>1.0753999999999999</v>
      </c>
      <c r="M9" s="41">
        <f t="shared" si="0"/>
        <v>14.23</v>
      </c>
      <c r="N9" s="42">
        <v>44136</v>
      </c>
    </row>
    <row r="10" spans="1:14" s="43" customFormat="1" ht="23.5" hidden="1" customHeight="1" x14ac:dyDescent="0.35">
      <c r="A10" s="34" t="s">
        <v>18</v>
      </c>
      <c r="B10" s="35" t="s">
        <v>19</v>
      </c>
      <c r="C10" s="34" t="s">
        <v>12</v>
      </c>
      <c r="D10" s="36">
        <v>700274</v>
      </c>
      <c r="E10" s="37" t="s">
        <v>57</v>
      </c>
      <c r="F10" s="38" t="s">
        <v>29</v>
      </c>
      <c r="G10" s="38" t="s">
        <v>30</v>
      </c>
      <c r="H10" s="38">
        <v>3.13</v>
      </c>
      <c r="I10" s="39" t="s">
        <v>27</v>
      </c>
      <c r="J10" s="27" t="str">
        <f>VLOOKUP(I10,'[1]November 2020'!A:C,2,FALSE)</f>
        <v>TURKEY CHILLED -BULK WHTIE</v>
      </c>
      <c r="K10" s="38">
        <v>21.54</v>
      </c>
      <c r="L10" s="40">
        <f>VLOOKUP(I10,'[1]November 2020'!A:C,3,FALSE)</f>
        <v>1.0753999999999999</v>
      </c>
      <c r="M10" s="41">
        <f t="shared" si="0"/>
        <v>23.16</v>
      </c>
      <c r="N10" s="42">
        <v>44136</v>
      </c>
    </row>
    <row r="11" spans="1:14" s="43" customFormat="1" ht="23.5" hidden="1" customHeight="1" x14ac:dyDescent="0.35">
      <c r="A11" s="34" t="s">
        <v>18</v>
      </c>
      <c r="B11" s="35" t="s">
        <v>19</v>
      </c>
      <c r="C11" s="34" t="s">
        <v>12</v>
      </c>
      <c r="D11" s="36">
        <v>700274</v>
      </c>
      <c r="E11" s="37" t="s">
        <v>57</v>
      </c>
      <c r="F11" s="38" t="s">
        <v>29</v>
      </c>
      <c r="G11" s="38" t="s">
        <v>30</v>
      </c>
      <c r="H11" s="38">
        <v>3.13</v>
      </c>
      <c r="I11" s="39" t="s">
        <v>22</v>
      </c>
      <c r="J11" s="27" t="str">
        <f>VLOOKUP(I11,'[1]November 2020'!A:C,2,FALSE)</f>
        <v>TURKEY CHILLED -BULK DARK</v>
      </c>
      <c r="K11" s="38">
        <v>16.670000000000002</v>
      </c>
      <c r="L11" s="40">
        <f>VLOOKUP(I11,'[1]November 2020'!A:C,3,FALSE)</f>
        <v>1.0753999999999999</v>
      </c>
      <c r="M11" s="41">
        <f t="shared" si="0"/>
        <v>17.93</v>
      </c>
      <c r="N11" s="42">
        <v>44136</v>
      </c>
    </row>
    <row r="12" spans="1:14" s="43" customFormat="1" ht="23.5" customHeight="1" x14ac:dyDescent="0.35">
      <c r="A12" s="34" t="s">
        <v>18</v>
      </c>
      <c r="B12" s="35" t="s">
        <v>19</v>
      </c>
      <c r="C12" s="34" t="s">
        <v>12</v>
      </c>
      <c r="D12" s="36">
        <v>700276</v>
      </c>
      <c r="E12" s="37" t="s">
        <v>31</v>
      </c>
      <c r="F12" s="38">
        <v>30</v>
      </c>
      <c r="G12" s="38" t="s">
        <v>32</v>
      </c>
      <c r="H12" s="38">
        <v>3.43</v>
      </c>
      <c r="I12" s="39" t="s">
        <v>22</v>
      </c>
      <c r="J12" s="27" t="str">
        <f>VLOOKUP(I12,'[1]November 2020'!A:C,2,FALSE)</f>
        <v>TURKEY CHILLED -BULK DARK</v>
      </c>
      <c r="K12" s="38">
        <v>29.02</v>
      </c>
      <c r="L12" s="40">
        <f>VLOOKUP(I12,'[1]November 2020'!A:C,3,FALSE)</f>
        <v>1.0753999999999999</v>
      </c>
      <c r="M12" s="41">
        <f t="shared" si="0"/>
        <v>31.21</v>
      </c>
      <c r="N12" s="42">
        <v>44136</v>
      </c>
    </row>
    <row r="13" spans="1:14" s="43" customFormat="1" ht="23.5" customHeight="1" x14ac:dyDescent="0.35">
      <c r="A13" s="34" t="s">
        <v>18</v>
      </c>
      <c r="B13" s="35" t="s">
        <v>19</v>
      </c>
      <c r="C13" s="34" t="s">
        <v>12</v>
      </c>
      <c r="D13" s="36">
        <v>700304</v>
      </c>
      <c r="E13" s="37" t="s">
        <v>33</v>
      </c>
      <c r="F13" s="38">
        <v>30</v>
      </c>
      <c r="G13" s="38" t="s">
        <v>34</v>
      </c>
      <c r="H13" s="38">
        <v>2.64</v>
      </c>
      <c r="I13" s="39" t="s">
        <v>27</v>
      </c>
      <c r="J13" s="27" t="str">
        <f>VLOOKUP(I13,'[1]November 2020'!A:C,2,FALSE)</f>
        <v>TURKEY CHILLED -BULK WHTIE</v>
      </c>
      <c r="K13" s="38">
        <v>17.07</v>
      </c>
      <c r="L13" s="40">
        <f>VLOOKUP(I13,'[1]November 2020'!A:C,3,FALSE)</f>
        <v>1.0753999999999999</v>
      </c>
      <c r="M13" s="41">
        <f t="shared" si="0"/>
        <v>18.36</v>
      </c>
      <c r="N13" s="42">
        <v>44136</v>
      </c>
    </row>
    <row r="14" spans="1:14" s="43" customFormat="1" ht="23.5" customHeight="1" x14ac:dyDescent="0.35">
      <c r="A14" s="34" t="s">
        <v>18</v>
      </c>
      <c r="B14" s="35" t="s">
        <v>19</v>
      </c>
      <c r="C14" s="34" t="s">
        <v>12</v>
      </c>
      <c r="D14" s="36">
        <v>700304</v>
      </c>
      <c r="E14" s="37" t="s">
        <v>33</v>
      </c>
      <c r="F14" s="38">
        <v>30</v>
      </c>
      <c r="G14" s="38" t="s">
        <v>34</v>
      </c>
      <c r="H14" s="38">
        <v>2.64</v>
      </c>
      <c r="I14" s="39" t="s">
        <v>22</v>
      </c>
      <c r="J14" s="27" t="str">
        <f>VLOOKUP(I14,'[1]November 2020'!A:C,2,FALSE)</f>
        <v>TURKEY CHILLED -BULK DARK</v>
      </c>
      <c r="K14" s="38">
        <v>16.95</v>
      </c>
      <c r="L14" s="40">
        <f>VLOOKUP(I14,'[1]November 2020'!A:C,3,FALSE)</f>
        <v>1.0753999999999999</v>
      </c>
      <c r="M14" s="41">
        <f t="shared" si="0"/>
        <v>18.23</v>
      </c>
      <c r="N14" s="42">
        <v>44136</v>
      </c>
    </row>
    <row r="15" spans="1:14" s="43" customFormat="1" ht="23.5" customHeight="1" x14ac:dyDescent="0.35">
      <c r="A15" s="34" t="s">
        <v>18</v>
      </c>
      <c r="B15" s="35" t="s">
        <v>19</v>
      </c>
      <c r="C15" s="34" t="s">
        <v>12</v>
      </c>
      <c r="D15" s="36">
        <v>700305</v>
      </c>
      <c r="E15" s="37" t="s">
        <v>35</v>
      </c>
      <c r="F15" s="38">
        <v>30</v>
      </c>
      <c r="G15" s="38" t="s">
        <v>36</v>
      </c>
      <c r="H15" s="38">
        <v>1.17</v>
      </c>
      <c r="I15" s="39" t="s">
        <v>27</v>
      </c>
      <c r="J15" s="27" t="str">
        <f>VLOOKUP(I15,'[1]November 2020'!A:C,2,FALSE)</f>
        <v>TURKEY CHILLED -BULK WHTIE</v>
      </c>
      <c r="K15" s="38">
        <v>10.69</v>
      </c>
      <c r="L15" s="40">
        <f>VLOOKUP(I15,'[1]November 2020'!A:C,3,FALSE)</f>
        <v>1.0753999999999999</v>
      </c>
      <c r="M15" s="41">
        <f t="shared" si="0"/>
        <v>11.5</v>
      </c>
      <c r="N15" s="42">
        <v>44136</v>
      </c>
    </row>
    <row r="16" spans="1:14" s="43" customFormat="1" ht="23.5" customHeight="1" x14ac:dyDescent="0.35">
      <c r="A16" s="34" t="s">
        <v>18</v>
      </c>
      <c r="B16" s="35" t="s">
        <v>19</v>
      </c>
      <c r="C16" s="34" t="s">
        <v>12</v>
      </c>
      <c r="D16" s="36">
        <v>700305</v>
      </c>
      <c r="E16" s="37" t="s">
        <v>35</v>
      </c>
      <c r="F16" s="38">
        <v>30</v>
      </c>
      <c r="G16" s="38" t="s">
        <v>36</v>
      </c>
      <c r="H16" s="38">
        <v>1.17</v>
      </c>
      <c r="I16" s="39" t="s">
        <v>22</v>
      </c>
      <c r="J16" s="27" t="str">
        <f>VLOOKUP(I16,'[1]November 2020'!A:C,2,FALSE)</f>
        <v>TURKEY CHILLED -BULK DARK</v>
      </c>
      <c r="K16" s="38">
        <v>23.47</v>
      </c>
      <c r="L16" s="40">
        <f>VLOOKUP(I16,'[1]November 2020'!A:C,3,FALSE)</f>
        <v>1.0753999999999999</v>
      </c>
      <c r="M16" s="41">
        <f t="shared" si="0"/>
        <v>25.24</v>
      </c>
      <c r="N16" s="42">
        <v>44136</v>
      </c>
    </row>
    <row r="17" spans="1:14" s="43" customFormat="1" ht="23.5" customHeight="1" x14ac:dyDescent="0.35">
      <c r="A17" s="34" t="s">
        <v>18</v>
      </c>
      <c r="B17" s="35" t="s">
        <v>19</v>
      </c>
      <c r="C17" s="34" t="s">
        <v>12</v>
      </c>
      <c r="D17" s="36">
        <v>700306</v>
      </c>
      <c r="E17" s="37" t="s">
        <v>37</v>
      </c>
      <c r="F17" s="38">
        <v>30</v>
      </c>
      <c r="G17" s="38" t="s">
        <v>38</v>
      </c>
      <c r="H17" s="38">
        <v>2.29</v>
      </c>
      <c r="I17" s="39" t="s">
        <v>27</v>
      </c>
      <c r="J17" s="27" t="str">
        <f>VLOOKUP(I17,'[1]November 2020'!A:C,2,FALSE)</f>
        <v>TURKEY CHILLED -BULK WHTIE</v>
      </c>
      <c r="K17" s="38">
        <v>7.27</v>
      </c>
      <c r="L17" s="40">
        <f>VLOOKUP(I17,'[1]November 2020'!A:C,3,FALSE)</f>
        <v>1.0753999999999999</v>
      </c>
      <c r="M17" s="41">
        <f t="shared" si="0"/>
        <v>7.82</v>
      </c>
      <c r="N17" s="42">
        <v>44136</v>
      </c>
    </row>
    <row r="18" spans="1:14" s="43" customFormat="1" ht="23.5" customHeight="1" x14ac:dyDescent="0.35">
      <c r="A18" s="34" t="s">
        <v>18</v>
      </c>
      <c r="B18" s="35" t="s">
        <v>19</v>
      </c>
      <c r="C18" s="34" t="s">
        <v>12</v>
      </c>
      <c r="D18" s="36">
        <v>700306</v>
      </c>
      <c r="E18" s="37" t="s">
        <v>37</v>
      </c>
      <c r="F18" s="38">
        <v>30</v>
      </c>
      <c r="G18" s="38" t="s">
        <v>38</v>
      </c>
      <c r="H18" s="38">
        <v>2.29</v>
      </c>
      <c r="I18" s="39" t="s">
        <v>22</v>
      </c>
      <c r="J18" s="27" t="str">
        <f>VLOOKUP(I18,'[1]November 2020'!A:C,2,FALSE)</f>
        <v>TURKEY CHILLED -BULK DARK</v>
      </c>
      <c r="K18" s="38">
        <v>26.25</v>
      </c>
      <c r="L18" s="40">
        <f>VLOOKUP(I18,'[1]November 2020'!A:C,3,FALSE)</f>
        <v>1.0753999999999999</v>
      </c>
      <c r="M18" s="41">
        <f t="shared" si="0"/>
        <v>28.23</v>
      </c>
      <c r="N18" s="42">
        <v>44136</v>
      </c>
    </row>
    <row r="19" spans="1:14" s="43" customFormat="1" ht="23.5" customHeight="1" x14ac:dyDescent="0.35">
      <c r="A19" s="34" t="s">
        <v>18</v>
      </c>
      <c r="B19" s="35" t="s">
        <v>19</v>
      </c>
      <c r="C19" s="34" t="s">
        <v>12</v>
      </c>
      <c r="D19" s="36">
        <v>703118</v>
      </c>
      <c r="E19" s="37" t="s">
        <v>39</v>
      </c>
      <c r="F19" s="38" t="s">
        <v>40</v>
      </c>
      <c r="G19" s="38" t="s">
        <v>41</v>
      </c>
      <c r="H19" s="38">
        <v>3.15</v>
      </c>
      <c r="I19" s="39" t="s">
        <v>22</v>
      </c>
      <c r="J19" s="27" t="str">
        <f>VLOOKUP(I19,'[1]November 2020'!A:C,2,FALSE)</f>
        <v>TURKEY CHILLED -BULK DARK</v>
      </c>
      <c r="K19" s="38">
        <v>7.61</v>
      </c>
      <c r="L19" s="40">
        <f>VLOOKUP(I19,'[1]November 2020'!A:C,3,FALSE)</f>
        <v>1.0753999999999999</v>
      </c>
      <c r="M19" s="41">
        <f t="shared" si="0"/>
        <v>8.18</v>
      </c>
      <c r="N19" s="42">
        <v>44136</v>
      </c>
    </row>
    <row r="20" spans="1:14" s="43" customFormat="1" ht="23.5" customHeight="1" x14ac:dyDescent="0.35">
      <c r="A20" s="34" t="s">
        <v>18</v>
      </c>
      <c r="B20" s="35" t="s">
        <v>19</v>
      </c>
      <c r="C20" s="34" t="s">
        <v>12</v>
      </c>
      <c r="D20" s="36">
        <v>703118</v>
      </c>
      <c r="E20" s="37" t="s">
        <v>39</v>
      </c>
      <c r="F20" s="38" t="s">
        <v>40</v>
      </c>
      <c r="G20" s="38" t="s">
        <v>41</v>
      </c>
      <c r="H20" s="38">
        <v>3.15</v>
      </c>
      <c r="I20" s="39" t="s">
        <v>27</v>
      </c>
      <c r="J20" s="27" t="str">
        <f>VLOOKUP(I20,'[1]November 2020'!A:C,2,FALSE)</f>
        <v>TURKEY CHILLED -BULK WHTIE</v>
      </c>
      <c r="K20" s="38">
        <v>11.42</v>
      </c>
      <c r="L20" s="40">
        <f>VLOOKUP(I20,'[1]November 2020'!A:C,3,FALSE)</f>
        <v>1.0753999999999999</v>
      </c>
      <c r="M20" s="41">
        <f t="shared" si="0"/>
        <v>12.28</v>
      </c>
      <c r="N20" s="42">
        <v>44136</v>
      </c>
    </row>
    <row r="21" spans="1:14" s="43" customFormat="1" ht="23.5" customHeight="1" x14ac:dyDescent="0.35">
      <c r="A21" s="34" t="s">
        <v>18</v>
      </c>
      <c r="B21" s="35" t="s">
        <v>19</v>
      </c>
      <c r="C21" s="34" t="s">
        <v>12</v>
      </c>
      <c r="D21" s="36">
        <v>703119</v>
      </c>
      <c r="E21" s="37" t="s">
        <v>42</v>
      </c>
      <c r="F21" s="38" t="s">
        <v>29</v>
      </c>
      <c r="G21" s="38" t="s">
        <v>43</v>
      </c>
      <c r="H21" s="38">
        <v>3.15</v>
      </c>
      <c r="I21" s="39" t="s">
        <v>22</v>
      </c>
      <c r="J21" s="27" t="str">
        <f>VLOOKUP(I21,'[1]November 2020'!A:C,2,FALSE)</f>
        <v>TURKEY CHILLED -BULK DARK</v>
      </c>
      <c r="K21" s="38">
        <v>15.22</v>
      </c>
      <c r="L21" s="40">
        <f>VLOOKUP(I21,'[1]November 2020'!A:C,3,FALSE)</f>
        <v>1.0753999999999999</v>
      </c>
      <c r="M21" s="41">
        <f t="shared" si="0"/>
        <v>16.37</v>
      </c>
      <c r="N21" s="42">
        <v>44136</v>
      </c>
    </row>
    <row r="22" spans="1:14" s="44" customFormat="1" ht="23.5" customHeight="1" x14ac:dyDescent="0.35">
      <c r="A22" s="34" t="s">
        <v>18</v>
      </c>
      <c r="B22" s="35" t="s">
        <v>19</v>
      </c>
      <c r="C22" s="34" t="s">
        <v>12</v>
      </c>
      <c r="D22" s="36">
        <v>703119</v>
      </c>
      <c r="E22" s="37" t="s">
        <v>42</v>
      </c>
      <c r="F22" s="38" t="s">
        <v>29</v>
      </c>
      <c r="G22" s="38" t="s">
        <v>43</v>
      </c>
      <c r="H22" s="38">
        <v>3.15</v>
      </c>
      <c r="I22" s="39" t="s">
        <v>27</v>
      </c>
      <c r="J22" s="27" t="str">
        <f>VLOOKUP(I22,'[1]November 2020'!A:C,2,FALSE)</f>
        <v>TURKEY CHILLED -BULK WHTIE</v>
      </c>
      <c r="K22" s="38">
        <v>22.83</v>
      </c>
      <c r="L22" s="40">
        <f>VLOOKUP(I22,'[1]November 2020'!A:C,3,FALSE)</f>
        <v>1.0753999999999999</v>
      </c>
      <c r="M22" s="41">
        <f t="shared" si="0"/>
        <v>24.55</v>
      </c>
      <c r="N22" s="42">
        <v>44136</v>
      </c>
    </row>
    <row r="23" spans="1:14" s="44" customFormat="1" ht="23.5" customHeight="1" x14ac:dyDescent="0.35">
      <c r="A23" s="34" t="s">
        <v>18</v>
      </c>
      <c r="B23" s="35" t="s">
        <v>19</v>
      </c>
      <c r="C23" s="34" t="s">
        <v>12</v>
      </c>
      <c r="D23" s="36">
        <v>700329</v>
      </c>
      <c r="E23" s="37" t="s">
        <v>58</v>
      </c>
      <c r="F23" s="38" t="s">
        <v>44</v>
      </c>
      <c r="G23" s="38" t="s">
        <v>32</v>
      </c>
      <c r="H23" s="38">
        <v>3.55</v>
      </c>
      <c r="I23" s="39" t="s">
        <v>27</v>
      </c>
      <c r="J23" s="27" t="str">
        <f>VLOOKUP(I23,'[1]November 2020'!A:C,2,FALSE)</f>
        <v>TURKEY CHILLED -BULK WHTIE</v>
      </c>
      <c r="K23" s="38">
        <v>13.68</v>
      </c>
      <c r="L23" s="40">
        <f>VLOOKUP(I23,'[1]November 2020'!A:C,3,FALSE)</f>
        <v>1.0753999999999999</v>
      </c>
      <c r="M23" s="41">
        <f t="shared" si="0"/>
        <v>14.71</v>
      </c>
      <c r="N23" s="42">
        <v>44136</v>
      </c>
    </row>
    <row r="24" spans="1:14" s="44" customFormat="1" ht="23.5" customHeight="1" x14ac:dyDescent="0.35">
      <c r="A24" s="34" t="s">
        <v>18</v>
      </c>
      <c r="B24" s="35" t="s">
        <v>19</v>
      </c>
      <c r="C24" s="34" t="s">
        <v>12</v>
      </c>
      <c r="D24" s="36">
        <v>700329</v>
      </c>
      <c r="E24" s="37" t="s">
        <v>58</v>
      </c>
      <c r="F24" s="38" t="s">
        <v>44</v>
      </c>
      <c r="G24" s="38" t="s">
        <v>32</v>
      </c>
      <c r="H24" s="38">
        <v>3.55</v>
      </c>
      <c r="I24" s="39" t="s">
        <v>22</v>
      </c>
      <c r="J24" s="27" t="str">
        <f>VLOOKUP(I24,'[1]November 2020'!A:C,2,FALSE)</f>
        <v>TURKEY CHILLED -BULK DARK</v>
      </c>
      <c r="K24" s="38">
        <v>23.09</v>
      </c>
      <c r="L24" s="40">
        <f>VLOOKUP(I24,'[1]November 2020'!A:C,3,FALSE)</f>
        <v>1.0753999999999999</v>
      </c>
      <c r="M24" s="41">
        <f t="shared" si="0"/>
        <v>24.83</v>
      </c>
      <c r="N24" s="42">
        <v>44136</v>
      </c>
    </row>
    <row r="25" spans="1:14" s="44" customFormat="1" ht="23.5" customHeight="1" x14ac:dyDescent="0.35">
      <c r="A25" s="34" t="s">
        <v>18</v>
      </c>
      <c r="B25" s="35" t="s">
        <v>19</v>
      </c>
      <c r="C25" s="34" t="s">
        <v>12</v>
      </c>
      <c r="D25" s="36">
        <v>700339</v>
      </c>
      <c r="E25" s="37" t="s">
        <v>45</v>
      </c>
      <c r="F25" s="38" t="s">
        <v>46</v>
      </c>
      <c r="G25" s="38" t="s">
        <v>47</v>
      </c>
      <c r="H25" s="38">
        <v>3.13</v>
      </c>
      <c r="I25" s="39" t="s">
        <v>27</v>
      </c>
      <c r="J25" s="27" t="str">
        <f>VLOOKUP(I25,'[1]November 2020'!A:C,2,FALSE)</f>
        <v>TURKEY CHILLED -BULK WHTIE</v>
      </c>
      <c r="K25" s="38">
        <v>14.3</v>
      </c>
      <c r="L25" s="40">
        <f>VLOOKUP(I25,'[1]November 2020'!A:C,3,FALSE)</f>
        <v>1.0753999999999999</v>
      </c>
      <c r="M25" s="41">
        <f t="shared" si="0"/>
        <v>15.38</v>
      </c>
      <c r="N25" s="42">
        <v>44136</v>
      </c>
    </row>
    <row r="26" spans="1:14" s="44" customFormat="1" ht="23.5" customHeight="1" x14ac:dyDescent="0.35">
      <c r="A26" s="34" t="s">
        <v>18</v>
      </c>
      <c r="B26" s="35" t="s">
        <v>19</v>
      </c>
      <c r="C26" s="34" t="s">
        <v>12</v>
      </c>
      <c r="D26" s="36">
        <v>700339</v>
      </c>
      <c r="E26" s="37" t="s">
        <v>45</v>
      </c>
      <c r="F26" s="38" t="s">
        <v>46</v>
      </c>
      <c r="G26" s="38" t="s">
        <v>47</v>
      </c>
      <c r="H26" s="38">
        <v>3.13</v>
      </c>
      <c r="I26" s="39" t="s">
        <v>22</v>
      </c>
      <c r="J26" s="27" t="str">
        <f>VLOOKUP(I26,'[1]November 2020'!A:C,2,FALSE)</f>
        <v>TURKEY CHILLED -BULK DARK</v>
      </c>
      <c r="K26" s="38">
        <v>11.23</v>
      </c>
      <c r="L26" s="40">
        <f>VLOOKUP(I26,'[1]November 2020'!A:C,3,FALSE)</f>
        <v>1.0753999999999999</v>
      </c>
      <c r="M26" s="41">
        <f t="shared" si="0"/>
        <v>12.08</v>
      </c>
      <c r="N26" s="42">
        <v>44136</v>
      </c>
    </row>
    <row r="27" spans="1:14" s="44" customFormat="1" ht="23.5" customHeight="1" x14ac:dyDescent="0.35">
      <c r="A27" s="34" t="s">
        <v>18</v>
      </c>
      <c r="B27" s="35" t="s">
        <v>19</v>
      </c>
      <c r="C27" s="34" t="s">
        <v>12</v>
      </c>
      <c r="D27" s="36">
        <v>700368</v>
      </c>
      <c r="E27" s="37" t="s">
        <v>48</v>
      </c>
      <c r="F27" s="38">
        <v>30</v>
      </c>
      <c r="G27" s="38" t="s">
        <v>49</v>
      </c>
      <c r="H27" s="38">
        <v>3.05</v>
      </c>
      <c r="I27" s="39" t="s">
        <v>27</v>
      </c>
      <c r="J27" s="27" t="str">
        <f>VLOOKUP(I27,'[1]November 2020'!A:C,2,FALSE)</f>
        <v>TURKEY CHILLED -BULK WHTIE</v>
      </c>
      <c r="K27" s="38">
        <v>32.520000000000003</v>
      </c>
      <c r="L27" s="40">
        <f>VLOOKUP(I27,'[1]November 2020'!A:C,3,FALSE)</f>
        <v>1.0753999999999999</v>
      </c>
      <c r="M27" s="41">
        <f t="shared" si="0"/>
        <v>34.97</v>
      </c>
      <c r="N27" s="42">
        <v>44136</v>
      </c>
    </row>
    <row r="28" spans="1:14" s="44" customFormat="1" ht="24" customHeight="1" x14ac:dyDescent="0.35">
      <c r="A28" s="34" t="s">
        <v>18</v>
      </c>
      <c r="B28" s="35" t="s">
        <v>19</v>
      </c>
      <c r="C28" s="34" t="s">
        <v>12</v>
      </c>
      <c r="D28" s="36">
        <v>700369</v>
      </c>
      <c r="E28" s="37" t="s">
        <v>50</v>
      </c>
      <c r="F28" s="38">
        <v>30</v>
      </c>
      <c r="G28" s="38" t="s">
        <v>51</v>
      </c>
      <c r="H28" s="38">
        <v>3.02</v>
      </c>
      <c r="I28" s="39" t="s">
        <v>27</v>
      </c>
      <c r="J28" s="27" t="str">
        <f>VLOOKUP(I28,'[1]November 2020'!A:C,2,FALSE)</f>
        <v>TURKEY CHILLED -BULK WHTIE</v>
      </c>
      <c r="K28" s="38">
        <v>34.33</v>
      </c>
      <c r="L28" s="40">
        <f>VLOOKUP(I28,'[1]November 2020'!A:C,3,FALSE)</f>
        <v>1.0753999999999999</v>
      </c>
      <c r="M28" s="41">
        <f t="shared" si="0"/>
        <v>36.92</v>
      </c>
      <c r="N28" s="42">
        <v>44136</v>
      </c>
    </row>
    <row r="29" spans="1:14" s="44" customFormat="1" ht="24" customHeight="1" x14ac:dyDescent="0.35">
      <c r="A29" s="34" t="s">
        <v>18</v>
      </c>
      <c r="B29" s="35" t="s">
        <v>19</v>
      </c>
      <c r="C29" s="34" t="s">
        <v>12</v>
      </c>
      <c r="D29" s="36">
        <v>700373</v>
      </c>
      <c r="E29" s="37" t="s">
        <v>52</v>
      </c>
      <c r="F29" s="38">
        <v>30</v>
      </c>
      <c r="G29" s="38" t="s">
        <v>49</v>
      </c>
      <c r="H29" s="38">
        <v>3.05</v>
      </c>
      <c r="I29" s="39" t="s">
        <v>22</v>
      </c>
      <c r="J29" s="27" t="str">
        <f>VLOOKUP(I29,'[1]November 2020'!A:C,2,FALSE)</f>
        <v>TURKEY CHILLED -BULK DARK</v>
      </c>
      <c r="K29" s="38">
        <v>32.01</v>
      </c>
      <c r="L29" s="40">
        <f>VLOOKUP(I29,'[1]November 2020'!A:C,3,FALSE)</f>
        <v>1.0753999999999999</v>
      </c>
      <c r="M29" s="41">
        <f t="shared" si="0"/>
        <v>34.42</v>
      </c>
      <c r="N29" s="42">
        <v>44136</v>
      </c>
    </row>
    <row r="30" spans="1:14" s="44" customFormat="1" ht="24" customHeight="1" x14ac:dyDescent="0.35">
      <c r="A30" s="34" t="s">
        <v>18</v>
      </c>
      <c r="B30" s="35" t="s">
        <v>19</v>
      </c>
      <c r="C30" s="34" t="s">
        <v>12</v>
      </c>
      <c r="D30" s="36">
        <v>700375</v>
      </c>
      <c r="E30" s="37" t="s">
        <v>52</v>
      </c>
      <c r="F30" s="38">
        <v>12</v>
      </c>
      <c r="G30" s="38" t="s">
        <v>26</v>
      </c>
      <c r="H30" s="38">
        <v>3.02</v>
      </c>
      <c r="I30" s="39" t="s">
        <v>22</v>
      </c>
      <c r="J30" s="27" t="str">
        <f>VLOOKUP(I30,'[1]November 2020'!A:C,2,FALSE)</f>
        <v>TURKEY CHILLED -BULK DARK</v>
      </c>
      <c r="K30" s="38">
        <v>12.55</v>
      </c>
      <c r="L30" s="40">
        <f>VLOOKUP(I30,'[1]November 2020'!A:C,3,FALSE)</f>
        <v>1.0753999999999999</v>
      </c>
      <c r="M30" s="41">
        <f t="shared" si="0"/>
        <v>13.5</v>
      </c>
      <c r="N30" s="42">
        <v>44136</v>
      </c>
    </row>
    <row r="31" spans="1:14" s="44" customFormat="1" ht="24" hidden="1" customHeight="1" x14ac:dyDescent="0.35">
      <c r="A31" s="34" t="s">
        <v>18</v>
      </c>
      <c r="B31" s="35" t="s">
        <v>19</v>
      </c>
      <c r="C31" s="34" t="s">
        <v>12</v>
      </c>
      <c r="D31" s="36">
        <v>700444</v>
      </c>
      <c r="E31" s="37" t="s">
        <v>53</v>
      </c>
      <c r="F31" s="38">
        <v>10</v>
      </c>
      <c r="G31" s="38" t="s">
        <v>54</v>
      </c>
      <c r="H31" s="38">
        <v>2.54</v>
      </c>
      <c r="I31" s="39" t="s">
        <v>27</v>
      </c>
      <c r="J31" s="27" t="str">
        <f>VLOOKUP(I31,'[1]November 2020'!A:C,2,FALSE)</f>
        <v>TURKEY CHILLED -BULK WHTIE</v>
      </c>
      <c r="K31" s="38">
        <v>9.81</v>
      </c>
      <c r="L31" s="40">
        <f>VLOOKUP(I31,'[1]November 2020'!A:C,3,FALSE)</f>
        <v>1.0753999999999999</v>
      </c>
      <c r="M31" s="41">
        <f t="shared" si="0"/>
        <v>10.55</v>
      </c>
      <c r="N31" s="42">
        <v>44136</v>
      </c>
    </row>
    <row r="32" spans="1:14" s="44" customFormat="1" ht="24" customHeight="1" x14ac:dyDescent="0.35">
      <c r="A32" s="34" t="s">
        <v>18</v>
      </c>
      <c r="B32" s="35" t="s">
        <v>19</v>
      </c>
      <c r="C32" s="34" t="s">
        <v>12</v>
      </c>
      <c r="D32" s="36">
        <v>757916</v>
      </c>
      <c r="E32" s="37" t="s">
        <v>55</v>
      </c>
      <c r="F32" s="38">
        <v>20</v>
      </c>
      <c r="G32" s="38" t="s">
        <v>56</v>
      </c>
      <c r="H32" s="38">
        <v>2</v>
      </c>
      <c r="I32" s="39" t="s">
        <v>22</v>
      </c>
      <c r="J32" s="27" t="str">
        <f>VLOOKUP(I32,'[1]November 2020'!A:C,2,FALSE)</f>
        <v>TURKEY CHILLED -BULK DARK</v>
      </c>
      <c r="K32" s="38">
        <v>19.16</v>
      </c>
      <c r="L32" s="40">
        <f>VLOOKUP(I32,'[1]November 2020'!A:C,3,FALSE)</f>
        <v>1.0753999999999999</v>
      </c>
      <c r="M32" s="41">
        <f t="shared" si="0"/>
        <v>20.6</v>
      </c>
      <c r="N32" s="42">
        <v>44136</v>
      </c>
    </row>
    <row r="33" spans="1:14" s="44" customFormat="1" ht="24" hidden="1" customHeight="1" x14ac:dyDescent="0.35">
      <c r="A33" s="34" t="s">
        <v>18</v>
      </c>
      <c r="B33" s="35" t="s">
        <v>19</v>
      </c>
      <c r="C33" s="34" t="s">
        <v>12</v>
      </c>
      <c r="D33" s="36">
        <v>8700131</v>
      </c>
      <c r="E33" s="37" t="s">
        <v>59</v>
      </c>
      <c r="F33" s="38" t="s">
        <v>46</v>
      </c>
      <c r="G33" s="38" t="s">
        <v>47</v>
      </c>
      <c r="H33" s="38">
        <v>3.13</v>
      </c>
      <c r="I33" s="39" t="s">
        <v>27</v>
      </c>
      <c r="J33" s="27" t="str">
        <f>VLOOKUP(I33,'[1]November 2020'!A:C,2,FALSE)</f>
        <v>TURKEY CHILLED -BULK WHTIE</v>
      </c>
      <c r="K33" s="38">
        <v>12.108000000000001</v>
      </c>
      <c r="L33" s="40">
        <f>VLOOKUP(I33,'[1]November 2020'!A:C,3,FALSE)</f>
        <v>1.0753999999999999</v>
      </c>
      <c r="M33" s="41">
        <f t="shared" si="0"/>
        <v>13.02</v>
      </c>
      <c r="N33" s="42">
        <v>44136</v>
      </c>
    </row>
    <row r="34" spans="1:14" s="44" customFormat="1" ht="24" hidden="1" customHeight="1" x14ac:dyDescent="0.35">
      <c r="A34" s="34" t="s">
        <v>18</v>
      </c>
      <c r="B34" s="35" t="s">
        <v>19</v>
      </c>
      <c r="C34" s="34" t="s">
        <v>12</v>
      </c>
      <c r="D34" s="36">
        <v>8700131</v>
      </c>
      <c r="E34" s="37" t="s">
        <v>59</v>
      </c>
      <c r="F34" s="38" t="s">
        <v>46</v>
      </c>
      <c r="G34" s="38" t="s">
        <v>47</v>
      </c>
      <c r="H34" s="38">
        <v>3.13</v>
      </c>
      <c r="I34" s="39" t="s">
        <v>22</v>
      </c>
      <c r="J34" s="27" t="str">
        <f>VLOOKUP(I34,'[1]November 2020'!A:C,2,FALSE)</f>
        <v>TURKEY CHILLED -BULK DARK</v>
      </c>
      <c r="K34" s="38">
        <v>8.0719999999999992</v>
      </c>
      <c r="L34" s="40">
        <f>VLOOKUP(I34,'[1]November 2020'!A:C,3,FALSE)</f>
        <v>1.0753999999999999</v>
      </c>
      <c r="M34" s="41">
        <f t="shared" si="0"/>
        <v>8.68</v>
      </c>
      <c r="N34" s="42">
        <v>44136</v>
      </c>
    </row>
  </sheetData>
  <sheetProtection algorithmName="SHA-512" hashValue="JPnA1TJa2kxKVRejwd6ZEadR2RILGcJgZ/c7n8uwvkQaY9MUic2tTUGWeZkqrPvPhiM32tVA0cFubIeZ8Q3EZQ==" saltValue="PjPqV0jFIFne4CswY2CuXA==" spinCount="100000" sheet="1" selectLockedCells="1" autoFilter="0" selectUnlockedCells="1"/>
  <autoFilter ref="A3:N34">
    <filterColumn colId="3">
      <filters>
        <filter val="700196"/>
        <filter val="700259"/>
        <filter val="700262"/>
        <filter val="700263"/>
        <filter val="700267"/>
        <filter val="700276"/>
        <filter val="700304"/>
        <filter val="700305"/>
        <filter val="700306"/>
        <filter val="700329"/>
        <filter val="700339"/>
        <filter val="700368"/>
        <filter val="700369"/>
        <filter val="700373"/>
        <filter val="700375"/>
        <filter val="703118"/>
        <filter val="703119"/>
        <filter val="757916"/>
      </filters>
    </filterColumn>
  </autoFilter>
  <mergeCells count="1">
    <mergeCell ref="K1:N1"/>
  </mergeCells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DA165-9DA6-489A-A0EA-2656A9520A7A}">
  <ds:schemaRefs>
    <ds:schemaRef ds:uri="http://schemas.openxmlformats.org/package/2006/metadata/core-properties"/>
    <ds:schemaRef ds:uri="619deea3-b82a-4324-abc9-c36ccb056917"/>
    <ds:schemaRef ds:uri="http://purl.org/dc/elements/1.1/"/>
    <ds:schemaRef ds:uri="http://schemas.microsoft.com/office/2006/metadata/properties"/>
    <ds:schemaRef ds:uri="61a5bba3-b343-484f-bec3-eb0518693f06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sharepoint/v3/field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27294E-AE1D-4794-B9F7-E6E3EE9FF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81DFA-D791-40CC-BE1C-825FB006A2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2021-01-19T21:46:04Z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