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13_ncr:1_{3C00496F-0E0E-4726-85D9-71E8FAC9D6C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M28" i="1" s="1"/>
  <c r="Q28" i="1" s="1"/>
  <c r="I30" i="1"/>
  <c r="M30" i="1" s="1"/>
  <c r="Q30" i="1" s="1"/>
  <c r="Q40" i="1" l="1"/>
  <c r="R40" i="1" s="1"/>
  <c r="I32" i="1"/>
  <c r="M32" i="1" s="1"/>
  <c r="Q32" i="1" s="1"/>
  <c r="Q42" i="1" s="1"/>
  <c r="R42" i="1" s="1"/>
  <c r="S42" i="1" s="1"/>
  <c r="I26" i="1"/>
  <c r="M26" i="1" s="1"/>
  <c r="Q26" i="1" s="1"/>
  <c r="I24" i="1"/>
  <c r="M24" i="1" s="1"/>
  <c r="Q24" i="1" s="1"/>
  <c r="I22" i="1"/>
  <c r="M22" i="1" s="1"/>
  <c r="Q22" i="1" s="1"/>
  <c r="I20" i="1"/>
  <c r="M20" i="1" s="1"/>
  <c r="Q20" i="1" s="1"/>
  <c r="I18" i="1"/>
  <c r="M18" i="1" s="1"/>
  <c r="Q18" i="1" s="1"/>
  <c r="I16" i="1"/>
  <c r="M16" i="1" s="1"/>
  <c r="Q16" i="1" s="1"/>
  <c r="I14" i="1"/>
  <c r="M14" i="1" s="1"/>
  <c r="Q14" i="1" s="1"/>
  <c r="I12" i="1"/>
  <c r="M12" i="1" s="1"/>
  <c r="Q12" i="1" s="1"/>
  <c r="Q44" i="1" l="1"/>
  <c r="Q38" i="1"/>
  <c r="Q36" i="1" s="1"/>
  <c r="R36" i="1" s="1"/>
  <c r="R38" i="1" s="1"/>
  <c r="S40" i="1"/>
  <c r="S44" i="1" s="1"/>
  <c r="R44" i="1" s="1"/>
  <c r="Q33" i="1"/>
</calcChain>
</file>

<file path=xl/sharedStrings.xml><?xml version="1.0" encoding="utf-8"?>
<sst xmlns="http://schemas.openxmlformats.org/spreadsheetml/2006/main" count="170" uniqueCount="63">
  <si>
    <t xml:space="preserve">A </t>
  </si>
  <si>
    <t>B</t>
  </si>
  <si>
    <t>C</t>
  </si>
  <si>
    <t>D</t>
  </si>
  <si>
    <t>E</t>
  </si>
  <si>
    <t>F</t>
  </si>
  <si>
    <t>G</t>
  </si>
  <si>
    <t>Item #</t>
  </si>
  <si>
    <t>Description</t>
  </si>
  <si>
    <t>CN Serving Size (oz)</t>
  </si>
  <si>
    <t>Finish Case Net Weight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</si>
  <si>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</si>
  <si>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</si>
  <si>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</si>
  <si>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</si>
  <si>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</si>
  <si>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</si>
  <si>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</si>
  <si>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</si>
  <si>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</si>
  <si>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TOTAL</t>
  </si>
  <si>
    <t>RA#</t>
  </si>
  <si>
    <t>Contact - Title</t>
  </si>
  <si>
    <t>Address</t>
  </si>
  <si>
    <t>City, State, Zip</t>
  </si>
  <si>
    <t>District</t>
  </si>
  <si>
    <t>Phone</t>
  </si>
  <si>
    <t>Email</t>
  </si>
  <si>
    <t>Cherry Central</t>
  </si>
  <si>
    <t>96/4.5 oz</t>
  </si>
  <si>
    <t>Mixed Berry Applesauce Cups</t>
  </si>
  <si>
    <t>Strawberry Applesauce Cups</t>
  </si>
  <si>
    <t>Cinnamon Applesauce Cups</t>
  </si>
  <si>
    <t>Mango Applesauce Cups</t>
  </si>
  <si>
    <t>Blue Raspberry Applesauce Cups</t>
  </si>
  <si>
    <t>Birthday Cake Applesauce Cups</t>
  </si>
  <si>
    <t>Strawberry Banana Applesauce Cups</t>
  </si>
  <si>
    <t>Cherry Snacks</t>
  </si>
  <si>
    <t>100 / 1.36oz</t>
  </si>
  <si>
    <t>27 lbs</t>
  </si>
  <si>
    <t>USDA Code</t>
  </si>
  <si>
    <t>Apples - Bulk</t>
  </si>
  <si>
    <t>Cherries - Dried</t>
  </si>
  <si>
    <t>8.5 lbs</t>
  </si>
  <si>
    <t>Estimated Servings per Menu</t>
  </si>
  <si>
    <t>DF</t>
  </si>
  <si>
    <t>49602</t>
  </si>
  <si>
    <t>Sour Berries</t>
  </si>
  <si>
    <t>100 / 1.27oz</t>
  </si>
  <si>
    <t>RoundUP</t>
  </si>
  <si>
    <t>Total Finished Applesauce Cases</t>
  </si>
  <si>
    <t>Total Finished Apple DF Lbs.</t>
  </si>
  <si>
    <t>Total Finished "Cherry Snack"  Cases</t>
  </si>
  <si>
    <t xml:space="preserve"> </t>
  </si>
  <si>
    <t>Total Finished "Sour Berries" Cases</t>
  </si>
  <si>
    <t>Total Finished Cherry DF Lbs.</t>
  </si>
  <si>
    <t>616.260.3688</t>
  </si>
  <si>
    <t>Applesauce Cups, Plain</t>
  </si>
  <si>
    <t>Cherry Applesauce Cups</t>
  </si>
  <si>
    <t>2137</t>
  </si>
  <si>
    <t>SY2026/27</t>
  </si>
  <si>
    <t>Colleen Haley-Revard</t>
  </si>
  <si>
    <t>chaley@cherrycentral.com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</si>
</sst>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22"/>
      <name val="Century"/>
      <family val="1"/>
    </font>
    <font>
      <b/>
      <sz val="14"/>
      <name val="Arial"/>
      <family val="2"/>
    </font>
    <font>
      <sz val="14"/>
      <name val="Arial"/>
      <family val="2"/>
    </font>
    <font>
      <b/>
      <sz val="14"/>
      <name val="Century"/>
      <family val="1"/>
    </font>
    <font>
      <sz val="10"/>
      <name val="Century"/>
      <family val="1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u/>
      <sz val="16"/>
      <color theme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10" fillId="2" borderId="1" xfId="1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39" fontId="18" fillId="4" borderId="6" xfId="0" applyNumberFormat="1" applyFont="1" applyFill="1" applyBorder="1" applyAlignment="1">
      <alignment horizontal="center"/>
    </xf>
    <xf numFmtId="39" fontId="19" fillId="4" borderId="7" xfId="0" applyNumberFormat="1" applyFont="1" applyFill="1" applyBorder="1" applyAlignment="1">
      <alignment horizontal="center"/>
    </xf>
    <xf numFmtId="4" fontId="19" fillId="4" borderId="7" xfId="0" applyNumberFormat="1" applyFont="1" applyFill="1" applyBorder="1" applyAlignment="1">
      <alignment horizontal="center"/>
    </xf>
    <xf numFmtId="39" fontId="18" fillId="5" borderId="6" xfId="0" applyNumberFormat="1" applyFont="1" applyFill="1" applyBorder="1" applyAlignment="1">
      <alignment horizontal="center"/>
    </xf>
    <xf numFmtId="39" fontId="19" fillId="5" borderId="7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9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2" fontId="0" fillId="0" borderId="0" xfId="0" applyNumberFormat="1"/>
    <xf numFmtId="0" fontId="8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quotePrefix="1" applyFon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2" applyFont="1" applyAlignment="1" applyProtection="1">
      <alignment horizontal="left"/>
    </xf>
    <xf numFmtId="0" fontId="16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center"/>
    </xf>
    <xf numFmtId="0" fontId="13" fillId="0" borderId="1" xfId="0" applyFont="1" applyBorder="1" applyAlignment="1">
      <alignment horizontal="center"/>
    </xf>
    <xf numFmtId="165" fontId="12" fillId="0" borderId="1" xfId="1" applyNumberFormat="1" applyFont="1" applyBorder="1" applyAlignment="1" applyProtection="1">
      <alignment horizontal="center"/>
    </xf>
    <xf numFmtId="165" fontId="17" fillId="2" borderId="1" xfId="1" applyNumberFormat="1" applyFont="1" applyFill="1" applyBorder="1" applyAlignment="1" applyProtection="1">
      <alignment horizontal="center"/>
    </xf>
    <xf numFmtId="165" fontId="12" fillId="2" borderId="1" xfId="1" applyNumberFormat="1" applyFont="1" applyFill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1" applyNumberFormat="1" applyFont="1" applyBorder="1" applyAlignment="1" applyProtection="1">
      <alignment horizontal="center"/>
    </xf>
    <xf numFmtId="164" fontId="10" fillId="3" borderId="1" xfId="1" applyNumberFormat="1" applyFont="1" applyFill="1" applyBorder="1" applyAlignment="1" applyProtection="1">
      <alignment horizont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285750</xdr:rowOff>
    </xdr:from>
    <xdr:to>
      <xdr:col>4</xdr:col>
      <xdr:colOff>141514</xdr:colOff>
      <xdr:row>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889ECA-0EB3-4036-A4E6-1922315F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76250"/>
          <a:ext cx="4103914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ley@cherrycentr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zoomScaleNormal="100" zoomScaleSheetLayoutView="115" workbookViewId="0">
      <selection activeCell="E12" sqref="E12"/>
    </sheetView>
  </sheetViews>
  <sheetFormatPr defaultRowHeight="14.5" x14ac:dyDescent="0.35"/>
  <cols>
    <col min="1" max="1" width="10.54296875" style="1" customWidth="1"/>
    <col min="2" max="2" width="33.54296875" style="1" customWidth="1"/>
    <col min="3" max="3" width="11.6328125" style="1" customWidth="1"/>
    <col min="4" max="4" width="9.08984375" style="1"/>
    <col min="5" max="5" width="15.54296875" style="1" customWidth="1"/>
    <col min="6" max="6" width="4" style="1" customWidth="1"/>
    <col min="7" max="7" width="9.36328125" style="1" bestFit="1" customWidth="1"/>
    <col min="8" max="8" width="4" style="1" customWidth="1"/>
    <col min="9" max="9" width="9.36328125" style="1" bestFit="1" customWidth="1"/>
    <col min="10" max="10" width="3.36328125" style="1" customWidth="1"/>
    <col min="11" max="11" width="9.36328125" style="2" bestFit="1" customWidth="1"/>
    <col min="12" max="12" width="3.453125" style="1" customWidth="1"/>
    <col min="13" max="13" width="9.36328125" style="1" bestFit="1" customWidth="1"/>
    <col min="14" max="14" width="3.08984375" style="1" customWidth="1"/>
    <col min="15" max="15" width="9.36328125" style="1" bestFit="1" customWidth="1"/>
    <col min="16" max="16" width="3" style="1" customWidth="1"/>
    <col min="17" max="18" width="11.90625" style="1" customWidth="1"/>
    <col min="19" max="19" width="19" style="1" customWidth="1"/>
  </cols>
  <sheetData>
    <row r="1" spans="1:19" x14ac:dyDescent="0.35">
      <c r="C1" s="17"/>
    </row>
    <row r="2" spans="1:19" ht="27.5" x14ac:dyDescent="0.55000000000000004">
      <c r="A2" s="50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8" x14ac:dyDescent="0.4">
      <c r="C3" s="18"/>
      <c r="E3" s="18"/>
      <c r="F3" s="19"/>
      <c r="G3" s="20"/>
      <c r="H3"/>
      <c r="I3" s="19"/>
      <c r="J3"/>
      <c r="K3" s="21"/>
      <c r="L3"/>
      <c r="M3"/>
    </row>
    <row r="4" spans="1:19" ht="18" x14ac:dyDescent="0.4">
      <c r="C4" s="19"/>
      <c r="D4" s="19"/>
      <c r="E4" s="19"/>
      <c r="F4" s="19"/>
      <c r="G4" s="20"/>
      <c r="H4" s="19"/>
      <c r="I4"/>
      <c r="J4"/>
      <c r="K4" s="21"/>
      <c r="L4"/>
      <c r="M4"/>
      <c r="Q4" s="1" t="s">
        <v>61</v>
      </c>
    </row>
    <row r="5" spans="1:19" ht="18" x14ac:dyDescent="0.4">
      <c r="C5"/>
      <c r="D5" s="19"/>
      <c r="E5"/>
      <c r="F5" s="19"/>
      <c r="G5" s="22"/>
      <c r="H5"/>
      <c r="I5"/>
      <c r="J5"/>
      <c r="K5" s="21"/>
      <c r="L5"/>
      <c r="M5"/>
      <c r="Q5" s="48" t="s">
        <v>62</v>
      </c>
    </row>
    <row r="6" spans="1:19" ht="18" x14ac:dyDescent="0.4">
      <c r="C6"/>
      <c r="D6" s="19"/>
      <c r="E6"/>
      <c r="F6" s="19"/>
      <c r="G6" s="20" t="s">
        <v>60</v>
      </c>
      <c r="H6"/>
      <c r="I6"/>
      <c r="J6"/>
      <c r="K6"/>
      <c r="L6"/>
      <c r="M6"/>
      <c r="Q6" s="1" t="s">
        <v>56</v>
      </c>
    </row>
    <row r="7" spans="1:19" ht="18" x14ac:dyDescent="0.4">
      <c r="C7"/>
      <c r="D7" s="19"/>
      <c r="E7" s="19"/>
      <c r="F7"/>
      <c r="G7"/>
      <c r="H7"/>
      <c r="I7"/>
      <c r="J7"/>
      <c r="K7" s="21"/>
    </row>
    <row r="8" spans="1:19" x14ac:dyDescent="0.35">
      <c r="A8" s="17"/>
    </row>
    <row r="9" spans="1:19" s="3" customFormat="1" ht="13" x14ac:dyDescent="0.3">
      <c r="E9" s="23" t="s">
        <v>0</v>
      </c>
      <c r="G9" s="23" t="s">
        <v>1</v>
      </c>
      <c r="I9" s="23" t="s">
        <v>2</v>
      </c>
      <c r="K9" s="24" t="s">
        <v>3</v>
      </c>
      <c r="M9" s="23" t="s">
        <v>4</v>
      </c>
      <c r="O9" s="23" t="s">
        <v>5</v>
      </c>
      <c r="Q9" s="23" t="s">
        <v>6</v>
      </c>
    </row>
    <row r="10" spans="1:19" s="4" customFormat="1" ht="63.75" customHeight="1" x14ac:dyDescent="0.25">
      <c r="A10" s="25" t="s">
        <v>7</v>
      </c>
      <c r="B10" s="25" t="s">
        <v>8</v>
      </c>
      <c r="C10" s="25" t="s">
        <v>9</v>
      </c>
      <c r="D10" s="25" t="s">
        <v>10</v>
      </c>
      <c r="E10" s="25" t="s">
        <v>44</v>
      </c>
      <c r="F10" s="25" t="s">
        <v>11</v>
      </c>
      <c r="G10" s="25" t="s">
        <v>12</v>
      </c>
      <c r="H10" s="25" t="s">
        <v>13</v>
      </c>
      <c r="I10" s="25" t="s">
        <v>14</v>
      </c>
      <c r="J10" s="25" t="s">
        <v>15</v>
      </c>
      <c r="K10" s="26" t="s">
        <v>16</v>
      </c>
      <c r="L10" s="25" t="s">
        <v>13</v>
      </c>
      <c r="M10" s="25" t="s">
        <v>17</v>
      </c>
      <c r="N10" s="25" t="s">
        <v>15</v>
      </c>
      <c r="O10" s="25" t="s">
        <v>18</v>
      </c>
      <c r="P10" s="25" t="s">
        <v>13</v>
      </c>
      <c r="Q10" s="25" t="s">
        <v>19</v>
      </c>
      <c r="R10" s="25" t="s">
        <v>40</v>
      </c>
      <c r="S10" s="25"/>
    </row>
    <row r="11" spans="1:19" x14ac:dyDescent="0.35">
      <c r="A11" s="16"/>
      <c r="B11" s="27"/>
      <c r="C11" s="16"/>
      <c r="D11" s="16"/>
      <c r="E11" s="16"/>
      <c r="F11" s="16"/>
      <c r="G11" s="16"/>
      <c r="H11" s="16"/>
      <c r="I11" s="16"/>
      <c r="J11" s="16"/>
      <c r="K11" s="28"/>
      <c r="L11" s="16"/>
      <c r="M11" s="16"/>
      <c r="N11" s="16"/>
      <c r="O11" s="16"/>
      <c r="P11" s="16"/>
      <c r="Q11" s="16"/>
      <c r="R11" s="16"/>
      <c r="S11" s="16"/>
    </row>
    <row r="12" spans="1:19" x14ac:dyDescent="0.35">
      <c r="A12" s="16">
        <v>9116</v>
      </c>
      <c r="B12" s="27" t="s">
        <v>57</v>
      </c>
      <c r="C12" s="16" t="s">
        <v>29</v>
      </c>
      <c r="D12" s="16" t="s">
        <v>39</v>
      </c>
      <c r="E12" s="5"/>
      <c r="F12" s="25" t="s">
        <v>11</v>
      </c>
      <c r="G12" s="16">
        <v>96</v>
      </c>
      <c r="H12" s="25" t="s">
        <v>13</v>
      </c>
      <c r="I12" s="42">
        <f>E12/G12</f>
        <v>0</v>
      </c>
      <c r="J12" s="25" t="s">
        <v>15</v>
      </c>
      <c r="K12" s="28">
        <v>15</v>
      </c>
      <c r="L12" s="25" t="s">
        <v>13</v>
      </c>
      <c r="M12" s="16">
        <f>I12*K12</f>
        <v>0</v>
      </c>
      <c r="N12" s="25" t="s">
        <v>15</v>
      </c>
      <c r="O12" s="5"/>
      <c r="P12" s="25" t="s">
        <v>13</v>
      </c>
      <c r="Q12" s="36">
        <f>M12*O12</f>
        <v>0</v>
      </c>
      <c r="R12" s="37">
        <v>110149</v>
      </c>
      <c r="S12" s="36" t="s">
        <v>41</v>
      </c>
    </row>
    <row r="13" spans="1:19" x14ac:dyDescent="0.35">
      <c r="A13" s="16"/>
      <c r="B13" s="16"/>
      <c r="C13" s="16"/>
      <c r="D13" s="16"/>
      <c r="E13" s="46"/>
      <c r="F13" s="25"/>
      <c r="G13" s="16"/>
      <c r="H13" s="25"/>
      <c r="I13" s="16"/>
      <c r="J13" s="25"/>
      <c r="K13" s="28"/>
      <c r="L13" s="25"/>
      <c r="M13" s="16"/>
      <c r="N13" s="25"/>
      <c r="O13" s="16"/>
      <c r="P13" s="25"/>
      <c r="Q13" s="36"/>
      <c r="R13" s="36"/>
      <c r="S13" s="36"/>
    </row>
    <row r="14" spans="1:19" x14ac:dyDescent="0.35">
      <c r="A14" s="16">
        <v>9117</v>
      </c>
      <c r="B14" s="27" t="s">
        <v>30</v>
      </c>
      <c r="C14" s="16" t="s">
        <v>29</v>
      </c>
      <c r="D14" s="16" t="s">
        <v>39</v>
      </c>
      <c r="E14" s="5">
        <v>0</v>
      </c>
      <c r="F14" s="25" t="s">
        <v>11</v>
      </c>
      <c r="G14" s="16">
        <v>96</v>
      </c>
      <c r="H14" s="25" t="s">
        <v>13</v>
      </c>
      <c r="I14" s="42">
        <f>E14/G14</f>
        <v>0</v>
      </c>
      <c r="J14" s="25" t="s">
        <v>15</v>
      </c>
      <c r="K14" s="28">
        <v>15</v>
      </c>
      <c r="L14" s="25" t="s">
        <v>13</v>
      </c>
      <c r="M14" s="16">
        <f>I14*K14</f>
        <v>0</v>
      </c>
      <c r="N14" s="25" t="s">
        <v>15</v>
      </c>
      <c r="O14" s="5">
        <v>0</v>
      </c>
      <c r="P14" s="25" t="s">
        <v>13</v>
      </c>
      <c r="Q14" s="36">
        <f>M14*O14</f>
        <v>0</v>
      </c>
      <c r="R14" s="37">
        <v>110149</v>
      </c>
      <c r="S14" s="36" t="s">
        <v>41</v>
      </c>
    </row>
    <row r="15" spans="1:19" x14ac:dyDescent="0.35">
      <c r="A15" s="16"/>
      <c r="B15" s="16"/>
      <c r="C15" s="16"/>
      <c r="D15" s="16"/>
      <c r="E15" s="47"/>
      <c r="F15" s="25"/>
      <c r="G15" s="16"/>
      <c r="H15" s="25"/>
      <c r="I15" s="42"/>
      <c r="J15" s="25"/>
      <c r="K15" s="28"/>
      <c r="L15" s="25"/>
      <c r="M15" s="16"/>
      <c r="N15" s="25"/>
      <c r="O15" s="45"/>
      <c r="P15" s="25"/>
      <c r="Q15" s="36"/>
      <c r="R15" s="36"/>
      <c r="S15" s="36"/>
    </row>
    <row r="16" spans="1:19" x14ac:dyDescent="0.35">
      <c r="A16" s="16">
        <v>9118</v>
      </c>
      <c r="B16" s="27" t="s">
        <v>31</v>
      </c>
      <c r="C16" s="16" t="s">
        <v>29</v>
      </c>
      <c r="D16" s="16" t="s">
        <v>39</v>
      </c>
      <c r="E16" s="5">
        <v>0</v>
      </c>
      <c r="F16" s="25" t="s">
        <v>11</v>
      </c>
      <c r="G16" s="16">
        <v>96</v>
      </c>
      <c r="H16" s="25" t="s">
        <v>13</v>
      </c>
      <c r="I16" s="42">
        <f>E16/G16</f>
        <v>0</v>
      </c>
      <c r="J16" s="25" t="s">
        <v>15</v>
      </c>
      <c r="K16" s="28">
        <v>15</v>
      </c>
      <c r="L16" s="25" t="s">
        <v>13</v>
      </c>
      <c r="M16" s="16">
        <f>I16*K16</f>
        <v>0</v>
      </c>
      <c r="N16" s="25" t="s">
        <v>15</v>
      </c>
      <c r="O16" s="5">
        <v>0</v>
      </c>
      <c r="P16" s="25" t="s">
        <v>13</v>
      </c>
      <c r="Q16" s="36">
        <f>M16*O16</f>
        <v>0</v>
      </c>
      <c r="R16" s="37">
        <v>110149</v>
      </c>
      <c r="S16" s="36" t="s">
        <v>41</v>
      </c>
    </row>
    <row r="17" spans="1:20" x14ac:dyDescent="0.35">
      <c r="A17" s="16"/>
      <c r="B17" s="16"/>
      <c r="C17" s="16"/>
      <c r="D17" s="16"/>
      <c r="E17" s="46"/>
      <c r="F17" s="25"/>
      <c r="G17" s="16"/>
      <c r="H17" s="25"/>
      <c r="I17" s="16"/>
      <c r="J17" s="25"/>
      <c r="K17" s="28"/>
      <c r="L17" s="25"/>
      <c r="M17" s="16"/>
      <c r="N17" s="25"/>
      <c r="O17" s="16"/>
      <c r="P17" s="25"/>
      <c r="Q17" s="36"/>
      <c r="R17" s="36"/>
      <c r="S17" s="36"/>
    </row>
    <row r="18" spans="1:20" x14ac:dyDescent="0.35">
      <c r="A18" s="16">
        <v>9119</v>
      </c>
      <c r="B18" s="27" t="s">
        <v>32</v>
      </c>
      <c r="C18" s="16" t="s">
        <v>29</v>
      </c>
      <c r="D18" s="16" t="s">
        <v>39</v>
      </c>
      <c r="E18" s="5">
        <v>0</v>
      </c>
      <c r="F18" s="25" t="s">
        <v>11</v>
      </c>
      <c r="G18" s="16">
        <v>96</v>
      </c>
      <c r="H18" s="25" t="s">
        <v>13</v>
      </c>
      <c r="I18" s="42">
        <f>E18/G18</f>
        <v>0</v>
      </c>
      <c r="J18" s="25" t="s">
        <v>15</v>
      </c>
      <c r="K18" s="28">
        <v>15</v>
      </c>
      <c r="L18" s="25" t="s">
        <v>13</v>
      </c>
      <c r="M18" s="16">
        <f>I18*K18</f>
        <v>0</v>
      </c>
      <c r="N18" s="25" t="s">
        <v>15</v>
      </c>
      <c r="O18" s="5">
        <v>0</v>
      </c>
      <c r="P18" s="25" t="s">
        <v>13</v>
      </c>
      <c r="Q18" s="36">
        <f>M18*O18</f>
        <v>0</v>
      </c>
      <c r="R18" s="37">
        <v>110149</v>
      </c>
      <c r="S18" s="36" t="s">
        <v>41</v>
      </c>
      <c r="T18" t="s">
        <v>53</v>
      </c>
    </row>
    <row r="19" spans="1:20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28"/>
      <c r="L19" s="16"/>
      <c r="M19" s="16"/>
      <c r="N19" s="16"/>
      <c r="O19" s="16"/>
      <c r="P19" s="16"/>
      <c r="Q19" s="36"/>
      <c r="R19" s="36"/>
      <c r="S19" s="36"/>
    </row>
    <row r="20" spans="1:20" x14ac:dyDescent="0.35">
      <c r="A20" s="16">
        <v>9699</v>
      </c>
      <c r="B20" s="29" t="s">
        <v>33</v>
      </c>
      <c r="C20" s="16" t="s">
        <v>29</v>
      </c>
      <c r="D20" s="16" t="s">
        <v>39</v>
      </c>
      <c r="E20" s="5">
        <v>0</v>
      </c>
      <c r="F20" s="25" t="s">
        <v>11</v>
      </c>
      <c r="G20" s="16">
        <v>96</v>
      </c>
      <c r="H20" s="25" t="s">
        <v>13</v>
      </c>
      <c r="I20" s="43">
        <f>E20/G20</f>
        <v>0</v>
      </c>
      <c r="J20" s="25" t="s">
        <v>15</v>
      </c>
      <c r="K20" s="28">
        <v>15</v>
      </c>
      <c r="L20" s="25" t="s">
        <v>13</v>
      </c>
      <c r="M20" s="16">
        <f>I20*K20</f>
        <v>0</v>
      </c>
      <c r="N20" s="25" t="s">
        <v>15</v>
      </c>
      <c r="O20" s="5">
        <v>0</v>
      </c>
      <c r="P20" s="25" t="s">
        <v>13</v>
      </c>
      <c r="Q20" s="36">
        <f>M20*O20</f>
        <v>0</v>
      </c>
      <c r="R20" s="37">
        <v>110149</v>
      </c>
      <c r="S20" s="36" t="s">
        <v>41</v>
      </c>
    </row>
    <row r="21" spans="1:20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28"/>
      <c r="L21" s="16"/>
      <c r="M21" s="16"/>
      <c r="N21" s="16"/>
      <c r="O21" s="16"/>
      <c r="P21" s="16"/>
      <c r="Q21" s="16"/>
      <c r="R21" s="16"/>
      <c r="S21" s="16"/>
    </row>
    <row r="22" spans="1:20" x14ac:dyDescent="0.35">
      <c r="A22" s="16">
        <v>9700</v>
      </c>
      <c r="B22" s="30" t="s">
        <v>34</v>
      </c>
      <c r="C22" s="16" t="s">
        <v>29</v>
      </c>
      <c r="D22" s="16" t="s">
        <v>39</v>
      </c>
      <c r="E22" s="5">
        <v>0</v>
      </c>
      <c r="F22" s="25" t="s">
        <v>11</v>
      </c>
      <c r="G22" s="16">
        <v>96</v>
      </c>
      <c r="H22" s="25" t="s">
        <v>13</v>
      </c>
      <c r="I22" s="42">
        <f>E22/G22</f>
        <v>0</v>
      </c>
      <c r="J22" s="25" t="s">
        <v>15</v>
      </c>
      <c r="K22" s="28">
        <v>15</v>
      </c>
      <c r="L22" s="25" t="s">
        <v>13</v>
      </c>
      <c r="M22" s="16">
        <f>I22*K22</f>
        <v>0</v>
      </c>
      <c r="N22" s="25" t="s">
        <v>15</v>
      </c>
      <c r="O22" s="5">
        <v>0</v>
      </c>
      <c r="P22" s="25" t="s">
        <v>13</v>
      </c>
      <c r="Q22" s="36">
        <f>M22*O22</f>
        <v>0</v>
      </c>
      <c r="R22" s="37">
        <v>110149</v>
      </c>
      <c r="S22" s="36" t="s">
        <v>41</v>
      </c>
    </row>
    <row r="23" spans="1:20" x14ac:dyDescent="0.35">
      <c r="A23" s="16"/>
      <c r="B23" s="27"/>
      <c r="C23" s="16"/>
      <c r="D23" s="16"/>
      <c r="E23" s="46"/>
      <c r="F23" s="25"/>
      <c r="G23" s="16"/>
      <c r="H23" s="25"/>
      <c r="I23" s="16"/>
      <c r="J23" s="25"/>
      <c r="K23" s="28"/>
      <c r="L23" s="25"/>
      <c r="M23" s="16"/>
      <c r="N23" s="25"/>
      <c r="O23" s="16" t="s">
        <v>53</v>
      </c>
      <c r="P23" s="25"/>
      <c r="Q23" s="36"/>
      <c r="R23" s="36"/>
      <c r="S23" s="36"/>
    </row>
    <row r="24" spans="1:20" x14ac:dyDescent="0.35">
      <c r="A24" s="16">
        <v>9701</v>
      </c>
      <c r="B24" s="31" t="s">
        <v>35</v>
      </c>
      <c r="C24" s="16" t="s">
        <v>29</v>
      </c>
      <c r="D24" s="16" t="s">
        <v>39</v>
      </c>
      <c r="E24" s="5">
        <v>0</v>
      </c>
      <c r="F24" s="25" t="s">
        <v>11</v>
      </c>
      <c r="G24" s="16">
        <v>96</v>
      </c>
      <c r="H24" s="25" t="s">
        <v>13</v>
      </c>
      <c r="I24" s="42">
        <f>E24/G24</f>
        <v>0</v>
      </c>
      <c r="J24" s="25" t="s">
        <v>15</v>
      </c>
      <c r="K24" s="28">
        <v>15</v>
      </c>
      <c r="L24" s="25" t="s">
        <v>13</v>
      </c>
      <c r="M24" s="16">
        <f>I24*K24</f>
        <v>0</v>
      </c>
      <c r="N24" s="25" t="s">
        <v>15</v>
      </c>
      <c r="O24" s="5">
        <v>0</v>
      </c>
      <c r="P24" s="25" t="s">
        <v>13</v>
      </c>
      <c r="Q24" s="36">
        <f>M24*O24</f>
        <v>0</v>
      </c>
      <c r="R24" s="37">
        <v>110149</v>
      </c>
      <c r="S24" s="36" t="s">
        <v>41</v>
      </c>
    </row>
    <row r="25" spans="1:20" x14ac:dyDescent="0.35">
      <c r="A25" s="16"/>
      <c r="B25" s="16"/>
      <c r="C25" s="16"/>
      <c r="D25" s="16"/>
      <c r="E25" s="46"/>
      <c r="F25" s="25"/>
      <c r="G25" s="16"/>
      <c r="H25" s="25"/>
      <c r="I25" s="16"/>
      <c r="J25" s="25"/>
      <c r="K25" s="28"/>
      <c r="L25" s="25"/>
      <c r="M25" s="16"/>
      <c r="N25" s="25"/>
      <c r="O25" s="16"/>
      <c r="P25" s="25"/>
      <c r="Q25" s="36"/>
      <c r="R25" s="36"/>
      <c r="S25" s="36"/>
    </row>
    <row r="26" spans="1:20" x14ac:dyDescent="0.35">
      <c r="A26" s="16">
        <v>9702</v>
      </c>
      <c r="B26" s="31" t="s">
        <v>36</v>
      </c>
      <c r="C26" s="16" t="s">
        <v>29</v>
      </c>
      <c r="D26" s="16" t="s">
        <v>39</v>
      </c>
      <c r="E26" s="5">
        <v>0</v>
      </c>
      <c r="F26" s="25" t="s">
        <v>11</v>
      </c>
      <c r="G26" s="16">
        <v>96</v>
      </c>
      <c r="H26" s="25" t="s">
        <v>13</v>
      </c>
      <c r="I26" s="43">
        <f>E26/G26</f>
        <v>0</v>
      </c>
      <c r="J26" s="25" t="s">
        <v>15</v>
      </c>
      <c r="K26" s="28">
        <v>15</v>
      </c>
      <c r="L26" s="25" t="s">
        <v>13</v>
      </c>
      <c r="M26" s="16">
        <f>I26*K26</f>
        <v>0</v>
      </c>
      <c r="N26" s="25" t="s">
        <v>15</v>
      </c>
      <c r="O26" s="5">
        <v>0</v>
      </c>
      <c r="P26" s="25" t="s">
        <v>13</v>
      </c>
      <c r="Q26" s="36">
        <f>M26*O26</f>
        <v>0</v>
      </c>
      <c r="R26" s="37">
        <v>110149</v>
      </c>
      <c r="S26" s="36" t="s">
        <v>41</v>
      </c>
    </row>
    <row r="27" spans="1:20" x14ac:dyDescent="0.35">
      <c r="A27" s="16"/>
      <c r="B27" s="16"/>
      <c r="C27" s="16"/>
      <c r="D27" s="16"/>
      <c r="E27" s="46"/>
      <c r="F27" s="25"/>
      <c r="G27" s="16"/>
      <c r="H27" s="25"/>
      <c r="I27" s="16"/>
      <c r="J27" s="25"/>
      <c r="K27" s="28"/>
      <c r="L27" s="25"/>
      <c r="M27" s="16"/>
      <c r="N27" s="25"/>
      <c r="O27" s="16"/>
      <c r="P27" s="25"/>
      <c r="Q27" s="36"/>
      <c r="R27" s="36"/>
      <c r="S27" s="36"/>
    </row>
    <row r="28" spans="1:20" x14ac:dyDescent="0.35">
      <c r="A28" s="16">
        <v>9799</v>
      </c>
      <c r="B28" s="49" t="s">
        <v>58</v>
      </c>
      <c r="C28" s="16" t="s">
        <v>29</v>
      </c>
      <c r="D28" s="16" t="s">
        <v>39</v>
      </c>
      <c r="E28" s="5">
        <v>0</v>
      </c>
      <c r="F28" s="25" t="s">
        <v>11</v>
      </c>
      <c r="G28" s="16">
        <v>96</v>
      </c>
      <c r="H28" s="25" t="s">
        <v>13</v>
      </c>
      <c r="I28" s="43">
        <f>E28/G28</f>
        <v>0</v>
      </c>
      <c r="J28" s="25" t="s">
        <v>15</v>
      </c>
      <c r="K28" s="28">
        <v>15</v>
      </c>
      <c r="L28" s="25" t="s">
        <v>13</v>
      </c>
      <c r="M28" s="16">
        <f>I28*K28</f>
        <v>0</v>
      </c>
      <c r="N28" s="25" t="s">
        <v>15</v>
      </c>
      <c r="O28" s="5">
        <v>0</v>
      </c>
      <c r="P28" s="25" t="s">
        <v>13</v>
      </c>
      <c r="Q28" s="36">
        <f>M28*O28</f>
        <v>0</v>
      </c>
      <c r="R28" s="37">
        <v>110149</v>
      </c>
      <c r="S28" s="36" t="s">
        <v>41</v>
      </c>
    </row>
    <row r="29" spans="1:20" x14ac:dyDescent="0.35">
      <c r="A29" s="16"/>
      <c r="B29" s="16"/>
      <c r="C29" s="16"/>
      <c r="D29" s="16"/>
      <c r="E29" s="46"/>
      <c r="F29" s="25"/>
      <c r="G29" s="16"/>
      <c r="H29" s="25"/>
      <c r="I29" s="16"/>
      <c r="J29" s="25"/>
      <c r="K29" s="28"/>
      <c r="L29" s="25"/>
      <c r="M29" s="16"/>
      <c r="N29" s="25"/>
      <c r="O29" s="16"/>
      <c r="P29" s="25"/>
      <c r="Q29" s="36"/>
      <c r="R29" s="36"/>
      <c r="S29" s="36"/>
    </row>
    <row r="30" spans="1:20" x14ac:dyDescent="0.35">
      <c r="A30" s="32" t="s">
        <v>59</v>
      </c>
      <c r="B30" s="31" t="s">
        <v>37</v>
      </c>
      <c r="C30" s="16" t="s">
        <v>38</v>
      </c>
      <c r="D30" s="16" t="s">
        <v>43</v>
      </c>
      <c r="E30" s="5"/>
      <c r="F30" s="25" t="s">
        <v>11</v>
      </c>
      <c r="G30" s="16">
        <v>100</v>
      </c>
      <c r="H30" s="25" t="s">
        <v>13</v>
      </c>
      <c r="I30" s="42">
        <f>E30/G30</f>
        <v>0</v>
      </c>
      <c r="J30" s="25" t="s">
        <v>15</v>
      </c>
      <c r="K30" s="28">
        <v>8.5</v>
      </c>
      <c r="L30" s="25" t="s">
        <v>13</v>
      </c>
      <c r="M30" s="16">
        <f>I30*K30</f>
        <v>0</v>
      </c>
      <c r="N30" s="25" t="s">
        <v>15</v>
      </c>
      <c r="O30" s="5">
        <v>0</v>
      </c>
      <c r="P30" s="25" t="s">
        <v>13</v>
      </c>
      <c r="Q30" s="36">
        <f>M30*O30</f>
        <v>0</v>
      </c>
      <c r="R30" s="37">
        <v>100299</v>
      </c>
      <c r="S30" s="36" t="s">
        <v>42</v>
      </c>
    </row>
    <row r="31" spans="1:20" ht="15.5" x14ac:dyDescent="0.3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28"/>
      <c r="L31" s="16"/>
      <c r="M31" s="16"/>
      <c r="N31" s="16"/>
      <c r="O31" s="44"/>
      <c r="P31" s="38"/>
      <c r="Q31" s="39"/>
      <c r="R31" s="39"/>
      <c r="S31" s="39"/>
    </row>
    <row r="32" spans="1:20" x14ac:dyDescent="0.35">
      <c r="A32" s="32" t="s">
        <v>46</v>
      </c>
      <c r="B32" s="31" t="s">
        <v>47</v>
      </c>
      <c r="C32" s="16" t="s">
        <v>48</v>
      </c>
      <c r="D32" s="16">
        <v>7.94</v>
      </c>
      <c r="E32" s="5">
        <v>0</v>
      </c>
      <c r="F32" s="25" t="s">
        <v>11</v>
      </c>
      <c r="G32" s="16">
        <v>100</v>
      </c>
      <c r="H32" s="25" t="s">
        <v>13</v>
      </c>
      <c r="I32" s="42">
        <f>E32/G32</f>
        <v>0</v>
      </c>
      <c r="J32" s="25" t="s">
        <v>15</v>
      </c>
      <c r="K32" s="28">
        <v>4.29</v>
      </c>
      <c r="L32" s="25" t="s">
        <v>13</v>
      </c>
      <c r="M32" s="16">
        <f>I32*K32</f>
        <v>0</v>
      </c>
      <c r="N32" s="25" t="s">
        <v>15</v>
      </c>
      <c r="O32" s="5">
        <v>0</v>
      </c>
      <c r="P32" s="25" t="s">
        <v>13</v>
      </c>
      <c r="Q32" s="36">
        <f>M32*O32</f>
        <v>0</v>
      </c>
      <c r="R32" s="37">
        <v>100299</v>
      </c>
      <c r="S32" s="36" t="s">
        <v>42</v>
      </c>
    </row>
    <row r="33" spans="1:19" ht="15.5" x14ac:dyDescent="0.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28"/>
      <c r="L33" s="16"/>
      <c r="M33" s="16"/>
      <c r="N33" s="16"/>
      <c r="O33" s="44" t="s">
        <v>20</v>
      </c>
      <c r="P33" s="38"/>
      <c r="Q33" s="40">
        <f>SUM(Q12:Q32)</f>
        <v>0</v>
      </c>
      <c r="R33" s="41" t="s">
        <v>45</v>
      </c>
      <c r="S33" s="39"/>
    </row>
    <row r="34" spans="1:19" ht="12.75" customHeight="1" x14ac:dyDescent="0.5">
      <c r="B34" s="33"/>
      <c r="D34" s="34"/>
    </row>
    <row r="35" spans="1:19" ht="15" thickBot="1" x14ac:dyDescent="0.4">
      <c r="R35" s="6" t="s">
        <v>49</v>
      </c>
    </row>
    <row r="36" spans="1:19" ht="19.5" customHeight="1" thickBot="1" x14ac:dyDescent="0.4">
      <c r="B36" s="35" t="s">
        <v>21</v>
      </c>
      <c r="C36" s="51" t="s">
        <v>53</v>
      </c>
      <c r="D36" s="52"/>
      <c r="E36" s="52"/>
      <c r="F36" s="52"/>
      <c r="G36" s="52"/>
      <c r="H36" s="53"/>
      <c r="K36" s="54" t="s">
        <v>50</v>
      </c>
      <c r="L36" s="55"/>
      <c r="M36" s="55"/>
      <c r="N36" s="55"/>
      <c r="O36" s="55"/>
      <c r="P36" s="55"/>
      <c r="Q36" s="7">
        <f>SUM(Q38)/15</f>
        <v>0</v>
      </c>
      <c r="R36" s="8">
        <f>ROUNDUP(Q36,0)</f>
        <v>0</v>
      </c>
    </row>
    <row r="37" spans="1:19" ht="19.5" customHeight="1" thickBot="1" x14ac:dyDescent="0.4">
      <c r="B37" s="35" t="s">
        <v>22</v>
      </c>
      <c r="C37" s="51" t="s">
        <v>53</v>
      </c>
      <c r="D37" s="52"/>
      <c r="E37" s="52"/>
      <c r="F37" s="52"/>
      <c r="G37" s="52"/>
      <c r="H37" s="53"/>
      <c r="R37" s="6" t="s">
        <v>49</v>
      </c>
    </row>
    <row r="38" spans="1:19" ht="19.5" customHeight="1" thickBot="1" x14ac:dyDescent="0.4">
      <c r="B38" s="35" t="s">
        <v>23</v>
      </c>
      <c r="C38" s="51" t="s">
        <v>53</v>
      </c>
      <c r="D38" s="52"/>
      <c r="E38" s="52"/>
      <c r="F38" s="52"/>
      <c r="G38" s="52"/>
      <c r="H38" s="53"/>
      <c r="K38" s="54" t="s">
        <v>51</v>
      </c>
      <c r="L38" s="55"/>
      <c r="M38" s="55"/>
      <c r="N38" s="55"/>
      <c r="O38" s="55"/>
      <c r="P38" s="55"/>
      <c r="Q38" s="7">
        <f>SUM(Q11:Q26)</f>
        <v>0</v>
      </c>
      <c r="R38" s="9">
        <f>SUM(R36)*15</f>
        <v>0</v>
      </c>
    </row>
    <row r="39" spans="1:19" ht="19.5" customHeight="1" thickBot="1" x14ac:dyDescent="0.4">
      <c r="B39" s="35" t="s">
        <v>24</v>
      </c>
      <c r="C39" s="51" t="s">
        <v>53</v>
      </c>
      <c r="D39" s="52"/>
      <c r="E39" s="52"/>
      <c r="F39" s="52"/>
      <c r="G39" s="52"/>
      <c r="H39" s="53"/>
      <c r="R39" s="6" t="s">
        <v>49</v>
      </c>
    </row>
    <row r="40" spans="1:19" ht="19.5" customHeight="1" thickBot="1" x14ac:dyDescent="0.4">
      <c r="B40" s="35" t="s">
        <v>25</v>
      </c>
      <c r="C40" s="51" t="s">
        <v>53</v>
      </c>
      <c r="D40" s="52"/>
      <c r="E40" s="52"/>
      <c r="F40" s="52"/>
      <c r="G40" s="52"/>
      <c r="H40" s="53"/>
      <c r="K40" s="56" t="s">
        <v>52</v>
      </c>
      <c r="L40" s="57"/>
      <c r="M40" s="57"/>
      <c r="N40" s="57"/>
      <c r="O40" s="57"/>
      <c r="P40" s="57"/>
      <c r="Q40" s="10">
        <f>SUM(Q30)/8.5</f>
        <v>0</v>
      </c>
      <c r="R40" s="11">
        <f>ROUNDUP(Q40,0)</f>
        <v>0</v>
      </c>
      <c r="S40" s="14">
        <f>SUM(K30)*R40</f>
        <v>0</v>
      </c>
    </row>
    <row r="41" spans="1:19" ht="19.5" customHeight="1" thickBot="1" x14ac:dyDescent="0.4">
      <c r="B41" s="35" t="s">
        <v>26</v>
      </c>
      <c r="C41" s="51" t="s">
        <v>53</v>
      </c>
      <c r="D41" s="52"/>
      <c r="E41" s="52"/>
      <c r="F41" s="52"/>
      <c r="G41" s="52"/>
      <c r="H41" s="53"/>
      <c r="M41" s="1" t="s">
        <v>53</v>
      </c>
      <c r="R41" s="6" t="s">
        <v>49</v>
      </c>
      <c r="S41" s="14"/>
    </row>
    <row r="42" spans="1:19" ht="19.5" customHeight="1" thickBot="1" x14ac:dyDescent="0.4">
      <c r="B42" s="35" t="s">
        <v>27</v>
      </c>
      <c r="C42" s="51" t="s">
        <v>53</v>
      </c>
      <c r="D42" s="52"/>
      <c r="E42" s="52"/>
      <c r="F42" s="52"/>
      <c r="G42" s="52"/>
      <c r="H42" s="53"/>
      <c r="K42" s="56" t="s">
        <v>54</v>
      </c>
      <c r="L42" s="57"/>
      <c r="M42" s="57"/>
      <c r="N42" s="57"/>
      <c r="O42" s="57"/>
      <c r="P42" s="57"/>
      <c r="Q42" s="10">
        <f>SUM(Q32)/4.29</f>
        <v>0</v>
      </c>
      <c r="R42" s="11">
        <f>ROUNDUP(Q42,0)</f>
        <v>0</v>
      </c>
      <c r="S42" s="14">
        <f>SUM(R42)*K32</f>
        <v>0</v>
      </c>
    </row>
    <row r="43" spans="1:19" ht="16" thickBot="1" x14ac:dyDescent="0.4">
      <c r="K43" s="12"/>
      <c r="L43" s="12"/>
      <c r="M43" s="12"/>
      <c r="N43" s="12"/>
      <c r="O43" s="12"/>
      <c r="P43" s="12"/>
      <c r="Q43" s="13"/>
      <c r="R43" s="6" t="s">
        <v>49</v>
      </c>
      <c r="S43" s="14"/>
    </row>
    <row r="44" spans="1:19" ht="16" thickBot="1" x14ac:dyDescent="0.4">
      <c r="K44" s="56" t="s">
        <v>55</v>
      </c>
      <c r="L44" s="57"/>
      <c r="M44" s="57"/>
      <c r="N44" s="57"/>
      <c r="O44" s="57"/>
      <c r="P44" s="57"/>
      <c r="Q44" s="10">
        <f>SUM(Q30:Q32)</f>
        <v>0</v>
      </c>
      <c r="R44" s="11">
        <f>ROUNDUP(S44,0)</f>
        <v>0</v>
      </c>
      <c r="S44" s="15">
        <f>SUM(S40:S42)</f>
        <v>0</v>
      </c>
    </row>
  </sheetData>
  <mergeCells count="13">
    <mergeCell ref="K42:P42"/>
    <mergeCell ref="K44:P44"/>
    <mergeCell ref="C40:H40"/>
    <mergeCell ref="C41:H41"/>
    <mergeCell ref="C42:H42"/>
    <mergeCell ref="K40:P40"/>
    <mergeCell ref="A2:S2"/>
    <mergeCell ref="C36:H36"/>
    <mergeCell ref="C37:H37"/>
    <mergeCell ref="C38:H38"/>
    <mergeCell ref="C39:H39"/>
    <mergeCell ref="K36:P36"/>
    <mergeCell ref="K38:P38"/>
  </mergeCells>
  <hyperlinks>
    <hyperlink ref="Q5" r:id="rId1" xr:uid="{2E380D1D-03FB-4572-AA45-A5D1E1A4B09C}"/>
  </hyperlinks>
  <pageMargins left="0.7" right="0.7" top="0.75" bottom="0.75" header="0.3" footer="0.3"/>
  <pageSetup scale="48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2026-01-28T19:33:48+00:00</Remediation_x0020_Date>
  </documentManagement>
</p:properties>
</file>

<file path=customXml/itemProps1.xml><?xml version="1.0" encoding="utf-8"?>
<ds:datastoreItem xmlns:ds="http://schemas.openxmlformats.org/officeDocument/2006/customXml" ds:itemID="{46A6101E-DA8A-45C7-A5E1-1745149B1DD0}"/>
</file>

<file path=customXml/itemProps2.xml><?xml version="1.0" encoding="utf-8"?>
<ds:datastoreItem xmlns:ds="http://schemas.openxmlformats.org/officeDocument/2006/customXml" ds:itemID="{B0DD3A6E-1A3F-4868-9EE8-264EE52732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82B7F2-6A42-49E9-A661-D37916FE1D83}">
  <ds:schemaRefs>
    <ds:schemaRef ds:uri="http://schemas.microsoft.com/office/2006/metadata/properties"/>
    <ds:schemaRef ds:uri="http://schemas.microsoft.com/office/infopath/2007/PartnerControls"/>
    <ds:schemaRef ds:uri="6d3692dd-1a2d-46d7-9ea1-1e01532673cc"/>
    <ds:schemaRef ds:uri="8d7f5f90-dc38-4bfc-94e9-0145cd0a23a7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</dc:creator>
  <cp:lastModifiedBy>CAMERON Beatrice * ODE</cp:lastModifiedBy>
  <cp:lastPrinted>2026-01-02T17:32:26Z</cp:lastPrinted>
  <dcterms:created xsi:type="dcterms:W3CDTF">2020-02-05T19:48:35Z</dcterms:created>
  <dcterms:modified xsi:type="dcterms:W3CDTF">2026-01-26T23:19:47Z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ediaServiceImageTags">
    <vt:lpwstr/>
  </property>
</Properties>
</file>