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88681398-3FB6-4ABB-A770-AE69F663C19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SEPDS!$A$3:$N$22</definedName>
    <definedName name="_xlnm.Print_Area" localSheetId="0">SEPDS!$A$1:$N$22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 s="1"/>
  <c r="L5" i="1"/>
  <c r="M5" i="1" s="1"/>
  <c r="L6" i="1"/>
  <c r="L7" i="1"/>
  <c r="L8" i="1"/>
  <c r="M8" i="1" s="1"/>
  <c r="L9" i="1"/>
  <c r="L10" i="1"/>
  <c r="M10" i="1" s="1"/>
  <c r="L11" i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M11" i="1"/>
  <c r="M9" i="1"/>
  <c r="M7" i="1"/>
  <c r="M6" i="1"/>
</calcChain>
</file>

<file path=xl/sharedStrings.xml><?xml version="1.0" encoding="utf-8"?>
<sst xmlns="http://schemas.openxmlformats.org/spreadsheetml/2006/main" count="100" uniqueCount="46">
  <si>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</si>
  <si>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</si>
  <si>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</si>
  <si>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</si>
  <si>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</si>
  <si>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</si>
  <si>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</si>
  <si>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</si>
  <si>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</si>
  <si>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</si>
  <si>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</si>
  <si>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</si>
  <si>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</si>
  <si>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</si>
  <si>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</si>
  <si>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</si>
  <si>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</si>
  <si>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</si>
  <si>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Whole Grain Cheese Ravioli, Medium Square</t>
  </si>
  <si>
    <t>090B</t>
  </si>
  <si>
    <t>091B</t>
  </si>
  <si>
    <t>092B</t>
  </si>
  <si>
    <t>255B</t>
  </si>
  <si>
    <t>A33045</t>
  </si>
  <si>
    <t>Whole Grain Mozzarella Filled Breadstick(Bulk), 2 oz.</t>
  </si>
  <si>
    <t>Classic Delight</t>
  </si>
  <si>
    <t>Turkey Salami &amp; Cheese Sub</t>
  </si>
  <si>
    <t>Pizza Sub</t>
  </si>
  <si>
    <t>Italian Sub</t>
  </si>
  <si>
    <t>Tky Ham, Egg &amp; Chs English Muffin</t>
  </si>
  <si>
    <t>Egg &amp; Cheese English Muffin</t>
  </si>
  <si>
    <t>Egg &amp; Cheese Croissant</t>
  </si>
  <si>
    <t>Whole Grain Pepperoni Rippers ®</t>
  </si>
  <si>
    <t>Whole Grain Tky Ham Cheese Pizza Rippers ®</t>
  </si>
  <si>
    <t>Whole Grain Cheese Pizza Rippers ®</t>
  </si>
  <si>
    <t>Whole Grain Garlic Cheese Pizza Rippers ®</t>
  </si>
  <si>
    <t>Whole Grain Lasagna</t>
  </si>
  <si>
    <t>Durum Enriched Lasagna</t>
  </si>
  <si>
    <t>Durum Enriched Cheese Ravioli, Medium Square</t>
  </si>
  <si>
    <t>Stuffwich® French Toast Monte Cristo</t>
  </si>
  <si>
    <t>Stuffwich® French Toast Grilled Cheese</t>
  </si>
  <si>
    <t>A80444</t>
  </si>
  <si>
    <t>Stuffwich® Southwestern Pull-Apart</t>
  </si>
  <si>
    <t>A80443</t>
  </si>
  <si>
    <t xml:space="preserve">Mozzarella Stuffwich® 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</si>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</sst>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70" zoomScaleNormal="70" zoomScaleSheetLayoutView="70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6" customHeight="1" x14ac:dyDescent="0.35">
      <c r="A4" s="7" t="s">
        <v>45</v>
      </c>
      <c r="B4" s="40" t="s">
        <v>25</v>
      </c>
      <c r="C4" s="7" t="s">
        <v>12</v>
      </c>
      <c r="D4" s="29">
        <v>125</v>
      </c>
      <c r="E4" s="42" t="s">
        <v>37</v>
      </c>
      <c r="F4" s="8">
        <v>28.531250000000004</v>
      </c>
      <c r="G4" s="8">
        <v>110</v>
      </c>
      <c r="H4" s="8">
        <v>4.1500000000000004</v>
      </c>
      <c r="I4" s="26">
        <v>110244</v>
      </c>
      <c r="J4" s="4" t="str">
        <f>VLOOKUP(I4,'[1]October 2025'!$A:$C,2,FALSE)</f>
        <v>CHEESE MOZ LM PT SKM UNFZ PROC PK(41125)</v>
      </c>
      <c r="K4" s="8">
        <v>6.51</v>
      </c>
      <c r="L4" s="41">
        <f>VLOOKUP(I4,'[1]October 2025'!$A:$C,3,FALSE)</f>
        <v>1.8265</v>
      </c>
      <c r="M4" s="43">
        <f t="shared" ref="M4:M22" si="0">ROUND(K4*L4,2)</f>
        <v>11.89</v>
      </c>
      <c r="N4" s="10">
        <v>45996</v>
      </c>
    </row>
    <row r="5" spans="1:14" s="9" customFormat="1" ht="36" customHeight="1" x14ac:dyDescent="0.35">
      <c r="A5" s="7" t="s">
        <v>45</v>
      </c>
      <c r="B5" s="40" t="s">
        <v>25</v>
      </c>
      <c r="C5" s="7" t="s">
        <v>12</v>
      </c>
      <c r="D5" s="29">
        <v>126</v>
      </c>
      <c r="E5" s="42" t="s">
        <v>36</v>
      </c>
      <c r="F5" s="8">
        <v>28.531250000000004</v>
      </c>
      <c r="G5" s="8">
        <v>110</v>
      </c>
      <c r="H5" s="8">
        <v>4.1500000000000004</v>
      </c>
      <c r="I5" s="26">
        <v>110244</v>
      </c>
      <c r="J5" s="4" t="str">
        <f>VLOOKUP(I5,'[1]October 2025'!$A:$C,2,FALSE)</f>
        <v>CHEESE MOZ LM PT SKM UNFZ PROC PK(41125)</v>
      </c>
      <c r="K5" s="8">
        <v>8.56</v>
      </c>
      <c r="L5" s="41">
        <f>VLOOKUP(I5,'[1]October 2025'!$A:$C,3,FALSE)</f>
        <v>1.8265</v>
      </c>
      <c r="M5" s="43">
        <f t="shared" si="0"/>
        <v>15.63</v>
      </c>
      <c r="N5" s="10">
        <v>45996</v>
      </c>
    </row>
    <row r="6" spans="1:14" s="9" customFormat="1" ht="36" customHeight="1" x14ac:dyDescent="0.35">
      <c r="A6" s="7" t="s">
        <v>45</v>
      </c>
      <c r="B6" s="40" t="s">
        <v>25</v>
      </c>
      <c r="C6" s="7" t="s">
        <v>12</v>
      </c>
      <c r="D6" s="29">
        <v>145</v>
      </c>
      <c r="E6" s="42" t="s">
        <v>38</v>
      </c>
      <c r="F6" s="8">
        <v>19.95</v>
      </c>
      <c r="G6" s="8">
        <v>70</v>
      </c>
      <c r="H6" s="8">
        <v>4.5599999999999996</v>
      </c>
      <c r="I6" s="26">
        <v>110244</v>
      </c>
      <c r="J6" s="4" t="str">
        <f>VLOOKUP(I6,'[1]October 2025'!$A:$C,2,FALSE)</f>
        <v>CHEESE MOZ LM PT SKM UNFZ PROC PK(41125)</v>
      </c>
      <c r="K6" s="8">
        <v>3.94</v>
      </c>
      <c r="L6" s="41">
        <f>VLOOKUP(I6,'[1]October 2025'!$A:$C,3,FALSE)</f>
        <v>1.8265</v>
      </c>
      <c r="M6" s="43">
        <f t="shared" si="0"/>
        <v>7.2</v>
      </c>
      <c r="N6" s="10">
        <v>45996</v>
      </c>
    </row>
    <row r="7" spans="1:14" s="9" customFormat="1" ht="36.65" customHeight="1" x14ac:dyDescent="0.35">
      <c r="A7" s="7" t="s">
        <v>45</v>
      </c>
      <c r="B7" s="40" t="s">
        <v>25</v>
      </c>
      <c r="C7" s="7" t="s">
        <v>12</v>
      </c>
      <c r="D7" s="29">
        <v>316</v>
      </c>
      <c r="E7" s="42" t="s">
        <v>26</v>
      </c>
      <c r="F7" s="8">
        <v>13.359375</v>
      </c>
      <c r="G7" s="8">
        <v>45</v>
      </c>
      <c r="H7" s="8">
        <v>4.75</v>
      </c>
      <c r="I7" s="26">
        <v>110244</v>
      </c>
      <c r="J7" s="4" t="str">
        <f>VLOOKUP(I7,'[1]October 2025'!$A:$C,2,FALSE)</f>
        <v>CHEESE MOZ LM PT SKM UNFZ PROC PK(41125)</v>
      </c>
      <c r="K7" s="8">
        <v>2.81</v>
      </c>
      <c r="L7" s="41">
        <f>VLOOKUP(I7,'[1]October 2025'!$A:$C,3,FALSE)</f>
        <v>1.8265</v>
      </c>
      <c r="M7" s="43">
        <f t="shared" si="0"/>
        <v>5.13</v>
      </c>
      <c r="N7" s="10">
        <v>45996</v>
      </c>
    </row>
    <row r="8" spans="1:14" s="9" customFormat="1" ht="36" customHeight="1" x14ac:dyDescent="0.35">
      <c r="A8" s="7" t="s">
        <v>45</v>
      </c>
      <c r="B8" s="40" t="s">
        <v>25</v>
      </c>
      <c r="C8" s="7" t="s">
        <v>12</v>
      </c>
      <c r="D8" s="29">
        <v>425</v>
      </c>
      <c r="E8" s="42" t="s">
        <v>18</v>
      </c>
      <c r="F8" s="8">
        <v>20.125</v>
      </c>
      <c r="G8" s="8">
        <v>70</v>
      </c>
      <c r="H8" s="8">
        <v>4.5999999999999996</v>
      </c>
      <c r="I8" s="26">
        <v>110244</v>
      </c>
      <c r="J8" s="4" t="str">
        <f>VLOOKUP(I8,'[1]October 2025'!$A:$C,2,FALSE)</f>
        <v>CHEESE MOZ LM PT SKM UNFZ PROC PK(41125)</v>
      </c>
      <c r="K8" s="8">
        <v>5.45</v>
      </c>
      <c r="L8" s="41">
        <f>VLOOKUP(I8,'[1]October 2025'!$A:$C,3,FALSE)</f>
        <v>1.8265</v>
      </c>
      <c r="M8" s="43">
        <f t="shared" si="0"/>
        <v>9.9499999999999993</v>
      </c>
      <c r="N8" s="10">
        <v>45996</v>
      </c>
    </row>
    <row r="9" spans="1:14" s="9" customFormat="1" ht="36" customHeight="1" x14ac:dyDescent="0.35">
      <c r="A9" s="7" t="s">
        <v>45</v>
      </c>
      <c r="B9" s="40" t="s">
        <v>25</v>
      </c>
      <c r="C9" s="7" t="s">
        <v>12</v>
      </c>
      <c r="D9" s="29">
        <v>6715</v>
      </c>
      <c r="E9" s="42" t="s">
        <v>28</v>
      </c>
      <c r="F9" s="8">
        <v>12.937499999999998</v>
      </c>
      <c r="G9" s="8">
        <v>45</v>
      </c>
      <c r="H9" s="8">
        <v>4.5999999999999996</v>
      </c>
      <c r="I9" s="26">
        <v>110244</v>
      </c>
      <c r="J9" s="4" t="str">
        <f>VLOOKUP(I9,'[1]October 2025'!$A:$C,2,FALSE)</f>
        <v>CHEESE MOZ LM PT SKM UNFZ PROC PK(41125)</v>
      </c>
      <c r="K9" s="8">
        <v>1.4</v>
      </c>
      <c r="L9" s="41">
        <f>VLOOKUP(I9,'[1]October 2025'!$A:$C,3,FALSE)</f>
        <v>1.8265</v>
      </c>
      <c r="M9" s="43">
        <f t="shared" si="0"/>
        <v>2.56</v>
      </c>
      <c r="N9" s="10">
        <v>45996</v>
      </c>
    </row>
    <row r="10" spans="1:14" s="9" customFormat="1" ht="36" customHeight="1" x14ac:dyDescent="0.35">
      <c r="A10" s="7" t="s">
        <v>45</v>
      </c>
      <c r="B10" s="40" t="s">
        <v>25</v>
      </c>
      <c r="C10" s="7" t="s">
        <v>12</v>
      </c>
      <c r="D10" s="29">
        <v>6721</v>
      </c>
      <c r="E10" s="42" t="s">
        <v>27</v>
      </c>
      <c r="F10" s="8">
        <v>14.0625</v>
      </c>
      <c r="G10" s="8">
        <v>45</v>
      </c>
      <c r="H10" s="8">
        <v>5</v>
      </c>
      <c r="I10" s="26">
        <v>110244</v>
      </c>
      <c r="J10" s="4" t="str">
        <f>VLOOKUP(I10,'[1]October 2025'!$A:$C,2,FALSE)</f>
        <v>CHEESE MOZ LM PT SKM UNFZ PROC PK(41125)</v>
      </c>
      <c r="K10" s="8">
        <v>1.4</v>
      </c>
      <c r="L10" s="41">
        <f>VLOOKUP(I10,'[1]October 2025'!$A:$C,3,FALSE)</f>
        <v>1.8265</v>
      </c>
      <c r="M10" s="43">
        <f t="shared" si="0"/>
        <v>2.56</v>
      </c>
      <c r="N10" s="10">
        <v>45996</v>
      </c>
    </row>
    <row r="11" spans="1:14" s="9" customFormat="1" ht="36" customHeight="1" x14ac:dyDescent="0.35">
      <c r="A11" s="7" t="s">
        <v>45</v>
      </c>
      <c r="B11" s="40" t="s">
        <v>25</v>
      </c>
      <c r="C11" s="7" t="s">
        <v>12</v>
      </c>
      <c r="D11" s="29">
        <v>37619</v>
      </c>
      <c r="E11" s="42" t="s">
        <v>29</v>
      </c>
      <c r="F11" s="8">
        <v>15</v>
      </c>
      <c r="G11" s="8">
        <v>60</v>
      </c>
      <c r="H11" s="8">
        <v>4</v>
      </c>
      <c r="I11" s="26">
        <v>110244</v>
      </c>
      <c r="J11" s="4" t="str">
        <f>VLOOKUP(I11,'[1]October 2025'!$A:$C,2,FALSE)</f>
        <v>CHEESE MOZ LM PT SKM UNFZ PROC PK(41125)</v>
      </c>
      <c r="K11" s="8">
        <v>1.87</v>
      </c>
      <c r="L11" s="41">
        <f>VLOOKUP(I11,'[1]October 2025'!$A:$C,3,FALSE)</f>
        <v>1.8265</v>
      </c>
      <c r="M11" s="43">
        <f t="shared" si="0"/>
        <v>3.42</v>
      </c>
      <c r="N11" s="10">
        <v>45996</v>
      </c>
    </row>
    <row r="12" spans="1:14" s="9" customFormat="1" ht="36" customHeight="1" x14ac:dyDescent="0.35">
      <c r="A12" s="7" t="s">
        <v>45</v>
      </c>
      <c r="B12" s="40" t="s">
        <v>25</v>
      </c>
      <c r="C12" s="7" t="s">
        <v>12</v>
      </c>
      <c r="D12" s="29">
        <v>37621</v>
      </c>
      <c r="E12" s="42" t="s">
        <v>30</v>
      </c>
      <c r="F12" s="8">
        <v>12</v>
      </c>
      <c r="G12" s="8">
        <v>60</v>
      </c>
      <c r="H12" s="8">
        <v>3.2</v>
      </c>
      <c r="I12" s="26">
        <v>110244</v>
      </c>
      <c r="J12" s="4" t="str">
        <f>VLOOKUP(I12,'[1]October 2025'!$A:$C,2,FALSE)</f>
        <v>CHEESE MOZ LM PT SKM UNFZ PROC PK(41125)</v>
      </c>
      <c r="K12" s="8">
        <v>1.87</v>
      </c>
      <c r="L12" s="41">
        <f>VLOOKUP(I12,'[1]October 2025'!$A:$C,3,FALSE)</f>
        <v>1.8265</v>
      </c>
      <c r="M12" s="43">
        <f t="shared" si="0"/>
        <v>3.42</v>
      </c>
      <c r="N12" s="10">
        <v>45996</v>
      </c>
    </row>
    <row r="13" spans="1:14" s="9" customFormat="1" ht="36" customHeight="1" x14ac:dyDescent="0.35">
      <c r="A13" s="7" t="s">
        <v>45</v>
      </c>
      <c r="B13" s="40" t="s">
        <v>25</v>
      </c>
      <c r="C13" s="7" t="s">
        <v>12</v>
      </c>
      <c r="D13" s="29">
        <v>37623</v>
      </c>
      <c r="E13" s="42" t="s">
        <v>31</v>
      </c>
      <c r="F13" s="8">
        <v>9</v>
      </c>
      <c r="G13" s="8">
        <v>60</v>
      </c>
      <c r="H13" s="8">
        <v>2.4</v>
      </c>
      <c r="I13" s="26">
        <v>110244</v>
      </c>
      <c r="J13" s="4" t="str">
        <f>VLOOKUP(I13,'[1]October 2025'!$A:$C,2,FALSE)</f>
        <v>CHEESE MOZ LM PT SKM UNFZ PROC PK(41125)</v>
      </c>
      <c r="K13" s="8">
        <v>1.87</v>
      </c>
      <c r="L13" s="41">
        <f>VLOOKUP(I13,'[1]October 2025'!$A:$C,3,FALSE)</f>
        <v>1.8265</v>
      </c>
      <c r="M13" s="43">
        <f t="shared" si="0"/>
        <v>3.42</v>
      </c>
      <c r="N13" s="10">
        <v>45996</v>
      </c>
    </row>
    <row r="14" spans="1:14" s="9" customFormat="1" ht="36" customHeight="1" x14ac:dyDescent="0.35">
      <c r="A14" s="7" t="s">
        <v>45</v>
      </c>
      <c r="B14" s="40" t="s">
        <v>25</v>
      </c>
      <c r="C14" s="7" t="s">
        <v>12</v>
      </c>
      <c r="D14" s="29">
        <v>80582</v>
      </c>
      <c r="E14" s="42" t="s">
        <v>40</v>
      </c>
      <c r="F14" s="8">
        <v>15</v>
      </c>
      <c r="G14" s="8">
        <v>48</v>
      </c>
      <c r="H14" s="8">
        <v>5</v>
      </c>
      <c r="I14" s="26">
        <v>110244</v>
      </c>
      <c r="J14" s="4" t="str">
        <f>VLOOKUP(I14,'[1]October 2025'!$A:$C,2,FALSE)</f>
        <v>CHEESE MOZ LM PT SKM UNFZ PROC PK(41125)</v>
      </c>
      <c r="K14" s="8">
        <v>6</v>
      </c>
      <c r="L14" s="41">
        <f>VLOOKUP(I14,'[1]October 2025'!$A:$C,3,FALSE)</f>
        <v>1.8265</v>
      </c>
      <c r="M14" s="43">
        <f t="shared" si="0"/>
        <v>10.96</v>
      </c>
      <c r="N14" s="10">
        <v>45996</v>
      </c>
    </row>
    <row r="15" spans="1:14" s="9" customFormat="1" ht="36" customHeight="1" x14ac:dyDescent="0.35">
      <c r="A15" s="7" t="s">
        <v>45</v>
      </c>
      <c r="B15" s="40" t="s">
        <v>25</v>
      </c>
      <c r="C15" s="7" t="s">
        <v>12</v>
      </c>
      <c r="D15" s="29">
        <v>80584</v>
      </c>
      <c r="E15" s="42" t="s">
        <v>39</v>
      </c>
      <c r="F15" s="8">
        <v>15.809999999999999</v>
      </c>
      <c r="G15" s="8">
        <v>48</v>
      </c>
      <c r="H15" s="8">
        <v>5.27</v>
      </c>
      <c r="I15" s="26">
        <v>110244</v>
      </c>
      <c r="J15" s="4" t="str">
        <f>VLOOKUP(I15,'[1]October 2025'!$A:$C,2,FALSE)</f>
        <v>CHEESE MOZ LM PT SKM UNFZ PROC PK(41125)</v>
      </c>
      <c r="K15" s="8">
        <v>3</v>
      </c>
      <c r="L15" s="41">
        <f>VLOOKUP(I15,'[1]October 2025'!$A:$C,3,FALSE)</f>
        <v>1.8265</v>
      </c>
      <c r="M15" s="43">
        <f t="shared" si="0"/>
        <v>5.48</v>
      </c>
      <c r="N15" s="10">
        <v>45996</v>
      </c>
    </row>
    <row r="16" spans="1:14" s="9" customFormat="1" ht="36" customHeight="1" x14ac:dyDescent="0.35">
      <c r="A16" s="7" t="s">
        <v>45</v>
      </c>
      <c r="B16" s="40" t="s">
        <v>25</v>
      </c>
      <c r="C16" s="7" t="s">
        <v>12</v>
      </c>
      <c r="D16" s="29" t="s">
        <v>19</v>
      </c>
      <c r="E16" s="42" t="s">
        <v>32</v>
      </c>
      <c r="F16" s="8">
        <v>27.759375000000002</v>
      </c>
      <c r="G16" s="8">
        <v>105</v>
      </c>
      <c r="H16" s="8">
        <v>4.2300000000000004</v>
      </c>
      <c r="I16" s="26">
        <v>110244</v>
      </c>
      <c r="J16" s="4" t="str">
        <f>VLOOKUP(I16,'[1]October 2025'!$A:$C,2,FALSE)</f>
        <v>CHEESE MOZ LM PT SKM UNFZ PROC PK(41125)</v>
      </c>
      <c r="K16" s="8">
        <v>8.5299999999999994</v>
      </c>
      <c r="L16" s="41">
        <f>VLOOKUP(I16,'[1]October 2025'!$A:$C,3,FALSE)</f>
        <v>1.8265</v>
      </c>
      <c r="M16" s="43">
        <f t="shared" si="0"/>
        <v>15.58</v>
      </c>
      <c r="N16" s="10">
        <v>45996</v>
      </c>
    </row>
    <row r="17" spans="1:14" s="9" customFormat="1" ht="36" customHeight="1" x14ac:dyDescent="0.35">
      <c r="A17" s="7" t="s">
        <v>45</v>
      </c>
      <c r="B17" s="40" t="s">
        <v>25</v>
      </c>
      <c r="C17" s="7" t="s">
        <v>12</v>
      </c>
      <c r="D17" s="29" t="s">
        <v>20</v>
      </c>
      <c r="E17" s="42" t="s">
        <v>33</v>
      </c>
      <c r="F17" s="8">
        <v>28.22</v>
      </c>
      <c r="G17" s="8">
        <v>105</v>
      </c>
      <c r="H17" s="8">
        <v>4.3</v>
      </c>
      <c r="I17" s="26">
        <v>110244</v>
      </c>
      <c r="J17" s="4" t="str">
        <f>VLOOKUP(I17,'[1]October 2025'!$A:$C,2,FALSE)</f>
        <v>CHEESE MOZ LM PT SKM UNFZ PROC PK(41125)</v>
      </c>
      <c r="K17" s="8">
        <v>4.1399999999999997</v>
      </c>
      <c r="L17" s="41">
        <f>VLOOKUP(I17,'[1]October 2025'!$A:$C,3,FALSE)</f>
        <v>1.8265</v>
      </c>
      <c r="M17" s="43">
        <f t="shared" si="0"/>
        <v>7.56</v>
      </c>
      <c r="N17" s="10">
        <v>45996</v>
      </c>
    </row>
    <row r="18" spans="1:14" s="9" customFormat="1" ht="36" customHeight="1" x14ac:dyDescent="0.35">
      <c r="A18" s="7" t="s">
        <v>45</v>
      </c>
      <c r="B18" s="40" t="s">
        <v>25</v>
      </c>
      <c r="C18" s="7" t="s">
        <v>12</v>
      </c>
      <c r="D18" s="29" t="s">
        <v>21</v>
      </c>
      <c r="E18" s="42" t="s">
        <v>34</v>
      </c>
      <c r="F18" s="8">
        <v>27.56</v>
      </c>
      <c r="G18" s="8">
        <v>105</v>
      </c>
      <c r="H18" s="8">
        <v>4.2300000000000004</v>
      </c>
      <c r="I18" s="26">
        <v>110244</v>
      </c>
      <c r="J18" s="4" t="str">
        <f>VLOOKUP(I18,'[1]October 2025'!$A:$C,2,FALSE)</f>
        <v>CHEESE MOZ LM PT SKM UNFZ PROC PK(41125)</v>
      </c>
      <c r="K18" s="8">
        <v>10.43</v>
      </c>
      <c r="L18" s="41">
        <f>VLOOKUP(I18,'[1]October 2025'!$A:$C,3,FALSE)</f>
        <v>1.8265</v>
      </c>
      <c r="M18" s="43">
        <f t="shared" si="0"/>
        <v>19.05</v>
      </c>
      <c r="N18" s="10">
        <v>45996</v>
      </c>
    </row>
    <row r="19" spans="1:14" s="9" customFormat="1" ht="36" customHeight="1" x14ac:dyDescent="0.35">
      <c r="A19" s="7" t="s">
        <v>45</v>
      </c>
      <c r="B19" s="40" t="s">
        <v>25</v>
      </c>
      <c r="C19" s="7" t="s">
        <v>12</v>
      </c>
      <c r="D19" s="29" t="s">
        <v>22</v>
      </c>
      <c r="E19" s="42" t="s">
        <v>35</v>
      </c>
      <c r="F19" s="8">
        <v>27.56</v>
      </c>
      <c r="G19" s="8">
        <v>105</v>
      </c>
      <c r="H19" s="8">
        <v>4.2</v>
      </c>
      <c r="I19" s="26">
        <v>110244</v>
      </c>
      <c r="J19" s="4" t="str">
        <f>VLOOKUP(I19,'[1]October 2025'!$A:$C,2,FALSE)</f>
        <v>CHEESE MOZ LM PT SKM UNFZ PROC PK(41125)</v>
      </c>
      <c r="K19" s="8">
        <v>10.43</v>
      </c>
      <c r="L19" s="41">
        <f>VLOOKUP(I19,'[1]October 2025'!$A:$C,3,FALSE)</f>
        <v>1.8265</v>
      </c>
      <c r="M19" s="43">
        <f t="shared" si="0"/>
        <v>19.05</v>
      </c>
      <c r="N19" s="10">
        <v>45996</v>
      </c>
    </row>
    <row r="20" spans="1:14" s="9" customFormat="1" ht="36" customHeight="1" x14ac:dyDescent="0.35">
      <c r="A20" s="7" t="s">
        <v>45</v>
      </c>
      <c r="B20" s="40" t="s">
        <v>25</v>
      </c>
      <c r="C20" s="7" t="s">
        <v>12</v>
      </c>
      <c r="D20" s="29" t="s">
        <v>23</v>
      </c>
      <c r="E20" s="42" t="s">
        <v>24</v>
      </c>
      <c r="F20" s="8">
        <v>14</v>
      </c>
      <c r="G20" s="8">
        <v>112</v>
      </c>
      <c r="H20" s="8">
        <v>2</v>
      </c>
      <c r="I20" s="26">
        <v>110244</v>
      </c>
      <c r="J20" s="4" t="str">
        <f>VLOOKUP(I20,'[1]October 2025'!$A:$C,2,FALSE)</f>
        <v>CHEESE MOZ LM PT SKM UNFZ PROC PK(41125)</v>
      </c>
      <c r="K20" s="8">
        <v>7</v>
      </c>
      <c r="L20" s="41">
        <f>VLOOKUP(I20,'[1]October 2025'!$A:$C,3,FALSE)</f>
        <v>1.8265</v>
      </c>
      <c r="M20" s="43">
        <f t="shared" si="0"/>
        <v>12.79</v>
      </c>
      <c r="N20" s="10">
        <v>45996</v>
      </c>
    </row>
    <row r="21" spans="1:14" s="9" customFormat="1" ht="36" customHeight="1" x14ac:dyDescent="0.35">
      <c r="A21" s="7" t="s">
        <v>45</v>
      </c>
      <c r="B21" s="40" t="s">
        <v>25</v>
      </c>
      <c r="C21" s="7" t="s">
        <v>12</v>
      </c>
      <c r="D21" s="29" t="s">
        <v>43</v>
      </c>
      <c r="E21" s="42" t="s">
        <v>44</v>
      </c>
      <c r="F21" s="8">
        <v>32</v>
      </c>
      <c r="G21" s="8">
        <v>128</v>
      </c>
      <c r="H21" s="8">
        <v>4</v>
      </c>
      <c r="I21" s="26">
        <v>110244</v>
      </c>
      <c r="J21" s="4" t="str">
        <f>VLOOKUP(I21,'[1]October 2025'!$A:$C,2,FALSE)</f>
        <v>CHEESE MOZ LM PT SKM UNFZ PROC PK(41125)</v>
      </c>
      <c r="K21" s="8">
        <v>16</v>
      </c>
      <c r="L21" s="41">
        <f>VLOOKUP(I21,'[1]October 2025'!$A:$C,3,FALSE)</f>
        <v>1.8265</v>
      </c>
      <c r="M21" s="43">
        <f t="shared" si="0"/>
        <v>29.22</v>
      </c>
      <c r="N21" s="10">
        <v>45996</v>
      </c>
    </row>
    <row r="22" spans="1:14" s="9" customFormat="1" ht="36" customHeight="1" x14ac:dyDescent="0.35">
      <c r="A22" s="7" t="s">
        <v>45</v>
      </c>
      <c r="B22" s="40" t="s">
        <v>25</v>
      </c>
      <c r="C22" s="7" t="s">
        <v>12</v>
      </c>
      <c r="D22" s="29" t="s">
        <v>41</v>
      </c>
      <c r="E22" s="42" t="s">
        <v>42</v>
      </c>
      <c r="F22" s="8">
        <v>31.7925</v>
      </c>
      <c r="G22" s="8">
        <v>108</v>
      </c>
      <c r="H22" s="8">
        <v>4.71</v>
      </c>
      <c r="I22" s="26">
        <v>110244</v>
      </c>
      <c r="J22" s="4" t="str">
        <f>VLOOKUP(I22,'[1]October 2025'!$A:$C,2,FALSE)</f>
        <v>CHEESE MOZ LM PT SKM UNFZ PROC PK(41125)</v>
      </c>
      <c r="K22" s="8">
        <v>13.5</v>
      </c>
      <c r="L22" s="41">
        <f>VLOOKUP(I22,'[1]October 2025'!$A:$C,3,FALSE)</f>
        <v>1.8265</v>
      </c>
      <c r="M22" s="43">
        <f t="shared" si="0"/>
        <v>24.66</v>
      </c>
      <c r="N22" s="10">
        <v>45996</v>
      </c>
    </row>
  </sheetData>
  <sheetProtection algorithmName="SHA-512" hashValue="a8r5DuzjYpRWRKtcuwGSFbrJLO+rNym2Uu7QVscLltacgfRErQqOdPZnE0qNTqgBuYEN4PwsEJGAWvquFO93nQ==" saltValue="b5b0wT8g/ySN5PEl17M49w==" spinCount="100000" sheet="1" formatCells="0" formatColumns="0" formatRows="0" deleteColumns="0" deleteRows="0" sort="0" autoFilter="0"/>
  <autoFilter ref="A3:N22" xr:uid="{00000000-0009-0000-0000-000000000000}">
    <sortState xmlns:xlrd2="http://schemas.microsoft.com/office/spreadsheetml/2017/richdata2" ref="A4:N22">
      <sortCondition ref="D3:D12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2026-01-28T19:29:25+00:00</Remediation_x0020_Date>
  </documentManagement>
</p:properties>
</file>

<file path=customXml/itemProps1.xml><?xml version="1.0" encoding="utf-8"?>
<ds:datastoreItem xmlns:ds="http://schemas.openxmlformats.org/officeDocument/2006/customXml" ds:itemID="{F64EBC5B-9BD7-4F17-85D6-D073BCEA0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44B6A7-732D-45C0-97AC-4337C03C24AD}"/>
</file>

<file path=customXml/itemProps3.xml><?xml version="1.0" encoding="utf-8"?>
<ds:datastoreItem xmlns:ds="http://schemas.openxmlformats.org/officeDocument/2006/customXml" ds:itemID="{682CF8DF-9E92-4BB5-AD9B-494C2CBED452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04631362-3490-4693-8228-3547ae335008"/>
    <ds:schemaRef ds:uri="http://purl.org/dc/terms/"/>
    <ds:schemaRef ds:uri="http://schemas.openxmlformats.org/package/2006/metadata/core-properties"/>
    <ds:schemaRef ds:uri="90a9e379-130e-4cdb-a0ac-9bd7aff7a797"/>
    <ds:schemaRef ds:uri="http://schemas.microsoft.com/office/2006/metadata/properties"/>
    <ds:schemaRef ds:uri="http://www.w3.org/XML/1998/namespace"/>
    <ds:schemaRef ds:uri="4d60bde3-1abe-410e-8220-1210973ca664"/>
    <ds:schemaRef ds:uri="056c7e34-6b0d-409c-af15-57a885d41411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2026-01-08T22:03:42Z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3170688d-3e4c-41fd-9fe9-ca6bf36ab746</vt:lpwstr>
  </property>
  <property fmtid="{D5CDD505-2E9C-101B-9397-08002B2CF9AE}" pid="4" name="MediaServiceImageTags">
    <vt:lpwstr/>
  </property>
</Properties>
</file>