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USDA Foods\2. DIVERSION-PROCESSING\SPA Renewal\Ready to Post to Web\SEPDS 23-24\"/>
    </mc:Choice>
  </mc:AlternateContent>
  <bookViews>
    <workbookView xWindow="0" yWindow="0" windowWidth="28800" windowHeight="11010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'10.18.22'!$A$3:$N$69</definedName>
    <definedName name="_xlnm.Print_Area" localSheetId="0">'10.18.22'!$A$1:$O$69</definedName>
    <definedName name="_xlnm.Print_Titles" localSheetId="0">'10.18.22'!$1:$3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4" i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M4" i="1" l="1"/>
</calcChain>
</file>

<file path=xl/sharedStrings.xml><?xml version="1.0" encoding="utf-8"?>
<sst xmlns="http://schemas.openxmlformats.org/spreadsheetml/2006/main" count="347" uniqueCount="152">
  <si>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</si>
  <si>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</si>
  <si>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</si>
  <si>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</si>
  <si>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</si>
  <si>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</si>
  <si>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</si>
  <si>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</si>
  <si>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</si>
  <si>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</si>
  <si>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</si>
  <si>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</si>
  <si>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</si>
  <si>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</si>
  <si>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</si>
  <si>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</si>
  <si>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</si>
  <si>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</si>
  <si>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SY24</t>
  </si>
  <si>
    <t>16272-20111</t>
  </si>
  <si>
    <t>Gilardi Large Stuffed Crust 100%
Mozzarella Cheese</t>
  </si>
  <si>
    <t>16272-20112</t>
  </si>
  <si>
    <t>Gilardi Large Stuffed Crust 100%
Mozzarella Turkey Pepperoni</t>
  </si>
  <si>
    <t>16272-20113</t>
  </si>
  <si>
    <t>Gilardi Medium Stuffed Crust 100%
Mozzarella Cheese</t>
  </si>
  <si>
    <t>16272-20114</t>
  </si>
  <si>
    <t>Gilardi Medium Stuffed Crust 100%
Mozzarella Turkey Pepperoni</t>
  </si>
  <si>
    <t>16272-20117</t>
  </si>
  <si>
    <t>Gilardi 6” Cheese Filled Breadstick - Whole Grain</t>
  </si>
  <si>
    <t>16272-20120</t>
  </si>
  <si>
    <t>Gilardi Three Cheese Calzone</t>
  </si>
  <si>
    <t>16272-20121</t>
  </si>
  <si>
    <t>Gilardi Meat Combo Calzone</t>
  </si>
  <si>
    <t>16272-20123</t>
  </si>
  <si>
    <t>Gilardi Pepperoni Calzone</t>
  </si>
  <si>
    <t>16272-20124</t>
  </si>
  <si>
    <t>Gilardi Cheesy Garlic Parmesan Flatbread</t>
  </si>
  <si>
    <t>16272-20125</t>
  </si>
  <si>
    <t>Gilardi BBQ Chicken Flatbread</t>
  </si>
  <si>
    <t>77387-12407</t>
  </si>
  <si>
    <t>The Max Stuffed Crust Cheese Pizza</t>
  </si>
  <si>
    <t>77387-12408</t>
  </si>
  <si>
    <t>The Max Stuffed Crust Pepperoni Pizza</t>
  </si>
  <si>
    <t>77387-12409</t>
  </si>
  <si>
    <t>The Max Stuffed Crust Sausage Whole Grain Pizza</t>
  </si>
  <si>
    <t>77387-12439</t>
  </si>
  <si>
    <t>The Max Whole Grain MaxStix</t>
  </si>
  <si>
    <t>77387-12443</t>
  </si>
  <si>
    <t>The Max Real Slice Whole Grain Pizza</t>
  </si>
  <si>
    <t>77387-12444</t>
  </si>
  <si>
    <t>The Max Lunch a Round 100% Cheese Pizza</t>
  </si>
  <si>
    <t>77387-12445</t>
  </si>
  <si>
    <t>The Max Lunch aRound 100% Turkey Pepperoni Pizza</t>
  </si>
  <si>
    <t>77387-12467</t>
  </si>
  <si>
    <t>The Max Egg, Turkey Bacon, Cheese IW Breakfast Pizza</t>
  </si>
  <si>
    <t>77387-12468</t>
  </si>
  <si>
    <t>The Max Egg, Turkey Sausage, Cheese IW</t>
  </si>
  <si>
    <t>77387-12514</t>
  </si>
  <si>
    <t>The Max Lunch aRound Cheese Whole Grain Pizza</t>
  </si>
  <si>
    <t>77387-12515</t>
  </si>
  <si>
    <t>The Max Lunch aRound Pepperoni Whole Grain Pizza</t>
  </si>
  <si>
    <t>77387-12531</t>
  </si>
  <si>
    <t>The Max Pizza Quesadilla Cheese</t>
  </si>
  <si>
    <t>77387-12532</t>
  </si>
  <si>
    <t>The Max Pizza Quesadilla Chicken</t>
  </si>
  <si>
    <t>77387-12537</t>
  </si>
  <si>
    <t>The Max IW Lunch aRound Cheese Whole Grain Pizza</t>
  </si>
  <si>
    <t>77387-12538</t>
  </si>
  <si>
    <t>The Max IW Lunch aRound Pepperoni Whole Grain Pizza</t>
  </si>
  <si>
    <t>77387-12562</t>
  </si>
  <si>
    <t>The Max Breakfast Pizzazz Sausage Whole Grain Pizza</t>
  </si>
  <si>
    <t>77387-12584</t>
  </si>
  <si>
    <t>The Max 4x6 100% Mozz Cheese Whole Grain Pizza</t>
  </si>
  <si>
    <t>77387-12585</t>
  </si>
  <si>
    <t>The Max 4x6 100% Mozz Pepperoni Whole Grain Pizza</t>
  </si>
  <si>
    <t>77387-12600</t>
  </si>
  <si>
    <t>The Max 100% Mozz IW WholeGrain MaxStix</t>
  </si>
  <si>
    <t>77387-12602</t>
  </si>
  <si>
    <t>The Max 100% Mozz Whole Grain MaxStix</t>
  </si>
  <si>
    <t>77387-12611</t>
  </si>
  <si>
    <t>The Max Twisted Stix Cinnamon Blueberry</t>
  </si>
  <si>
    <t>77387-12612</t>
  </si>
  <si>
    <t>The Max Twisted Stix Cheddar Cheese</t>
  </si>
  <si>
    <t>77387-12615</t>
  </si>
  <si>
    <t>The Max 100% Mozz Stuffed Crust Pepperoni Whole Grain Pizza</t>
  </si>
  <si>
    <t>77387-12616</t>
  </si>
  <si>
    <t>The Max 100% Mozz Stuffed Crust Cheese Whole Grain Pizza</t>
  </si>
  <si>
    <t>77387-12617</t>
  </si>
  <si>
    <t xml:space="preserve">The Max Real Slice 100% Mozz Pizza
</t>
  </si>
  <si>
    <t>77387-12618</t>
  </si>
  <si>
    <t xml:space="preserve">The Max Real Slice 100% Mozz Turkey Pepperoni Pizza
</t>
  </si>
  <si>
    <t>77387-12619</t>
  </si>
  <si>
    <t>The Max Real Slice 100% Mozz Buffalo Chicken Whole Grain Pizza</t>
  </si>
  <si>
    <t>77387-12646</t>
  </si>
  <si>
    <t>MaxWrap Chili Cheese Whole Grain</t>
  </si>
  <si>
    <t>77387-12655</t>
  </si>
  <si>
    <t>The Max 4x6 Cheese Whole Grain Pizza</t>
  </si>
  <si>
    <t>77387-12656</t>
  </si>
  <si>
    <t>The Max 4x6 Turkey Pepperoni Whole Grain Pizza</t>
  </si>
  <si>
    <t>77387-12658</t>
  </si>
  <si>
    <t>The Max MaxSnax Whole Grain Cheesiest ConQueso</t>
  </si>
  <si>
    <t>77387-12671</t>
  </si>
  <si>
    <t>The Max Stuffed Crust Cheese Whole Grain Pizza</t>
  </si>
  <si>
    <t>77387-12678</t>
  </si>
  <si>
    <t>The Max Real Slice 100% Mozz Sausage WG Pizza</t>
  </si>
  <si>
    <t>77387-12680</t>
  </si>
  <si>
    <t>The Max Real Slice Cheese Whole Grain Pizza</t>
  </si>
  <si>
    <t>77387-12681</t>
  </si>
  <si>
    <t>The Max Real Slice Pepperoni Whole Grain Pizza</t>
  </si>
  <si>
    <t>77387-12682</t>
  </si>
  <si>
    <t>The Max Stuffed Crust Pepperoni Whole Grain Pizza</t>
  </si>
  <si>
    <t>77387-12683</t>
  </si>
  <si>
    <t>The Max DoubleStuff 100% Mozz Cheese Whole Grain Pizza</t>
  </si>
  <si>
    <t>77387-12685</t>
  </si>
  <si>
    <t xml:space="preserve"> Whole Grain MaxStix</t>
  </si>
  <si>
    <t>77387-12686</t>
  </si>
  <si>
    <t>The Max 100% Mozz Real Slice Pepperoni Whole Grain Pizza</t>
  </si>
  <si>
    <t>77387-12687</t>
  </si>
  <si>
    <t>The Max 100% Mozz Real Slice Cheese Whole Grain Pizza</t>
  </si>
  <si>
    <t>77387-12699</t>
  </si>
  <si>
    <t>The Max WG Pizza Quesadilla Cheese</t>
  </si>
  <si>
    <t>77387-12700</t>
  </si>
  <si>
    <t>The Max WG Pizza Quesadilla Chicken</t>
  </si>
  <si>
    <t>77387-12703</t>
  </si>
  <si>
    <t>The Max 4x6 Turkey Sausage Whole Grain Pizza</t>
  </si>
  <si>
    <t>77387-12708</t>
  </si>
  <si>
    <t>The Max 3x4 Whole Grain Breakfast Pizzazz Turkey Sausage</t>
  </si>
  <si>
    <t>77387-12714</t>
  </si>
  <si>
    <t>The Max MaxSnax Whole Grain Totally Taco</t>
  </si>
  <si>
    <t>77387-12715</t>
  </si>
  <si>
    <t>The Max WG Pizza Quesadilla Beef</t>
  </si>
  <si>
    <t>77387-12716</t>
  </si>
  <si>
    <t>The Max FFK Plus Stuffed Crust WG
Reduced Sodium Cheese Pizza</t>
  </si>
  <si>
    <t>77387-12717</t>
  </si>
  <si>
    <t>The Max FFK Plus Stuffed Crust WG
Reduced Sodium Turkey Pepperoni Pizza</t>
  </si>
  <si>
    <t>77387-12718</t>
  </si>
  <si>
    <t>The Max FFK Plus 4x6 WG
Reduced Sodium Cheese Pizza</t>
  </si>
  <si>
    <t>77387-12719</t>
  </si>
  <si>
    <t>The Max FFK Plus 4x6 WG Reduced Sodium Turkey Pepperoni Pizza</t>
  </si>
  <si>
    <t>77387-12720</t>
  </si>
  <si>
    <t>The Max FFK Plus Real Slice WG
Reduced Sodium Cheese Pizza</t>
  </si>
  <si>
    <t>77387-12721</t>
  </si>
  <si>
    <t>The Max FFK Plus Real Slice WG
Red Sodium Turkey Pepperoni Pizza</t>
  </si>
  <si>
    <t>77387-12722</t>
  </si>
  <si>
    <t>The Max FFK Plus MaxStix WG
Reduced Sodium</t>
  </si>
  <si>
    <t>77387-12723</t>
  </si>
  <si>
    <t>The Max MaxSnax Whole Grain BBQ Chicken</t>
  </si>
  <si>
    <t>77387-12724</t>
  </si>
  <si>
    <t>The Max FFK Plus Lunch aRound WG Reduced Sodium Cheese Pizza</t>
  </si>
  <si>
    <t>77387-12811</t>
  </si>
  <si>
    <t>The Max DoubleStuff WG Sausage and Gravy</t>
  </si>
  <si>
    <t>Conagra Foods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</si>
</sst>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2"/>
      <sheetName val="Sheet1"/>
      <sheetName val="November 2021"/>
      <sheetName val="sy-2324-material-average-price"/>
    </sheetNames>
    <sheetDataSet>
      <sheetData sheetId="0" refreshError="1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69"/>
  <sheetViews>
    <sheetView tabSelected="1" zoomScale="70" zoomScaleNormal="70" zoomScaleSheetLayoutView="70" workbookViewId="0">
      <pane ySplit="3" topLeftCell="A8" activePane="bottomLeft" state="frozen"/>
      <selection pane="bottomLeft" activeCell="H71" sqref="H71"/>
    </sheetView>
  </sheetViews>
  <sheetFormatPr defaultRowHeight="15" x14ac:dyDescent="0.25"/>
  <cols>
    <col min="1" max="1" width="10.85546875" style="15" customWidth="1"/>
    <col min="2" max="2" width="22.42578125" style="17" customWidth="1"/>
    <col min="3" max="3" width="19.140625" style="15" bestFit="1" customWidth="1"/>
    <col min="4" max="4" width="20.140625" style="34" customWidth="1"/>
    <col min="5" max="5" width="39.85546875" customWidth="1"/>
    <col min="6" max="6" width="9.140625" style="3" customWidth="1"/>
    <col min="7" max="8" width="9.85546875" style="3" customWidth="1"/>
    <col min="9" max="9" width="13.5703125" style="27" customWidth="1"/>
    <col min="10" max="10" width="39.5703125" style="15" customWidth="1"/>
    <col min="11" max="11" width="11.5703125" style="3" customWidth="1"/>
    <col min="12" max="12" width="12.140625" style="20" customWidth="1"/>
    <col min="13" max="13" width="10.5703125" style="21" customWidth="1"/>
    <col min="14" max="14" width="12.425781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44866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4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8.6" hidden="1" customHeight="1" x14ac:dyDescent="0.25">
      <c r="A4" s="7" t="s">
        <v>18</v>
      </c>
      <c r="B4" s="40" t="s">
        <v>151</v>
      </c>
      <c r="C4" s="7" t="s">
        <v>12</v>
      </c>
      <c r="D4" s="29" t="s">
        <v>19</v>
      </c>
      <c r="E4" s="42" t="s">
        <v>20</v>
      </c>
      <c r="F4" s="8">
        <v>24.57</v>
      </c>
      <c r="G4" s="8">
        <v>72</v>
      </c>
      <c r="H4" s="8">
        <v>5.46</v>
      </c>
      <c r="I4" s="26">
        <v>110244</v>
      </c>
      <c r="J4" s="4" t="str">
        <f>VLOOKUP(I4,'[1]November 2022'!A:C,2,FALSE)</f>
        <v>CHEESE MOZ LM PT SKM UNFZ PROC PK(41125)</v>
      </c>
      <c r="K4" s="8">
        <v>9.36</v>
      </c>
      <c r="L4" s="41">
        <f>VLOOKUP(I4,'[1]November 2022'!A:C,3,FALSE)</f>
        <v>1.9231</v>
      </c>
      <c r="M4" s="43">
        <f t="shared" ref="M4:M35" si="0">ROUND(K4*L4,2)</f>
        <v>18</v>
      </c>
      <c r="N4" s="10">
        <v>44866</v>
      </c>
    </row>
    <row r="5" spans="1:14" s="9" customFormat="1" ht="48.6" hidden="1" customHeight="1" x14ac:dyDescent="0.25">
      <c r="A5" s="7" t="s">
        <v>18</v>
      </c>
      <c r="B5" s="40" t="s">
        <v>151</v>
      </c>
      <c r="C5" s="7" t="s">
        <v>12</v>
      </c>
      <c r="D5" s="29" t="s">
        <v>21</v>
      </c>
      <c r="E5" s="42" t="s">
        <v>22</v>
      </c>
      <c r="F5" s="8">
        <v>24.57</v>
      </c>
      <c r="G5" s="8">
        <v>72</v>
      </c>
      <c r="H5" s="8">
        <v>5.46</v>
      </c>
      <c r="I5" s="26">
        <v>110244</v>
      </c>
      <c r="J5" s="4" t="str">
        <f>VLOOKUP(I5,'[1]November 2022'!A:C,2,FALSE)</f>
        <v>CHEESE MOZ LM PT SKM UNFZ PROC PK(41125)</v>
      </c>
      <c r="K5" s="8">
        <v>8.33</v>
      </c>
      <c r="L5" s="41">
        <f>VLOOKUP(I5,'[1]November 2022'!A:C,3,FALSE)</f>
        <v>1.9231</v>
      </c>
      <c r="M5" s="43">
        <f t="shared" si="0"/>
        <v>16.02</v>
      </c>
      <c r="N5" s="10">
        <v>44866</v>
      </c>
    </row>
    <row r="6" spans="1:14" s="9" customFormat="1" ht="48.6" hidden="1" customHeight="1" x14ac:dyDescent="0.25">
      <c r="A6" s="7" t="s">
        <v>18</v>
      </c>
      <c r="B6" s="40" t="s">
        <v>151</v>
      </c>
      <c r="C6" s="7" t="s">
        <v>12</v>
      </c>
      <c r="D6" s="29" t="s">
        <v>23</v>
      </c>
      <c r="E6" s="42" t="s">
        <v>24</v>
      </c>
      <c r="F6" s="8">
        <v>27</v>
      </c>
      <c r="G6" s="8">
        <v>96</v>
      </c>
      <c r="H6" s="8">
        <v>4.5</v>
      </c>
      <c r="I6" s="26">
        <v>110244</v>
      </c>
      <c r="J6" s="4" t="str">
        <f>VLOOKUP(I6,'[1]November 2022'!A:C,2,FALSE)</f>
        <v>CHEESE MOZ LM PT SKM UNFZ PROC PK(41125)</v>
      </c>
      <c r="K6" s="8">
        <v>10.32</v>
      </c>
      <c r="L6" s="41">
        <f>VLOOKUP(I6,'[1]November 2022'!A:C,3,FALSE)</f>
        <v>1.9231</v>
      </c>
      <c r="M6" s="43">
        <f t="shared" si="0"/>
        <v>19.850000000000001</v>
      </c>
      <c r="N6" s="10">
        <v>44866</v>
      </c>
    </row>
    <row r="7" spans="1:14" s="9" customFormat="1" ht="48.6" hidden="1" customHeight="1" x14ac:dyDescent="0.25">
      <c r="A7" s="7" t="s">
        <v>18</v>
      </c>
      <c r="B7" s="40" t="s">
        <v>151</v>
      </c>
      <c r="C7" s="7" t="s">
        <v>12</v>
      </c>
      <c r="D7" s="29" t="s">
        <v>25</v>
      </c>
      <c r="E7" s="42" t="s">
        <v>26</v>
      </c>
      <c r="F7" s="8">
        <v>27</v>
      </c>
      <c r="G7" s="8">
        <v>96</v>
      </c>
      <c r="H7" s="8">
        <v>4.5</v>
      </c>
      <c r="I7" s="26">
        <v>110244</v>
      </c>
      <c r="J7" s="4" t="str">
        <f>VLOOKUP(I7,'[1]November 2022'!A:C,2,FALSE)</f>
        <v>CHEESE MOZ LM PT SKM UNFZ PROC PK(41125)</v>
      </c>
      <c r="K7" s="8">
        <v>9.0299999999999994</v>
      </c>
      <c r="L7" s="41">
        <f>VLOOKUP(I7,'[1]November 2022'!A:C,3,FALSE)</f>
        <v>1.9231</v>
      </c>
      <c r="M7" s="43">
        <f t="shared" si="0"/>
        <v>17.37</v>
      </c>
      <c r="N7" s="10">
        <v>44866</v>
      </c>
    </row>
    <row r="8" spans="1:14" s="9" customFormat="1" ht="48.6" customHeight="1" x14ac:dyDescent="0.25">
      <c r="A8" s="7" t="s">
        <v>18</v>
      </c>
      <c r="B8" s="40" t="s">
        <v>151</v>
      </c>
      <c r="C8" s="7" t="s">
        <v>12</v>
      </c>
      <c r="D8" s="29" t="s">
        <v>27</v>
      </c>
      <c r="E8" s="42" t="s">
        <v>28</v>
      </c>
      <c r="F8" s="8">
        <v>19.89</v>
      </c>
      <c r="G8" s="8">
        <v>144</v>
      </c>
      <c r="H8" s="8">
        <v>2.21</v>
      </c>
      <c r="I8" s="26">
        <v>110244</v>
      </c>
      <c r="J8" s="4" t="str">
        <f>VLOOKUP(I8,'[1]November 2022'!A:C,2,FALSE)</f>
        <v>CHEESE MOZ LM PT SKM UNFZ PROC PK(41125)</v>
      </c>
      <c r="K8" s="8">
        <v>9.5399999999999991</v>
      </c>
      <c r="L8" s="41">
        <f>VLOOKUP(I8,'[1]November 2022'!A:C,3,FALSE)</f>
        <v>1.9231</v>
      </c>
      <c r="M8" s="43">
        <f t="shared" si="0"/>
        <v>18.350000000000001</v>
      </c>
      <c r="N8" s="10">
        <v>44866</v>
      </c>
    </row>
    <row r="9" spans="1:14" s="9" customFormat="1" ht="48.6" customHeight="1" x14ac:dyDescent="0.25">
      <c r="A9" s="7" t="s">
        <v>18</v>
      </c>
      <c r="B9" s="40" t="s">
        <v>151</v>
      </c>
      <c r="C9" s="7" t="s">
        <v>12</v>
      </c>
      <c r="D9" s="29" t="s">
        <v>29</v>
      </c>
      <c r="E9" s="42" t="s">
        <v>30</v>
      </c>
      <c r="F9" s="8">
        <v>17.59</v>
      </c>
      <c r="G9" s="8">
        <v>60</v>
      </c>
      <c r="H9" s="8">
        <v>4.6900000000000004</v>
      </c>
      <c r="I9" s="26">
        <v>110244</v>
      </c>
      <c r="J9" s="4" t="str">
        <f>VLOOKUP(I9,'[1]November 2022'!A:C,2,FALSE)</f>
        <v>CHEESE MOZ LM PT SKM UNFZ PROC PK(41125)</v>
      </c>
      <c r="K9" s="8">
        <v>6.07</v>
      </c>
      <c r="L9" s="41">
        <f>VLOOKUP(I9,'[1]November 2022'!A:C,3,FALSE)</f>
        <v>1.9231</v>
      </c>
      <c r="M9" s="43">
        <f t="shared" si="0"/>
        <v>11.67</v>
      </c>
      <c r="N9" s="10">
        <v>44866</v>
      </c>
    </row>
    <row r="10" spans="1:14" s="9" customFormat="1" ht="48.6" customHeight="1" x14ac:dyDescent="0.25">
      <c r="A10" s="7" t="s">
        <v>18</v>
      </c>
      <c r="B10" s="40" t="s">
        <v>151</v>
      </c>
      <c r="C10" s="7" t="s">
        <v>12</v>
      </c>
      <c r="D10" s="29" t="s">
        <v>31</v>
      </c>
      <c r="E10" s="42" t="s">
        <v>32</v>
      </c>
      <c r="F10" s="8">
        <v>17.59</v>
      </c>
      <c r="G10" s="8">
        <v>60</v>
      </c>
      <c r="H10" s="8">
        <v>4.6900000000000004</v>
      </c>
      <c r="I10" s="26">
        <v>110244</v>
      </c>
      <c r="J10" s="4" t="str">
        <f>VLOOKUP(I10,'[1]November 2022'!A:C,2,FALSE)</f>
        <v>CHEESE MOZ LM PT SKM UNFZ PROC PK(41125)</v>
      </c>
      <c r="K10" s="8">
        <v>4.43</v>
      </c>
      <c r="L10" s="41">
        <f>VLOOKUP(I10,'[1]November 2022'!A:C,3,FALSE)</f>
        <v>1.9231</v>
      </c>
      <c r="M10" s="43">
        <f t="shared" si="0"/>
        <v>8.52</v>
      </c>
      <c r="N10" s="10">
        <v>44866</v>
      </c>
    </row>
    <row r="11" spans="1:14" s="9" customFormat="1" ht="48.6" customHeight="1" x14ac:dyDescent="0.25">
      <c r="A11" s="7" t="s">
        <v>18</v>
      </c>
      <c r="B11" s="40" t="s">
        <v>151</v>
      </c>
      <c r="C11" s="7" t="s">
        <v>12</v>
      </c>
      <c r="D11" s="29" t="s">
        <v>33</v>
      </c>
      <c r="E11" s="42" t="s">
        <v>34</v>
      </c>
      <c r="F11" s="8">
        <v>17.59</v>
      </c>
      <c r="G11" s="8">
        <v>60</v>
      </c>
      <c r="H11" s="8">
        <v>4.6900000000000004</v>
      </c>
      <c r="I11" s="26">
        <v>110244</v>
      </c>
      <c r="J11" s="4" t="str">
        <f>VLOOKUP(I11,'[1]November 2022'!A:C,2,FALSE)</f>
        <v>CHEESE MOZ LM PT SKM UNFZ PROC PK(41125)</v>
      </c>
      <c r="K11" s="8">
        <v>4.43</v>
      </c>
      <c r="L11" s="41">
        <f>VLOOKUP(I11,'[1]November 2022'!A:C,3,FALSE)</f>
        <v>1.9231</v>
      </c>
      <c r="M11" s="43">
        <f t="shared" si="0"/>
        <v>8.52</v>
      </c>
      <c r="N11" s="10">
        <v>44866</v>
      </c>
    </row>
    <row r="12" spans="1:14" s="9" customFormat="1" ht="48.6" customHeight="1" x14ac:dyDescent="0.25">
      <c r="A12" s="7" t="s">
        <v>18</v>
      </c>
      <c r="B12" s="40" t="s">
        <v>151</v>
      </c>
      <c r="C12" s="7" t="s">
        <v>12</v>
      </c>
      <c r="D12" s="29" t="s">
        <v>35</v>
      </c>
      <c r="E12" s="42" t="s">
        <v>36</v>
      </c>
      <c r="F12" s="8">
        <v>19.125</v>
      </c>
      <c r="G12" s="8">
        <v>72</v>
      </c>
      <c r="H12" s="8">
        <v>4.25</v>
      </c>
      <c r="I12" s="26">
        <v>110244</v>
      </c>
      <c r="J12" s="4" t="str">
        <f>VLOOKUP(I12,'[1]November 2022'!A:C,2,FALSE)</f>
        <v>CHEESE MOZ LM PT SKM UNFZ PROC PK(41125)</v>
      </c>
      <c r="K12" s="8">
        <v>7.38</v>
      </c>
      <c r="L12" s="41">
        <f>VLOOKUP(I12,'[1]November 2022'!A:C,3,FALSE)</f>
        <v>1.9231</v>
      </c>
      <c r="M12" s="43">
        <f t="shared" si="0"/>
        <v>14.19</v>
      </c>
      <c r="N12" s="10">
        <v>44866</v>
      </c>
    </row>
    <row r="13" spans="1:14" s="9" customFormat="1" ht="48.6" hidden="1" customHeight="1" x14ac:dyDescent="0.25">
      <c r="A13" s="7" t="s">
        <v>18</v>
      </c>
      <c r="B13" s="40" t="s">
        <v>151</v>
      </c>
      <c r="C13" s="7" t="s">
        <v>12</v>
      </c>
      <c r="D13" s="29" t="s">
        <v>37</v>
      </c>
      <c r="E13" s="42" t="s">
        <v>38</v>
      </c>
      <c r="F13" s="8">
        <v>20.925000000000001</v>
      </c>
      <c r="G13" s="8">
        <v>72</v>
      </c>
      <c r="H13" s="8">
        <v>4.6500000000000004</v>
      </c>
      <c r="I13" s="26">
        <v>110244</v>
      </c>
      <c r="J13" s="4" t="str">
        <f>VLOOKUP(I13,'[1]November 2022'!A:C,2,FALSE)</f>
        <v>CHEESE MOZ LM PT SKM UNFZ PROC PK(41125)</v>
      </c>
      <c r="K13" s="8">
        <v>6.97</v>
      </c>
      <c r="L13" s="41">
        <f>VLOOKUP(I13,'[1]November 2022'!A:C,3,FALSE)</f>
        <v>1.9231</v>
      </c>
      <c r="M13" s="43">
        <f t="shared" si="0"/>
        <v>13.4</v>
      </c>
      <c r="N13" s="10">
        <v>44866</v>
      </c>
    </row>
    <row r="14" spans="1:14" s="55" customFormat="1" ht="48.6" customHeight="1" x14ac:dyDescent="0.25">
      <c r="A14" s="45" t="s">
        <v>18</v>
      </c>
      <c r="B14" s="46" t="s">
        <v>151</v>
      </c>
      <c r="C14" s="45" t="s">
        <v>12</v>
      </c>
      <c r="D14" s="47" t="s">
        <v>39</v>
      </c>
      <c r="E14" s="48" t="s">
        <v>40</v>
      </c>
      <c r="F14" s="49">
        <v>21.78</v>
      </c>
      <c r="G14" s="49">
        <v>72</v>
      </c>
      <c r="H14" s="49">
        <v>4.84</v>
      </c>
      <c r="I14" s="50">
        <v>110244</v>
      </c>
      <c r="J14" s="51" t="str">
        <f>VLOOKUP(I14,'[1]November 2022'!A:C,2,FALSE)</f>
        <v>CHEESE MOZ LM PT SKM UNFZ PROC PK(41125)</v>
      </c>
      <c r="K14" s="49">
        <v>4.55</v>
      </c>
      <c r="L14" s="52">
        <f>VLOOKUP(I14,'[1]November 2022'!A:C,3,FALSE)</f>
        <v>1.9231</v>
      </c>
      <c r="M14" s="53">
        <f t="shared" si="0"/>
        <v>8.75</v>
      </c>
      <c r="N14" s="54">
        <v>44866</v>
      </c>
    </row>
    <row r="15" spans="1:14" s="55" customFormat="1" ht="48.6" customHeight="1" x14ac:dyDescent="0.25">
      <c r="A15" s="45" t="s">
        <v>18</v>
      </c>
      <c r="B15" s="46" t="s">
        <v>151</v>
      </c>
      <c r="C15" s="45" t="s">
        <v>12</v>
      </c>
      <c r="D15" s="47" t="s">
        <v>41</v>
      </c>
      <c r="E15" s="48" t="s">
        <v>42</v>
      </c>
      <c r="F15" s="49">
        <v>21.92</v>
      </c>
      <c r="G15" s="49">
        <v>72</v>
      </c>
      <c r="H15" s="49">
        <v>4.87</v>
      </c>
      <c r="I15" s="50">
        <v>110244</v>
      </c>
      <c r="J15" s="51" t="str">
        <f>VLOOKUP(I15,'[1]November 2022'!A:C,2,FALSE)</f>
        <v>CHEESE MOZ LM PT SKM UNFZ PROC PK(41125)</v>
      </c>
      <c r="K15" s="49">
        <v>4.12</v>
      </c>
      <c r="L15" s="52">
        <f>VLOOKUP(I15,'[1]November 2022'!A:C,3,FALSE)</f>
        <v>1.9231</v>
      </c>
      <c r="M15" s="53">
        <f t="shared" si="0"/>
        <v>7.92</v>
      </c>
      <c r="N15" s="54">
        <v>44866</v>
      </c>
    </row>
    <row r="16" spans="1:14" s="9" customFormat="1" ht="48.6" customHeight="1" x14ac:dyDescent="0.25">
      <c r="A16" s="7" t="s">
        <v>18</v>
      </c>
      <c r="B16" s="40" t="s">
        <v>151</v>
      </c>
      <c r="C16" s="7" t="s">
        <v>12</v>
      </c>
      <c r="D16" s="29" t="s">
        <v>43</v>
      </c>
      <c r="E16" s="42" t="s">
        <v>44</v>
      </c>
      <c r="F16" s="8">
        <v>22.28</v>
      </c>
      <c r="G16" s="8">
        <v>72</v>
      </c>
      <c r="H16" s="8">
        <v>4.95</v>
      </c>
      <c r="I16" s="26">
        <v>110244</v>
      </c>
      <c r="J16" s="4" t="str">
        <f>VLOOKUP(I16,'[1]November 2022'!A:C,2,FALSE)</f>
        <v>CHEESE MOZ LM PT SKM UNFZ PROC PK(41125)</v>
      </c>
      <c r="K16" s="8">
        <v>4.2300000000000004</v>
      </c>
      <c r="L16" s="41">
        <f>VLOOKUP(I16,'[1]November 2022'!A:C,3,FALSE)</f>
        <v>1.9231</v>
      </c>
      <c r="M16" s="43">
        <f t="shared" si="0"/>
        <v>8.1300000000000008</v>
      </c>
      <c r="N16" s="10">
        <v>44866</v>
      </c>
    </row>
    <row r="17" spans="1:14" s="55" customFormat="1" ht="48.6" customHeight="1" x14ac:dyDescent="0.25">
      <c r="A17" s="45" t="s">
        <v>18</v>
      </c>
      <c r="B17" s="46" t="s">
        <v>151</v>
      </c>
      <c r="C17" s="45" t="s">
        <v>12</v>
      </c>
      <c r="D17" s="47" t="s">
        <v>45</v>
      </c>
      <c r="E17" s="48" t="s">
        <v>46</v>
      </c>
      <c r="F17" s="49">
        <v>23.16</v>
      </c>
      <c r="G17" s="49">
        <v>192</v>
      </c>
      <c r="H17" s="49">
        <v>1.93</v>
      </c>
      <c r="I17" s="50">
        <v>110244</v>
      </c>
      <c r="J17" s="51" t="str">
        <f>VLOOKUP(I17,'[1]November 2022'!A:C,2,FALSE)</f>
        <v>CHEESE MOZ LM PT SKM UNFZ PROC PK(41125)</v>
      </c>
      <c r="K17" s="49">
        <v>6.06</v>
      </c>
      <c r="L17" s="52">
        <f>VLOOKUP(I17,'[1]November 2022'!A:C,3,FALSE)</f>
        <v>1.9231</v>
      </c>
      <c r="M17" s="53">
        <f t="shared" si="0"/>
        <v>11.65</v>
      </c>
      <c r="N17" s="54">
        <v>44866</v>
      </c>
    </row>
    <row r="18" spans="1:14" s="9" customFormat="1" ht="48.6" customHeight="1" x14ac:dyDescent="0.25">
      <c r="A18" s="7" t="s">
        <v>18</v>
      </c>
      <c r="B18" s="40" t="s">
        <v>151</v>
      </c>
      <c r="C18" s="7" t="s">
        <v>12</v>
      </c>
      <c r="D18" s="29" t="s">
        <v>47</v>
      </c>
      <c r="E18" s="42" t="s">
        <v>48</v>
      </c>
      <c r="F18" s="8">
        <v>28.4375</v>
      </c>
      <c r="G18" s="8">
        <v>96</v>
      </c>
      <c r="H18" s="8">
        <v>4.74</v>
      </c>
      <c r="I18" s="26">
        <v>110244</v>
      </c>
      <c r="J18" s="4" t="str">
        <f>VLOOKUP(I18,'[1]November 2022'!A:C,2,FALSE)</f>
        <v>CHEESE MOZ LM PT SKM UNFZ PROC PK(41125)</v>
      </c>
      <c r="K18" s="8">
        <v>3.48</v>
      </c>
      <c r="L18" s="41">
        <f>VLOOKUP(I18,'[1]November 2022'!A:C,3,FALSE)</f>
        <v>1.9231</v>
      </c>
      <c r="M18" s="43">
        <f t="shared" si="0"/>
        <v>6.69</v>
      </c>
      <c r="N18" s="10">
        <v>44866</v>
      </c>
    </row>
    <row r="19" spans="1:14" s="9" customFormat="1" ht="48.6" hidden="1" customHeight="1" x14ac:dyDescent="0.25">
      <c r="A19" s="7" t="s">
        <v>18</v>
      </c>
      <c r="B19" s="40" t="s">
        <v>151</v>
      </c>
      <c r="C19" s="7" t="s">
        <v>12</v>
      </c>
      <c r="D19" s="29" t="s">
        <v>49</v>
      </c>
      <c r="E19" s="42" t="s">
        <v>50</v>
      </c>
      <c r="F19" s="8">
        <v>18.940000000000001</v>
      </c>
      <c r="G19" s="8">
        <v>60</v>
      </c>
      <c r="H19" s="8">
        <v>5.05</v>
      </c>
      <c r="I19" s="26">
        <v>110244</v>
      </c>
      <c r="J19" s="4" t="str">
        <f>VLOOKUP(I19,'[1]November 2022'!A:C,2,FALSE)</f>
        <v>CHEESE MOZ LM PT SKM UNFZ PROC PK(41125)</v>
      </c>
      <c r="K19" s="8">
        <v>5.4</v>
      </c>
      <c r="L19" s="41">
        <f>VLOOKUP(I19,'[1]November 2022'!A:C,3,FALSE)</f>
        <v>1.9231</v>
      </c>
      <c r="M19" s="43">
        <f t="shared" si="0"/>
        <v>10.38</v>
      </c>
      <c r="N19" s="10">
        <v>44866</v>
      </c>
    </row>
    <row r="20" spans="1:14" s="9" customFormat="1" ht="48.6" hidden="1" customHeight="1" x14ac:dyDescent="0.25">
      <c r="A20" s="7" t="s">
        <v>18</v>
      </c>
      <c r="B20" s="40" t="s">
        <v>151</v>
      </c>
      <c r="C20" s="7" t="s">
        <v>12</v>
      </c>
      <c r="D20" s="29" t="s">
        <v>51</v>
      </c>
      <c r="E20" s="42" t="s">
        <v>52</v>
      </c>
      <c r="F20" s="8">
        <v>18.940000000000001</v>
      </c>
      <c r="G20" s="8">
        <v>60</v>
      </c>
      <c r="H20" s="8">
        <v>5.05</v>
      </c>
      <c r="I20" s="26">
        <v>110244</v>
      </c>
      <c r="J20" s="4" t="str">
        <f>VLOOKUP(I20,'[1]November 2022'!A:C,2,FALSE)</f>
        <v>CHEESE MOZ LM PT SKM UNFZ PROC PK(41125)</v>
      </c>
      <c r="K20" s="8">
        <v>4.5</v>
      </c>
      <c r="L20" s="41">
        <f>VLOOKUP(I20,'[1]November 2022'!A:C,3,FALSE)</f>
        <v>1.9231</v>
      </c>
      <c r="M20" s="43">
        <f t="shared" si="0"/>
        <v>8.65</v>
      </c>
      <c r="N20" s="10">
        <v>44866</v>
      </c>
    </row>
    <row r="21" spans="1:14" s="9" customFormat="1" ht="48.6" hidden="1" customHeight="1" x14ac:dyDescent="0.25">
      <c r="A21" s="7" t="s">
        <v>18</v>
      </c>
      <c r="B21" s="40" t="s">
        <v>151</v>
      </c>
      <c r="C21" s="7" t="s">
        <v>12</v>
      </c>
      <c r="D21" s="29" t="s">
        <v>53</v>
      </c>
      <c r="E21" s="42" t="s">
        <v>54</v>
      </c>
      <c r="F21" s="8">
        <v>19.149999999999999</v>
      </c>
      <c r="G21" s="8">
        <v>96</v>
      </c>
      <c r="H21" s="8">
        <v>3.19</v>
      </c>
      <c r="I21" s="26">
        <v>110244</v>
      </c>
      <c r="J21" s="4" t="str">
        <f>VLOOKUP(I21,'[1]November 2022'!A:C,2,FALSE)</f>
        <v>CHEESE MOZ LM PT SKM UNFZ PROC PK(41125)</v>
      </c>
      <c r="K21" s="8">
        <v>1.1200000000000001</v>
      </c>
      <c r="L21" s="41">
        <f>VLOOKUP(I21,'[1]November 2022'!A:C,3,FALSE)</f>
        <v>1.9231</v>
      </c>
      <c r="M21" s="43">
        <f t="shared" si="0"/>
        <v>2.15</v>
      </c>
      <c r="N21" s="10">
        <v>44866</v>
      </c>
    </row>
    <row r="22" spans="1:14" ht="48.6" hidden="1" customHeight="1" x14ac:dyDescent="0.25">
      <c r="A22" s="7" t="s">
        <v>18</v>
      </c>
      <c r="B22" s="40" t="s">
        <v>151</v>
      </c>
      <c r="C22" s="7" t="s">
        <v>12</v>
      </c>
      <c r="D22" s="29" t="s">
        <v>55</v>
      </c>
      <c r="E22" s="42" t="s">
        <v>56</v>
      </c>
      <c r="F22" s="8">
        <v>19.260000000000002</v>
      </c>
      <c r="G22" s="8">
        <v>96</v>
      </c>
      <c r="H22" s="8">
        <v>3.21</v>
      </c>
      <c r="I22" s="26">
        <v>110244</v>
      </c>
      <c r="J22" s="4" t="str">
        <f>VLOOKUP(I22,'[1]November 2022'!A:C,2,FALSE)</f>
        <v>CHEESE MOZ LM PT SKM UNFZ PROC PK(41125)</v>
      </c>
      <c r="K22" s="8">
        <v>0.91</v>
      </c>
      <c r="L22" s="41">
        <f>VLOOKUP(I22,'[1]November 2022'!A:C,3,FALSE)</f>
        <v>1.9231</v>
      </c>
      <c r="M22" s="43">
        <f t="shared" si="0"/>
        <v>1.75</v>
      </c>
      <c r="N22" s="10">
        <v>44866</v>
      </c>
    </row>
    <row r="23" spans="1:14" ht="48.6" hidden="1" customHeight="1" x14ac:dyDescent="0.25">
      <c r="A23" s="7" t="s">
        <v>18</v>
      </c>
      <c r="B23" s="40" t="s">
        <v>151</v>
      </c>
      <c r="C23" s="7" t="s">
        <v>12</v>
      </c>
      <c r="D23" s="29" t="s">
        <v>57</v>
      </c>
      <c r="E23" s="42" t="s">
        <v>58</v>
      </c>
      <c r="F23" s="8">
        <v>18.940000000000001</v>
      </c>
      <c r="G23" s="8">
        <v>60</v>
      </c>
      <c r="H23" s="8">
        <v>5.05</v>
      </c>
      <c r="I23" s="26">
        <v>110244</v>
      </c>
      <c r="J23" s="4" t="str">
        <f>VLOOKUP(I23,'[1]November 2022'!A:C,2,FALSE)</f>
        <v>CHEESE MOZ LM PT SKM UNFZ PROC PK(41125)</v>
      </c>
      <c r="K23" s="8">
        <v>2.7</v>
      </c>
      <c r="L23" s="41">
        <f>VLOOKUP(I23,'[1]November 2022'!A:C,3,FALSE)</f>
        <v>1.9231</v>
      </c>
      <c r="M23" s="43">
        <f t="shared" si="0"/>
        <v>5.19</v>
      </c>
      <c r="N23" s="10">
        <v>44866</v>
      </c>
    </row>
    <row r="24" spans="1:14" ht="48.6" hidden="1" customHeight="1" x14ac:dyDescent="0.25">
      <c r="A24" s="7" t="s">
        <v>18</v>
      </c>
      <c r="B24" s="40" t="s">
        <v>151</v>
      </c>
      <c r="C24" s="7" t="s">
        <v>12</v>
      </c>
      <c r="D24" s="29" t="s">
        <v>59</v>
      </c>
      <c r="E24" s="42" t="s">
        <v>60</v>
      </c>
      <c r="F24" s="8">
        <v>18.940000000000001</v>
      </c>
      <c r="G24" s="8">
        <v>60</v>
      </c>
      <c r="H24" s="8">
        <v>5.05</v>
      </c>
      <c r="I24" s="26">
        <v>110244</v>
      </c>
      <c r="J24" s="4" t="str">
        <f>VLOOKUP(I24,'[1]November 2022'!A:C,2,FALSE)</f>
        <v>CHEESE MOZ LM PT SKM UNFZ PROC PK(41125)</v>
      </c>
      <c r="K24" s="8">
        <v>2.25</v>
      </c>
      <c r="L24" s="41">
        <f>VLOOKUP(I24,'[1]November 2022'!A:C,3,FALSE)</f>
        <v>1.9231</v>
      </c>
      <c r="M24" s="43">
        <f t="shared" si="0"/>
        <v>4.33</v>
      </c>
      <c r="N24" s="10">
        <v>44866</v>
      </c>
    </row>
    <row r="25" spans="1:14" s="56" customFormat="1" ht="48.6" customHeight="1" x14ac:dyDescent="0.25">
      <c r="A25" s="45" t="s">
        <v>18</v>
      </c>
      <c r="B25" s="46" t="s">
        <v>151</v>
      </c>
      <c r="C25" s="45" t="s">
        <v>12</v>
      </c>
      <c r="D25" s="47" t="s">
        <v>61</v>
      </c>
      <c r="E25" s="48" t="s">
        <v>62</v>
      </c>
      <c r="F25" s="49">
        <v>15</v>
      </c>
      <c r="G25" s="49">
        <v>48</v>
      </c>
      <c r="H25" s="49">
        <v>5</v>
      </c>
      <c r="I25" s="50">
        <v>110244</v>
      </c>
      <c r="J25" s="51" t="str">
        <f>VLOOKUP(I25,'[1]November 2022'!A:C,2,FALSE)</f>
        <v>CHEESE MOZ LM PT SKM UNFZ PROC PK(41125)</v>
      </c>
      <c r="K25" s="49">
        <v>2.67</v>
      </c>
      <c r="L25" s="52">
        <f>VLOOKUP(I25,'[1]November 2022'!A:C,3,FALSE)</f>
        <v>1.9231</v>
      </c>
      <c r="M25" s="53">
        <f t="shared" si="0"/>
        <v>5.13</v>
      </c>
      <c r="N25" s="54">
        <v>44866</v>
      </c>
    </row>
    <row r="26" spans="1:14" s="56" customFormat="1" ht="48.6" customHeight="1" x14ac:dyDescent="0.25">
      <c r="A26" s="45" t="s">
        <v>18</v>
      </c>
      <c r="B26" s="46" t="s">
        <v>151</v>
      </c>
      <c r="C26" s="45" t="s">
        <v>12</v>
      </c>
      <c r="D26" s="47" t="s">
        <v>63</v>
      </c>
      <c r="E26" s="48" t="s">
        <v>64</v>
      </c>
      <c r="F26" s="49">
        <v>15</v>
      </c>
      <c r="G26" s="49">
        <v>48</v>
      </c>
      <c r="H26" s="49">
        <v>5</v>
      </c>
      <c r="I26" s="50">
        <v>110244</v>
      </c>
      <c r="J26" s="51" t="str">
        <f>VLOOKUP(I26,'[1]November 2022'!A:C,2,FALSE)</f>
        <v>CHEESE MOZ LM PT SKM UNFZ PROC PK(41125)</v>
      </c>
      <c r="K26" s="49">
        <v>1.33</v>
      </c>
      <c r="L26" s="52">
        <f>VLOOKUP(I26,'[1]November 2022'!A:C,3,FALSE)</f>
        <v>1.9231</v>
      </c>
      <c r="M26" s="53">
        <f t="shared" si="0"/>
        <v>2.56</v>
      </c>
      <c r="N26" s="54">
        <v>44866</v>
      </c>
    </row>
    <row r="27" spans="1:14" ht="48.6" hidden="1" customHeight="1" x14ac:dyDescent="0.25">
      <c r="A27" s="7" t="s">
        <v>18</v>
      </c>
      <c r="B27" s="40" t="s">
        <v>151</v>
      </c>
      <c r="C27" s="7" t="s">
        <v>12</v>
      </c>
      <c r="D27" s="29" t="s">
        <v>65</v>
      </c>
      <c r="E27" s="42" t="s">
        <v>66</v>
      </c>
      <c r="F27" s="8">
        <v>18.940000000000001</v>
      </c>
      <c r="G27" s="8">
        <v>60</v>
      </c>
      <c r="H27" s="8">
        <v>5.05</v>
      </c>
      <c r="I27" s="26">
        <v>110244</v>
      </c>
      <c r="J27" s="4" t="str">
        <f>VLOOKUP(I27,'[1]November 2022'!A:C,2,FALSE)</f>
        <v>CHEESE MOZ LM PT SKM UNFZ PROC PK(41125)</v>
      </c>
      <c r="K27" s="8">
        <v>2.7</v>
      </c>
      <c r="L27" s="41">
        <f>VLOOKUP(I27,'[1]November 2022'!A:C,3,FALSE)</f>
        <v>1.9231</v>
      </c>
      <c r="M27" s="43">
        <f t="shared" si="0"/>
        <v>5.19</v>
      </c>
      <c r="N27" s="10">
        <v>44866</v>
      </c>
    </row>
    <row r="28" spans="1:14" ht="48.6" hidden="1" customHeight="1" x14ac:dyDescent="0.25">
      <c r="A28" s="7" t="s">
        <v>18</v>
      </c>
      <c r="B28" s="40" t="s">
        <v>151</v>
      </c>
      <c r="C28" s="7" t="s">
        <v>12</v>
      </c>
      <c r="D28" s="29" t="s">
        <v>67</v>
      </c>
      <c r="E28" s="42" t="s">
        <v>68</v>
      </c>
      <c r="F28" s="8">
        <v>18.940000000000001</v>
      </c>
      <c r="G28" s="8">
        <v>60</v>
      </c>
      <c r="H28" s="8">
        <v>5.05</v>
      </c>
      <c r="I28" s="26">
        <v>110244</v>
      </c>
      <c r="J28" s="4" t="str">
        <f>VLOOKUP(I28,'[1]November 2022'!A:C,2,FALSE)</f>
        <v>CHEESE MOZ LM PT SKM UNFZ PROC PK(41125)</v>
      </c>
      <c r="K28" s="8">
        <v>2.25</v>
      </c>
      <c r="L28" s="41">
        <f>VLOOKUP(I28,'[1]November 2022'!A:C,3,FALSE)</f>
        <v>1.9231</v>
      </c>
      <c r="M28" s="43">
        <f t="shared" si="0"/>
        <v>4.33</v>
      </c>
      <c r="N28" s="10">
        <v>44866</v>
      </c>
    </row>
    <row r="29" spans="1:14" ht="48.6" customHeight="1" x14ac:dyDescent="0.25">
      <c r="A29" s="7" t="s">
        <v>18</v>
      </c>
      <c r="B29" s="40" t="s">
        <v>151</v>
      </c>
      <c r="C29" s="7" t="s">
        <v>12</v>
      </c>
      <c r="D29" s="29" t="s">
        <v>69</v>
      </c>
      <c r="E29" s="42" t="s">
        <v>70</v>
      </c>
      <c r="F29" s="8">
        <v>29.25</v>
      </c>
      <c r="G29" s="8">
        <v>192</v>
      </c>
      <c r="H29" s="8">
        <v>2.44</v>
      </c>
      <c r="I29" s="26">
        <v>110244</v>
      </c>
      <c r="J29" s="4" t="str">
        <f>VLOOKUP(I29,'[1]November 2022'!A:C,2,FALSE)</f>
        <v>CHEESE MOZ LM PT SKM UNFZ PROC PK(41125)</v>
      </c>
      <c r="K29" s="8">
        <v>5.28</v>
      </c>
      <c r="L29" s="41">
        <f>VLOOKUP(I29,'[1]November 2022'!A:C,3,FALSE)</f>
        <v>1.9231</v>
      </c>
      <c r="M29" s="43">
        <f t="shared" si="0"/>
        <v>10.15</v>
      </c>
      <c r="N29" s="10">
        <v>44866</v>
      </c>
    </row>
    <row r="30" spans="1:14" ht="48.6" customHeight="1" x14ac:dyDescent="0.25">
      <c r="A30" s="7" t="s">
        <v>18</v>
      </c>
      <c r="B30" s="40" t="s">
        <v>151</v>
      </c>
      <c r="C30" s="7" t="s">
        <v>12</v>
      </c>
      <c r="D30" s="29" t="s">
        <v>71</v>
      </c>
      <c r="E30" s="42" t="s">
        <v>72</v>
      </c>
      <c r="F30" s="8">
        <v>27.9</v>
      </c>
      <c r="G30" s="8">
        <v>96</v>
      </c>
      <c r="H30" s="8">
        <v>4.6500000000000004</v>
      </c>
      <c r="I30" s="26">
        <v>110244</v>
      </c>
      <c r="J30" s="4" t="str">
        <f>VLOOKUP(I30,'[1]November 2022'!A:C,2,FALSE)</f>
        <v>CHEESE MOZ LM PT SKM UNFZ PROC PK(41125)</v>
      </c>
      <c r="K30" s="8">
        <v>7.5</v>
      </c>
      <c r="L30" s="41">
        <f>VLOOKUP(I30,'[1]November 2022'!A:C,3,FALSE)</f>
        <v>1.9231</v>
      </c>
      <c r="M30" s="43">
        <f t="shared" si="0"/>
        <v>14.42</v>
      </c>
      <c r="N30" s="10">
        <v>44866</v>
      </c>
    </row>
    <row r="31" spans="1:14" ht="48.6" customHeight="1" x14ac:dyDescent="0.25">
      <c r="A31" s="7" t="s">
        <v>18</v>
      </c>
      <c r="B31" s="40" t="s">
        <v>151</v>
      </c>
      <c r="C31" s="7" t="s">
        <v>12</v>
      </c>
      <c r="D31" s="29" t="s">
        <v>73</v>
      </c>
      <c r="E31" s="42" t="s">
        <v>74</v>
      </c>
      <c r="F31" s="8">
        <v>27.9</v>
      </c>
      <c r="G31" s="8">
        <v>96</v>
      </c>
      <c r="H31" s="8">
        <v>4.6500000000000004</v>
      </c>
      <c r="I31" s="26">
        <v>110244</v>
      </c>
      <c r="J31" s="4" t="str">
        <f>VLOOKUP(I31,'[1]November 2022'!A:C,2,FALSE)</f>
        <v>CHEESE MOZ LM PT SKM UNFZ PROC PK(41125)</v>
      </c>
      <c r="K31" s="8">
        <v>6</v>
      </c>
      <c r="L31" s="41">
        <f>VLOOKUP(I31,'[1]November 2022'!A:C,3,FALSE)</f>
        <v>1.9231</v>
      </c>
      <c r="M31" s="43">
        <f t="shared" si="0"/>
        <v>11.54</v>
      </c>
      <c r="N31" s="10">
        <v>44866</v>
      </c>
    </row>
    <row r="32" spans="1:14" s="56" customFormat="1" ht="48.6" customHeight="1" x14ac:dyDescent="0.25">
      <c r="A32" s="45" t="s">
        <v>18</v>
      </c>
      <c r="B32" s="46" t="s">
        <v>151</v>
      </c>
      <c r="C32" s="45" t="s">
        <v>12</v>
      </c>
      <c r="D32" s="47" t="s">
        <v>75</v>
      </c>
      <c r="E32" s="48" t="s">
        <v>76</v>
      </c>
      <c r="F32" s="49">
        <v>20.27</v>
      </c>
      <c r="G32" s="49">
        <v>84</v>
      </c>
      <c r="H32" s="49">
        <v>3.86</v>
      </c>
      <c r="I32" s="50">
        <v>110244</v>
      </c>
      <c r="J32" s="51" t="str">
        <f>VLOOKUP(I32,'[1]November 2022'!A:C,2,FALSE)</f>
        <v>CHEESE MOZ LM PT SKM UNFZ PROC PK(41125)</v>
      </c>
      <c r="K32" s="49">
        <v>10.61</v>
      </c>
      <c r="L32" s="52">
        <f>VLOOKUP(I32,'[1]November 2022'!A:C,3,FALSE)</f>
        <v>1.9231</v>
      </c>
      <c r="M32" s="53">
        <f t="shared" si="0"/>
        <v>20.399999999999999</v>
      </c>
      <c r="N32" s="54">
        <v>44866</v>
      </c>
    </row>
    <row r="33" spans="1:14" ht="48.6" customHeight="1" x14ac:dyDescent="0.25">
      <c r="A33" s="7" t="s">
        <v>18</v>
      </c>
      <c r="B33" s="40" t="s">
        <v>151</v>
      </c>
      <c r="C33" s="7" t="s">
        <v>12</v>
      </c>
      <c r="D33" s="29" t="s">
        <v>77</v>
      </c>
      <c r="E33" s="42" t="s">
        <v>78</v>
      </c>
      <c r="F33" s="8">
        <v>23.16</v>
      </c>
      <c r="G33" s="8">
        <v>192</v>
      </c>
      <c r="H33" s="8">
        <v>1.93</v>
      </c>
      <c r="I33" s="26">
        <v>110244</v>
      </c>
      <c r="J33" s="4" t="str">
        <f>VLOOKUP(I33,'[1]November 2022'!A:C,2,FALSE)</f>
        <v>CHEESE MOZ LM PT SKM UNFZ PROC PK(41125)</v>
      </c>
      <c r="K33" s="8">
        <v>12.11</v>
      </c>
      <c r="L33" s="41">
        <f>VLOOKUP(I33,'[1]November 2022'!A:C,3,FALSE)</f>
        <v>1.9231</v>
      </c>
      <c r="M33" s="43">
        <f t="shared" si="0"/>
        <v>23.29</v>
      </c>
      <c r="N33" s="10">
        <v>44866</v>
      </c>
    </row>
    <row r="34" spans="1:14" s="56" customFormat="1" ht="48.6" customHeight="1" x14ac:dyDescent="0.25">
      <c r="A34" s="45" t="s">
        <v>18</v>
      </c>
      <c r="B34" s="46" t="s">
        <v>151</v>
      </c>
      <c r="C34" s="45" t="s">
        <v>12</v>
      </c>
      <c r="D34" s="47" t="s">
        <v>79</v>
      </c>
      <c r="E34" s="48" t="s">
        <v>80</v>
      </c>
      <c r="F34" s="49">
        <v>13.8</v>
      </c>
      <c r="G34" s="49">
        <v>96</v>
      </c>
      <c r="H34" s="49">
        <v>2.2999999999999998</v>
      </c>
      <c r="I34" s="50">
        <v>110244</v>
      </c>
      <c r="J34" s="51" t="str">
        <f>VLOOKUP(I34,'[1]November 2022'!A:C,2,FALSE)</f>
        <v>CHEESE MOZ LM PT SKM UNFZ PROC PK(41125)</v>
      </c>
      <c r="K34" s="49">
        <v>2.65</v>
      </c>
      <c r="L34" s="52">
        <f>VLOOKUP(I34,'[1]November 2022'!A:C,3,FALSE)</f>
        <v>1.9231</v>
      </c>
      <c r="M34" s="53">
        <f t="shared" si="0"/>
        <v>5.0999999999999996</v>
      </c>
      <c r="N34" s="54">
        <v>44866</v>
      </c>
    </row>
    <row r="35" spans="1:14" ht="48.6" customHeight="1" x14ac:dyDescent="0.25">
      <c r="A35" s="7" t="s">
        <v>18</v>
      </c>
      <c r="B35" s="40" t="s">
        <v>151</v>
      </c>
      <c r="C35" s="7" t="s">
        <v>12</v>
      </c>
      <c r="D35" s="29" t="s">
        <v>81</v>
      </c>
      <c r="E35" s="42" t="s">
        <v>82</v>
      </c>
      <c r="F35" s="8">
        <v>13.2</v>
      </c>
      <c r="G35" s="8">
        <v>96</v>
      </c>
      <c r="H35" s="8">
        <v>2.2000000000000002</v>
      </c>
      <c r="I35" s="26">
        <v>110244</v>
      </c>
      <c r="J35" s="4" t="str">
        <f>VLOOKUP(I35,'[1]November 2022'!A:C,2,FALSE)</f>
        <v>CHEESE MOZ LM PT SKM UNFZ PROC PK(41125)</v>
      </c>
      <c r="K35" s="8">
        <v>6.24</v>
      </c>
      <c r="L35" s="41">
        <f>VLOOKUP(I35,'[1]November 2022'!A:C,3,FALSE)</f>
        <v>1.9231</v>
      </c>
      <c r="M35" s="43">
        <f t="shared" si="0"/>
        <v>12</v>
      </c>
      <c r="N35" s="10">
        <v>44866</v>
      </c>
    </row>
    <row r="36" spans="1:14" ht="48.6" customHeight="1" x14ac:dyDescent="0.25">
      <c r="A36" s="7" t="s">
        <v>18</v>
      </c>
      <c r="B36" s="40" t="s">
        <v>151</v>
      </c>
      <c r="C36" s="7" t="s">
        <v>12</v>
      </c>
      <c r="D36" s="29" t="s">
        <v>83</v>
      </c>
      <c r="E36" s="42" t="s">
        <v>84</v>
      </c>
      <c r="F36" s="8">
        <v>22.5</v>
      </c>
      <c r="G36" s="8">
        <v>72</v>
      </c>
      <c r="H36" s="8">
        <v>5</v>
      </c>
      <c r="I36" s="26">
        <v>110244</v>
      </c>
      <c r="J36" s="4" t="str">
        <f>VLOOKUP(I36,'[1]November 2022'!A:C,2,FALSE)</f>
        <v>CHEESE MOZ LM PT SKM UNFZ PROC PK(41125)</v>
      </c>
      <c r="K36" s="8">
        <v>8.14</v>
      </c>
      <c r="L36" s="41">
        <f>VLOOKUP(I36,'[1]November 2022'!A:C,3,FALSE)</f>
        <v>1.9231</v>
      </c>
      <c r="M36" s="43">
        <f t="shared" ref="M36:M67" si="1">ROUND(K36*L36,2)</f>
        <v>15.65</v>
      </c>
      <c r="N36" s="10">
        <v>44866</v>
      </c>
    </row>
    <row r="37" spans="1:14" ht="48.6" customHeight="1" x14ac:dyDescent="0.25">
      <c r="A37" s="7" t="s">
        <v>18</v>
      </c>
      <c r="B37" s="40" t="s">
        <v>151</v>
      </c>
      <c r="C37" s="7" t="s">
        <v>12</v>
      </c>
      <c r="D37" s="29" t="s">
        <v>85</v>
      </c>
      <c r="E37" s="42" t="s">
        <v>86</v>
      </c>
      <c r="F37" s="8">
        <v>22.5</v>
      </c>
      <c r="G37" s="8">
        <v>72</v>
      </c>
      <c r="H37" s="8">
        <v>5</v>
      </c>
      <c r="I37" s="26">
        <v>110244</v>
      </c>
      <c r="J37" s="4" t="str">
        <f>VLOOKUP(I37,'[1]November 2022'!A:C,2,FALSE)</f>
        <v>CHEESE MOZ LM PT SKM UNFZ PROC PK(41125)</v>
      </c>
      <c r="K37" s="8">
        <v>9.1300000000000008</v>
      </c>
      <c r="L37" s="41">
        <f>VLOOKUP(I37,'[1]November 2022'!A:C,3,FALSE)</f>
        <v>1.9231</v>
      </c>
      <c r="M37" s="43">
        <f t="shared" si="1"/>
        <v>17.559999999999999</v>
      </c>
      <c r="N37" s="10">
        <v>44866</v>
      </c>
    </row>
    <row r="38" spans="1:14" ht="48.6" customHeight="1" x14ac:dyDescent="0.25">
      <c r="A38" s="7" t="s">
        <v>18</v>
      </c>
      <c r="B38" s="40" t="s">
        <v>151</v>
      </c>
      <c r="C38" s="7" t="s">
        <v>12</v>
      </c>
      <c r="D38" s="29" t="s">
        <v>87</v>
      </c>
      <c r="E38" s="42" t="s">
        <v>88</v>
      </c>
      <c r="F38" s="8">
        <v>28.8</v>
      </c>
      <c r="G38" s="8">
        <v>96</v>
      </c>
      <c r="H38" s="8">
        <v>4.8</v>
      </c>
      <c r="I38" s="26">
        <v>110244</v>
      </c>
      <c r="J38" s="4" t="str">
        <f>VLOOKUP(I38,'[1]November 2022'!A:C,2,FALSE)</f>
        <v>CHEESE MOZ LM PT SKM UNFZ PROC PK(41125)</v>
      </c>
      <c r="K38" s="8">
        <v>12.06</v>
      </c>
      <c r="L38" s="41">
        <f>VLOOKUP(I38,'[1]November 2022'!A:C,3,FALSE)</f>
        <v>1.9231</v>
      </c>
      <c r="M38" s="43">
        <f t="shared" si="1"/>
        <v>23.19</v>
      </c>
      <c r="N38" s="10">
        <v>44866</v>
      </c>
    </row>
    <row r="39" spans="1:14" ht="48.6" customHeight="1" x14ac:dyDescent="0.25">
      <c r="A39" s="7" t="s">
        <v>18</v>
      </c>
      <c r="B39" s="40" t="s">
        <v>151</v>
      </c>
      <c r="C39" s="7" t="s">
        <v>12</v>
      </c>
      <c r="D39" s="29" t="s">
        <v>89</v>
      </c>
      <c r="E39" s="42" t="s">
        <v>90</v>
      </c>
      <c r="F39" s="8">
        <v>28.8</v>
      </c>
      <c r="G39" s="8">
        <v>96</v>
      </c>
      <c r="H39" s="8">
        <v>4.8</v>
      </c>
      <c r="I39" s="26">
        <v>110244</v>
      </c>
      <c r="J39" s="4" t="str">
        <f>VLOOKUP(I39,'[1]November 2022'!A:C,2,FALSE)</f>
        <v>CHEESE MOZ LM PT SKM UNFZ PROC PK(41125)</v>
      </c>
      <c r="K39" s="8">
        <v>10.74</v>
      </c>
      <c r="L39" s="41">
        <f>VLOOKUP(I39,'[1]November 2022'!A:C,3,FALSE)</f>
        <v>1.9231</v>
      </c>
      <c r="M39" s="43">
        <f t="shared" si="1"/>
        <v>20.65</v>
      </c>
      <c r="N39" s="10">
        <v>44866</v>
      </c>
    </row>
    <row r="40" spans="1:14" ht="48.6" hidden="1" customHeight="1" x14ac:dyDescent="0.25">
      <c r="A40" s="7" t="s">
        <v>18</v>
      </c>
      <c r="B40" s="40" t="s">
        <v>151</v>
      </c>
      <c r="C40" s="7" t="s">
        <v>12</v>
      </c>
      <c r="D40" s="29" t="s">
        <v>91</v>
      </c>
      <c r="E40" s="42" t="s">
        <v>92</v>
      </c>
      <c r="F40" s="8">
        <v>21.6</v>
      </c>
      <c r="G40" s="8">
        <v>72</v>
      </c>
      <c r="H40" s="8">
        <v>4.8</v>
      </c>
      <c r="I40" s="26">
        <v>110244</v>
      </c>
      <c r="J40" s="4" t="str">
        <f>VLOOKUP(I40,'[1]November 2022'!A:C,2,FALSE)</f>
        <v>CHEESE MOZ LM PT SKM UNFZ PROC PK(41125)</v>
      </c>
      <c r="K40" s="8">
        <v>7.83</v>
      </c>
      <c r="L40" s="41">
        <f>VLOOKUP(I40,'[1]November 2022'!A:C,3,FALSE)</f>
        <v>1.9231</v>
      </c>
      <c r="M40" s="43">
        <f t="shared" si="1"/>
        <v>15.06</v>
      </c>
      <c r="N40" s="10">
        <v>44866</v>
      </c>
    </row>
    <row r="41" spans="1:14" ht="48.6" customHeight="1" x14ac:dyDescent="0.25">
      <c r="A41" s="7" t="s">
        <v>18</v>
      </c>
      <c r="B41" s="40" t="s">
        <v>151</v>
      </c>
      <c r="C41" s="7" t="s">
        <v>12</v>
      </c>
      <c r="D41" s="29" t="s">
        <v>93</v>
      </c>
      <c r="E41" s="42" t="s">
        <v>94</v>
      </c>
      <c r="F41" s="8">
        <v>18</v>
      </c>
      <c r="G41" s="8">
        <v>60</v>
      </c>
      <c r="H41" s="8">
        <v>4.8</v>
      </c>
      <c r="I41" s="26">
        <v>110244</v>
      </c>
      <c r="J41" s="4" t="str">
        <f>VLOOKUP(I41,'[1]November 2022'!A:C,2,FALSE)</f>
        <v>CHEESE MOZ LM PT SKM UNFZ PROC PK(41125)</v>
      </c>
      <c r="K41" s="8">
        <v>2.11</v>
      </c>
      <c r="L41" s="41">
        <f>VLOOKUP(I41,'[1]November 2022'!A:C,3,FALSE)</f>
        <v>1.9231</v>
      </c>
      <c r="M41" s="43">
        <f t="shared" si="1"/>
        <v>4.0599999999999996</v>
      </c>
      <c r="N41" s="10">
        <v>44866</v>
      </c>
    </row>
    <row r="42" spans="1:14" ht="48.6" customHeight="1" x14ac:dyDescent="0.25">
      <c r="A42" s="7" t="s">
        <v>18</v>
      </c>
      <c r="B42" s="40" t="s">
        <v>151</v>
      </c>
      <c r="C42" s="7" t="s">
        <v>12</v>
      </c>
      <c r="D42" s="29" t="s">
        <v>95</v>
      </c>
      <c r="E42" s="42" t="s">
        <v>96</v>
      </c>
      <c r="F42" s="8">
        <v>27.36</v>
      </c>
      <c r="G42" s="8">
        <v>96</v>
      </c>
      <c r="H42" s="8">
        <v>4.5599999999999996</v>
      </c>
      <c r="I42" s="26">
        <v>110244</v>
      </c>
      <c r="J42" s="4" t="str">
        <f>VLOOKUP(I42,'[1]November 2022'!A:C,2,FALSE)</f>
        <v>CHEESE MOZ LM PT SKM UNFZ PROC PK(41125)</v>
      </c>
      <c r="K42" s="8">
        <v>3.93</v>
      </c>
      <c r="L42" s="41">
        <f>VLOOKUP(I42,'[1]November 2022'!A:C,3,FALSE)</f>
        <v>1.9231</v>
      </c>
      <c r="M42" s="43">
        <f t="shared" si="1"/>
        <v>7.56</v>
      </c>
      <c r="N42" s="10">
        <v>44866</v>
      </c>
    </row>
    <row r="43" spans="1:14" ht="48.6" customHeight="1" x14ac:dyDescent="0.25">
      <c r="A43" s="7" t="s">
        <v>18</v>
      </c>
      <c r="B43" s="40" t="s">
        <v>151</v>
      </c>
      <c r="C43" s="7" t="s">
        <v>12</v>
      </c>
      <c r="D43" s="29" t="s">
        <v>97</v>
      </c>
      <c r="E43" s="42" t="s">
        <v>98</v>
      </c>
      <c r="F43" s="8">
        <v>27.36</v>
      </c>
      <c r="G43" s="8">
        <v>96</v>
      </c>
      <c r="H43" s="8">
        <v>4.5599999999999996</v>
      </c>
      <c r="I43" s="26">
        <v>110244</v>
      </c>
      <c r="J43" s="4" t="str">
        <f>VLOOKUP(I43,'[1]November 2022'!A:C,2,FALSE)</f>
        <v>CHEESE MOZ LM PT SKM UNFZ PROC PK(41125)</v>
      </c>
      <c r="K43" s="8">
        <v>3.21</v>
      </c>
      <c r="L43" s="41">
        <f>VLOOKUP(I43,'[1]November 2022'!A:C,3,FALSE)</f>
        <v>1.9231</v>
      </c>
      <c r="M43" s="43">
        <f t="shared" si="1"/>
        <v>6.17</v>
      </c>
      <c r="N43" s="10">
        <v>44866</v>
      </c>
    </row>
    <row r="44" spans="1:14" s="56" customFormat="1" ht="48.6" customHeight="1" x14ac:dyDescent="0.25">
      <c r="A44" s="45" t="s">
        <v>18</v>
      </c>
      <c r="B44" s="46" t="s">
        <v>151</v>
      </c>
      <c r="C44" s="45" t="s">
        <v>12</v>
      </c>
      <c r="D44" s="47" t="s">
        <v>99</v>
      </c>
      <c r="E44" s="48" t="s">
        <v>100</v>
      </c>
      <c r="F44" s="49">
        <v>24.12</v>
      </c>
      <c r="G44" s="49">
        <v>96</v>
      </c>
      <c r="H44" s="49">
        <v>4.0199999999999996</v>
      </c>
      <c r="I44" s="50">
        <v>110244</v>
      </c>
      <c r="J44" s="51" t="str">
        <f>VLOOKUP(I44,'[1]November 2022'!A:C,2,FALSE)</f>
        <v>CHEESE MOZ LM PT SKM UNFZ PROC PK(41125)</v>
      </c>
      <c r="K44" s="49">
        <v>3.21</v>
      </c>
      <c r="L44" s="52">
        <f>VLOOKUP(I44,'[1]November 2022'!A:C,3,FALSE)</f>
        <v>1.9231</v>
      </c>
      <c r="M44" s="53">
        <f t="shared" si="1"/>
        <v>6.17</v>
      </c>
      <c r="N44" s="54">
        <v>44866</v>
      </c>
    </row>
    <row r="45" spans="1:14" ht="48.6" customHeight="1" x14ac:dyDescent="0.25">
      <c r="A45" s="7" t="s">
        <v>18</v>
      </c>
      <c r="B45" s="40" t="s">
        <v>151</v>
      </c>
      <c r="C45" s="7" t="s">
        <v>12</v>
      </c>
      <c r="D45" s="29" t="s">
        <v>101</v>
      </c>
      <c r="E45" s="42" t="s">
        <v>102</v>
      </c>
      <c r="F45" s="8">
        <v>21.78</v>
      </c>
      <c r="G45" s="8">
        <v>72</v>
      </c>
      <c r="H45" s="8">
        <v>4.84</v>
      </c>
      <c r="I45" s="26">
        <v>110244</v>
      </c>
      <c r="J45" s="4" t="str">
        <f>VLOOKUP(I45,'[1]November 2022'!A:C,2,FALSE)</f>
        <v>CHEESE MOZ LM PT SKM UNFZ PROC PK(41125)</v>
      </c>
      <c r="K45" s="8">
        <v>4.55</v>
      </c>
      <c r="L45" s="41">
        <f>VLOOKUP(I45,'[1]November 2022'!A:C,3,FALSE)</f>
        <v>1.9231</v>
      </c>
      <c r="M45" s="43">
        <f t="shared" si="1"/>
        <v>8.75</v>
      </c>
      <c r="N45" s="10">
        <v>44866</v>
      </c>
    </row>
    <row r="46" spans="1:14" ht="48.6" hidden="1" customHeight="1" x14ac:dyDescent="0.25">
      <c r="A46" s="7" t="s">
        <v>18</v>
      </c>
      <c r="B46" s="40" t="s">
        <v>151</v>
      </c>
      <c r="C46" s="7" t="s">
        <v>12</v>
      </c>
      <c r="D46" s="29" t="s">
        <v>103</v>
      </c>
      <c r="E46" s="42" t="s">
        <v>104</v>
      </c>
      <c r="F46" s="8">
        <v>29.4</v>
      </c>
      <c r="G46" s="8">
        <v>96</v>
      </c>
      <c r="H46" s="8">
        <v>4.9000000000000004</v>
      </c>
      <c r="I46" s="26">
        <v>110244</v>
      </c>
      <c r="J46" s="4" t="str">
        <f>VLOOKUP(I46,'[1]November 2022'!A:C,2,FALSE)</f>
        <v>CHEESE MOZ LM PT SKM UNFZ PROC PK(41125)</v>
      </c>
      <c r="K46" s="8">
        <v>10.68</v>
      </c>
      <c r="L46" s="41">
        <f>VLOOKUP(I46,'[1]November 2022'!A:C,3,FALSE)</f>
        <v>1.9231</v>
      </c>
      <c r="M46" s="43">
        <f t="shared" si="1"/>
        <v>20.54</v>
      </c>
      <c r="N46" s="10">
        <v>44866</v>
      </c>
    </row>
    <row r="47" spans="1:14" ht="48.6" customHeight="1" x14ac:dyDescent="0.25">
      <c r="A47" s="7" t="s">
        <v>18</v>
      </c>
      <c r="B47" s="40" t="s">
        <v>151</v>
      </c>
      <c r="C47" s="7" t="s">
        <v>12</v>
      </c>
      <c r="D47" s="29" t="s">
        <v>105</v>
      </c>
      <c r="E47" s="42" t="s">
        <v>106</v>
      </c>
      <c r="F47" s="8">
        <v>28</v>
      </c>
      <c r="G47" s="8">
        <v>96</v>
      </c>
      <c r="H47" s="8">
        <v>4.67</v>
      </c>
      <c r="I47" s="26">
        <v>110244</v>
      </c>
      <c r="J47" s="4" t="str">
        <f>VLOOKUP(I47,'[1]November 2022'!A:C,2,FALSE)</f>
        <v>CHEESE MOZ LM PT SKM UNFZ PROC PK(41125)</v>
      </c>
      <c r="K47" s="8">
        <v>4.1399999999999997</v>
      </c>
      <c r="L47" s="41">
        <f>VLOOKUP(I47,'[1]November 2022'!A:C,3,FALSE)</f>
        <v>1.9231</v>
      </c>
      <c r="M47" s="43">
        <f t="shared" si="1"/>
        <v>7.96</v>
      </c>
      <c r="N47" s="10">
        <v>44866</v>
      </c>
    </row>
    <row r="48" spans="1:14" ht="48.6" customHeight="1" x14ac:dyDescent="0.25">
      <c r="A48" s="7" t="s">
        <v>18</v>
      </c>
      <c r="B48" s="40" t="s">
        <v>151</v>
      </c>
      <c r="C48" s="7" t="s">
        <v>12</v>
      </c>
      <c r="D48" s="29" t="s">
        <v>107</v>
      </c>
      <c r="E48" s="42" t="s">
        <v>108</v>
      </c>
      <c r="F48" s="8">
        <v>28</v>
      </c>
      <c r="G48" s="8">
        <v>96</v>
      </c>
      <c r="H48" s="8">
        <v>4.67</v>
      </c>
      <c r="I48" s="26">
        <v>110244</v>
      </c>
      <c r="J48" s="4" t="str">
        <f>VLOOKUP(I48,'[1]November 2022'!A:C,2,FALSE)</f>
        <v>CHEESE MOZ LM PT SKM UNFZ PROC PK(41125)</v>
      </c>
      <c r="K48" s="8">
        <v>3.75</v>
      </c>
      <c r="L48" s="41">
        <f>VLOOKUP(I48,'[1]November 2022'!A:C,3,FALSE)</f>
        <v>1.9231</v>
      </c>
      <c r="M48" s="43">
        <f t="shared" si="1"/>
        <v>7.21</v>
      </c>
      <c r="N48" s="10">
        <v>44866</v>
      </c>
    </row>
    <row r="49" spans="1:14" ht="48.6" customHeight="1" x14ac:dyDescent="0.25">
      <c r="A49" s="7" t="s">
        <v>18</v>
      </c>
      <c r="B49" s="40" t="s">
        <v>151</v>
      </c>
      <c r="C49" s="7" t="s">
        <v>12</v>
      </c>
      <c r="D49" s="29" t="s">
        <v>109</v>
      </c>
      <c r="E49" s="42" t="s">
        <v>110</v>
      </c>
      <c r="F49" s="8">
        <v>21.92</v>
      </c>
      <c r="G49" s="8">
        <v>72</v>
      </c>
      <c r="H49" s="8">
        <v>4.87</v>
      </c>
      <c r="I49" s="26">
        <v>110244</v>
      </c>
      <c r="J49" s="4" t="str">
        <f>VLOOKUP(I49,'[1]November 2022'!A:C,2,FALSE)</f>
        <v>CHEESE MOZ LM PT SKM UNFZ PROC PK(41125)</v>
      </c>
      <c r="K49" s="8">
        <v>4.12</v>
      </c>
      <c r="L49" s="41">
        <f>VLOOKUP(I49,'[1]November 2022'!A:C,3,FALSE)</f>
        <v>1.9231</v>
      </c>
      <c r="M49" s="43">
        <f t="shared" si="1"/>
        <v>7.92</v>
      </c>
      <c r="N49" s="10">
        <v>44866</v>
      </c>
    </row>
    <row r="50" spans="1:14" ht="48.6" customHeight="1" x14ac:dyDescent="0.25">
      <c r="A50" s="7" t="s">
        <v>18</v>
      </c>
      <c r="B50" s="40" t="s">
        <v>151</v>
      </c>
      <c r="C50" s="7" t="s">
        <v>12</v>
      </c>
      <c r="D50" s="29" t="s">
        <v>111</v>
      </c>
      <c r="E50" s="42" t="s">
        <v>112</v>
      </c>
      <c r="F50" s="8">
        <v>22.44</v>
      </c>
      <c r="G50" s="8">
        <v>96</v>
      </c>
      <c r="H50" s="8">
        <v>3.74</v>
      </c>
      <c r="I50" s="26">
        <v>110244</v>
      </c>
      <c r="J50" s="4" t="str">
        <f>VLOOKUP(I50,'[1]November 2022'!A:C,2,FALSE)</f>
        <v>CHEESE MOZ LM PT SKM UNFZ PROC PK(41125)</v>
      </c>
      <c r="K50" s="8">
        <v>8.2200000000000006</v>
      </c>
      <c r="L50" s="41">
        <f>VLOOKUP(I50,'[1]November 2022'!A:C,3,FALSE)</f>
        <v>1.9231</v>
      </c>
      <c r="M50" s="43">
        <f t="shared" si="1"/>
        <v>15.81</v>
      </c>
      <c r="N50" s="10">
        <v>44866</v>
      </c>
    </row>
    <row r="51" spans="1:14" ht="48.6" customHeight="1" x14ac:dyDescent="0.25">
      <c r="A51" s="7" t="s">
        <v>18</v>
      </c>
      <c r="B51" s="40" t="s">
        <v>151</v>
      </c>
      <c r="C51" s="7" t="s">
        <v>12</v>
      </c>
      <c r="D51" s="29" t="s">
        <v>113</v>
      </c>
      <c r="E51" s="42" t="s">
        <v>114</v>
      </c>
      <c r="F51" s="8">
        <v>23.16</v>
      </c>
      <c r="G51" s="8">
        <v>192</v>
      </c>
      <c r="H51" s="8">
        <v>1.93</v>
      </c>
      <c r="I51" s="26">
        <v>110244</v>
      </c>
      <c r="J51" s="4" t="str">
        <f>VLOOKUP(I51,'[1]November 2022'!A:C,2,FALSE)</f>
        <v>CHEESE MOZ LM PT SKM UNFZ PROC PK(41125)</v>
      </c>
      <c r="K51" s="8">
        <v>6.06</v>
      </c>
      <c r="L51" s="41">
        <f>VLOOKUP(I51,'[1]November 2022'!A:C,3,FALSE)</f>
        <v>1.9231</v>
      </c>
      <c r="M51" s="43">
        <f t="shared" si="1"/>
        <v>11.65</v>
      </c>
      <c r="N51" s="10">
        <v>44866</v>
      </c>
    </row>
    <row r="52" spans="1:14" ht="48.6" customHeight="1" x14ac:dyDescent="0.25">
      <c r="A52" s="7" t="s">
        <v>18</v>
      </c>
      <c r="B52" s="40" t="s">
        <v>151</v>
      </c>
      <c r="C52" s="7" t="s">
        <v>12</v>
      </c>
      <c r="D52" s="29" t="s">
        <v>115</v>
      </c>
      <c r="E52" s="42" t="s">
        <v>116</v>
      </c>
      <c r="F52" s="8">
        <v>28</v>
      </c>
      <c r="G52" s="8">
        <v>96</v>
      </c>
      <c r="H52" s="8">
        <v>4.67</v>
      </c>
      <c r="I52" s="26">
        <v>110244</v>
      </c>
      <c r="J52" s="4" t="str">
        <f>VLOOKUP(I52,'[1]November 2022'!A:C,2,FALSE)</f>
        <v>CHEESE MOZ LM PT SKM UNFZ PROC PK(41125)</v>
      </c>
      <c r="K52" s="8">
        <v>6.96</v>
      </c>
      <c r="L52" s="41">
        <f>VLOOKUP(I52,'[1]November 2022'!A:C,3,FALSE)</f>
        <v>1.9231</v>
      </c>
      <c r="M52" s="43">
        <f t="shared" si="1"/>
        <v>13.38</v>
      </c>
      <c r="N52" s="10">
        <v>44866</v>
      </c>
    </row>
    <row r="53" spans="1:14" s="56" customFormat="1" ht="48.6" customHeight="1" x14ac:dyDescent="0.25">
      <c r="A53" s="45" t="s">
        <v>18</v>
      </c>
      <c r="B53" s="46" t="s">
        <v>151</v>
      </c>
      <c r="C53" s="45" t="s">
        <v>12</v>
      </c>
      <c r="D53" s="47" t="s">
        <v>117</v>
      </c>
      <c r="E53" s="48" t="s">
        <v>118</v>
      </c>
      <c r="F53" s="49">
        <v>28</v>
      </c>
      <c r="G53" s="49">
        <v>96</v>
      </c>
      <c r="H53" s="49">
        <v>4.67</v>
      </c>
      <c r="I53" s="50">
        <v>110244</v>
      </c>
      <c r="J53" s="51" t="str">
        <f>VLOOKUP(I53,'[1]November 2022'!A:C,2,FALSE)</f>
        <v>CHEESE MOZ LM PT SKM UNFZ PROC PK(41125)</v>
      </c>
      <c r="K53" s="49">
        <v>8.0399999999999991</v>
      </c>
      <c r="L53" s="52">
        <f>VLOOKUP(I53,'[1]November 2022'!A:C,3,FALSE)</f>
        <v>1.9231</v>
      </c>
      <c r="M53" s="53">
        <f t="shared" si="1"/>
        <v>15.46</v>
      </c>
      <c r="N53" s="54">
        <v>44866</v>
      </c>
    </row>
    <row r="54" spans="1:14" ht="48.6" customHeight="1" x14ac:dyDescent="0.25">
      <c r="A54" s="7" t="s">
        <v>18</v>
      </c>
      <c r="B54" s="40" t="s">
        <v>151</v>
      </c>
      <c r="C54" s="7" t="s">
        <v>12</v>
      </c>
      <c r="D54" s="29" t="s">
        <v>119</v>
      </c>
      <c r="E54" s="42" t="s">
        <v>120</v>
      </c>
      <c r="F54" s="8">
        <v>28.98</v>
      </c>
      <c r="G54" s="8">
        <v>96</v>
      </c>
      <c r="H54" s="8">
        <v>4.83</v>
      </c>
      <c r="I54" s="26">
        <v>110244</v>
      </c>
      <c r="J54" s="4" t="str">
        <f>VLOOKUP(I54,'[1]November 2022'!A:C,2,FALSE)</f>
        <v>CHEESE MOZ LM PT SKM UNFZ PROC PK(41125)</v>
      </c>
      <c r="K54" s="8">
        <v>4.0199999999999996</v>
      </c>
      <c r="L54" s="41">
        <f>VLOOKUP(I54,'[1]November 2022'!A:C,3,FALSE)</f>
        <v>1.9231</v>
      </c>
      <c r="M54" s="43">
        <f t="shared" si="1"/>
        <v>7.73</v>
      </c>
      <c r="N54" s="10">
        <v>44866</v>
      </c>
    </row>
    <row r="55" spans="1:14" ht="48.6" customHeight="1" x14ac:dyDescent="0.25">
      <c r="A55" s="7" t="s">
        <v>18</v>
      </c>
      <c r="B55" s="40" t="s">
        <v>151</v>
      </c>
      <c r="C55" s="7" t="s">
        <v>12</v>
      </c>
      <c r="D55" s="29" t="s">
        <v>121</v>
      </c>
      <c r="E55" s="42" t="s">
        <v>122</v>
      </c>
      <c r="F55" s="8">
        <v>30</v>
      </c>
      <c r="G55" s="8">
        <v>96</v>
      </c>
      <c r="H55" s="8">
        <v>5</v>
      </c>
      <c r="I55" s="26">
        <v>110244</v>
      </c>
      <c r="J55" s="4" t="str">
        <f>VLOOKUP(I55,'[1]November 2022'!A:C,2,FALSE)</f>
        <v>CHEESE MOZ LM PT SKM UNFZ PROC PK(41125)</v>
      </c>
      <c r="K55" s="8">
        <v>1.92</v>
      </c>
      <c r="L55" s="41">
        <f>VLOOKUP(I55,'[1]November 2022'!A:C,3,FALSE)</f>
        <v>1.9231</v>
      </c>
      <c r="M55" s="43">
        <f t="shared" si="1"/>
        <v>3.69</v>
      </c>
      <c r="N55" s="10">
        <v>44866</v>
      </c>
    </row>
    <row r="56" spans="1:14" ht="48.6" customHeight="1" x14ac:dyDescent="0.25">
      <c r="A56" s="7" t="s">
        <v>18</v>
      </c>
      <c r="B56" s="40" t="s">
        <v>151</v>
      </c>
      <c r="C56" s="7" t="s">
        <v>12</v>
      </c>
      <c r="D56" s="29" t="s">
        <v>123</v>
      </c>
      <c r="E56" s="42" t="s">
        <v>124</v>
      </c>
      <c r="F56" s="8">
        <v>27.36</v>
      </c>
      <c r="G56" s="8">
        <v>96</v>
      </c>
      <c r="H56" s="8">
        <v>4.5599999999999996</v>
      </c>
      <c r="I56" s="26">
        <v>110244</v>
      </c>
      <c r="J56" s="4" t="str">
        <f>VLOOKUP(I56,'[1]November 2022'!A:C,2,FALSE)</f>
        <v>CHEESE MOZ LM PT SKM UNFZ PROC PK(41125)</v>
      </c>
      <c r="K56" s="8">
        <v>2.94</v>
      </c>
      <c r="L56" s="41">
        <f>VLOOKUP(I56,'[1]November 2022'!A:C,3,FALSE)</f>
        <v>1.9231</v>
      </c>
      <c r="M56" s="43">
        <f t="shared" si="1"/>
        <v>5.65</v>
      </c>
      <c r="N56" s="10">
        <v>44866</v>
      </c>
    </row>
    <row r="57" spans="1:14" ht="48.6" customHeight="1" x14ac:dyDescent="0.25">
      <c r="A57" s="7" t="s">
        <v>18</v>
      </c>
      <c r="B57" s="40" t="s">
        <v>151</v>
      </c>
      <c r="C57" s="7" t="s">
        <v>12</v>
      </c>
      <c r="D57" s="29" t="s">
        <v>125</v>
      </c>
      <c r="E57" s="42" t="s">
        <v>126</v>
      </c>
      <c r="F57" s="8">
        <v>31.92</v>
      </c>
      <c r="G57" s="8">
        <v>192</v>
      </c>
      <c r="H57" s="8">
        <v>2.66</v>
      </c>
      <c r="I57" s="26">
        <v>110244</v>
      </c>
      <c r="J57" s="4" t="str">
        <f>VLOOKUP(I57,'[1]November 2022'!A:C,2,FALSE)</f>
        <v>CHEESE MOZ LM PT SKM UNFZ PROC PK(41125)</v>
      </c>
      <c r="K57" s="8">
        <v>3.42</v>
      </c>
      <c r="L57" s="41">
        <f>VLOOKUP(I57,'[1]November 2022'!A:C,3,FALSE)</f>
        <v>1.9231</v>
      </c>
      <c r="M57" s="43">
        <f t="shared" si="1"/>
        <v>6.58</v>
      </c>
      <c r="N57" s="10">
        <v>44866</v>
      </c>
    </row>
    <row r="58" spans="1:14" s="56" customFormat="1" ht="48.6" customHeight="1" x14ac:dyDescent="0.25">
      <c r="A58" s="45" t="s">
        <v>18</v>
      </c>
      <c r="B58" s="46" t="s">
        <v>151</v>
      </c>
      <c r="C58" s="45" t="s">
        <v>12</v>
      </c>
      <c r="D58" s="47" t="s">
        <v>127</v>
      </c>
      <c r="E58" s="48" t="s">
        <v>128</v>
      </c>
      <c r="F58" s="49">
        <v>24.54</v>
      </c>
      <c r="G58" s="49">
        <v>96</v>
      </c>
      <c r="H58" s="49">
        <v>4.09</v>
      </c>
      <c r="I58" s="50">
        <v>110244</v>
      </c>
      <c r="J58" s="51" t="str">
        <f>VLOOKUP(I58,'[1]November 2022'!A:C,2,FALSE)</f>
        <v>CHEESE MOZ LM PT SKM UNFZ PROC PK(41125)</v>
      </c>
      <c r="K58" s="49">
        <v>2.37</v>
      </c>
      <c r="L58" s="52">
        <f>VLOOKUP(I58,'[1]November 2022'!A:C,3,FALSE)</f>
        <v>1.9231</v>
      </c>
      <c r="M58" s="53">
        <f t="shared" si="1"/>
        <v>4.5599999999999996</v>
      </c>
      <c r="N58" s="54">
        <v>44866</v>
      </c>
    </row>
    <row r="59" spans="1:14" ht="48.6" hidden="1" customHeight="1" x14ac:dyDescent="0.25">
      <c r="A59" s="7" t="s">
        <v>18</v>
      </c>
      <c r="B59" s="40" t="s">
        <v>151</v>
      </c>
      <c r="C59" s="7" t="s">
        <v>12</v>
      </c>
      <c r="D59" s="29" t="s">
        <v>129</v>
      </c>
      <c r="E59" s="42" t="s">
        <v>130</v>
      </c>
      <c r="F59" s="8">
        <v>30</v>
      </c>
      <c r="G59" s="8">
        <v>96</v>
      </c>
      <c r="H59" s="8">
        <v>5</v>
      </c>
      <c r="I59" s="26">
        <v>110244</v>
      </c>
      <c r="J59" s="4" t="str">
        <f>VLOOKUP(I59,'[1]November 2022'!A:C,2,FALSE)</f>
        <v>CHEESE MOZ LM PT SKM UNFZ PROC PK(41125)</v>
      </c>
      <c r="K59" s="8">
        <v>1.96</v>
      </c>
      <c r="L59" s="41">
        <f>VLOOKUP(I59,'[1]November 2022'!A:C,3,FALSE)</f>
        <v>1.9231</v>
      </c>
      <c r="M59" s="43">
        <f t="shared" si="1"/>
        <v>3.77</v>
      </c>
      <c r="N59" s="10">
        <v>44866</v>
      </c>
    </row>
    <row r="60" spans="1:14" ht="48.6" customHeight="1" x14ac:dyDescent="0.25">
      <c r="A60" s="7" t="s">
        <v>18</v>
      </c>
      <c r="B60" s="40" t="s">
        <v>151</v>
      </c>
      <c r="C60" s="7" t="s">
        <v>12</v>
      </c>
      <c r="D60" s="29" t="s">
        <v>131</v>
      </c>
      <c r="E60" s="42" t="s">
        <v>132</v>
      </c>
      <c r="F60" s="8">
        <v>21.6</v>
      </c>
      <c r="G60" s="8">
        <v>72</v>
      </c>
      <c r="H60" s="8">
        <v>4.8</v>
      </c>
      <c r="I60" s="26">
        <v>110244</v>
      </c>
      <c r="J60" s="4" t="str">
        <f>VLOOKUP(I60,'[1]November 2022'!A:C,2,FALSE)</f>
        <v>CHEESE MOZ LM PT SKM UNFZ PROC PK(41125)</v>
      </c>
      <c r="K60" s="8">
        <v>6.1</v>
      </c>
      <c r="L60" s="41">
        <f>VLOOKUP(I60,'[1]November 2022'!A:C,3,FALSE)</f>
        <v>1.9231</v>
      </c>
      <c r="M60" s="43">
        <f t="shared" si="1"/>
        <v>11.73</v>
      </c>
      <c r="N60" s="10">
        <v>44866</v>
      </c>
    </row>
    <row r="61" spans="1:14" ht="48.6" customHeight="1" x14ac:dyDescent="0.25">
      <c r="A61" s="7" t="s">
        <v>18</v>
      </c>
      <c r="B61" s="40" t="s">
        <v>151</v>
      </c>
      <c r="C61" s="7" t="s">
        <v>12</v>
      </c>
      <c r="D61" s="29" t="s">
        <v>133</v>
      </c>
      <c r="E61" s="42" t="s">
        <v>134</v>
      </c>
      <c r="F61" s="8">
        <v>21.6</v>
      </c>
      <c r="G61" s="8">
        <v>72</v>
      </c>
      <c r="H61" s="8">
        <v>4.8</v>
      </c>
      <c r="I61" s="26">
        <v>110244</v>
      </c>
      <c r="J61" s="4" t="str">
        <f>VLOOKUP(I61,'[1]November 2022'!A:C,2,FALSE)</f>
        <v>CHEESE MOZ LM PT SKM UNFZ PROC PK(41125)</v>
      </c>
      <c r="K61" s="8">
        <v>5.43</v>
      </c>
      <c r="L61" s="41">
        <f>VLOOKUP(I61,'[1]November 2022'!A:C,3,FALSE)</f>
        <v>1.9231</v>
      </c>
      <c r="M61" s="43">
        <f t="shared" si="1"/>
        <v>10.44</v>
      </c>
      <c r="N61" s="10">
        <v>44866</v>
      </c>
    </row>
    <row r="62" spans="1:14" ht="48.6" customHeight="1" x14ac:dyDescent="0.25">
      <c r="A62" s="7" t="s">
        <v>18</v>
      </c>
      <c r="B62" s="40" t="s">
        <v>151</v>
      </c>
      <c r="C62" s="7" t="s">
        <v>12</v>
      </c>
      <c r="D62" s="29" t="s">
        <v>135</v>
      </c>
      <c r="E62" s="42" t="s">
        <v>136</v>
      </c>
      <c r="F62" s="8">
        <v>28.08</v>
      </c>
      <c r="G62" s="8">
        <v>96</v>
      </c>
      <c r="H62" s="8">
        <v>4.68</v>
      </c>
      <c r="I62" s="26">
        <v>110244</v>
      </c>
      <c r="J62" s="4" t="str">
        <f>VLOOKUP(I62,'[1]November 2022'!A:C,2,FALSE)</f>
        <v>CHEESE MOZ LM PT SKM UNFZ PROC PK(41125)</v>
      </c>
      <c r="K62" s="8">
        <v>5.13</v>
      </c>
      <c r="L62" s="41">
        <f>VLOOKUP(I62,'[1]November 2022'!A:C,3,FALSE)</f>
        <v>1.9231</v>
      </c>
      <c r="M62" s="43">
        <f t="shared" si="1"/>
        <v>9.8699999999999992</v>
      </c>
      <c r="N62" s="10">
        <v>44866</v>
      </c>
    </row>
    <row r="63" spans="1:14" ht="48.6" customHeight="1" x14ac:dyDescent="0.25">
      <c r="A63" s="7" t="s">
        <v>18</v>
      </c>
      <c r="B63" s="40" t="s">
        <v>151</v>
      </c>
      <c r="C63" s="7" t="s">
        <v>12</v>
      </c>
      <c r="D63" s="29" t="s">
        <v>137</v>
      </c>
      <c r="E63" s="42" t="s">
        <v>138</v>
      </c>
      <c r="F63" s="8">
        <v>28.08</v>
      </c>
      <c r="G63" s="8">
        <v>96</v>
      </c>
      <c r="H63" s="8">
        <v>4.68</v>
      </c>
      <c r="I63" s="26">
        <v>110244</v>
      </c>
      <c r="J63" s="4" t="str">
        <f>VLOOKUP(I63,'[1]November 2022'!A:C,2,FALSE)</f>
        <v>CHEESE MOZ LM PT SKM UNFZ PROC PK(41125)</v>
      </c>
      <c r="K63" s="8">
        <v>4.38</v>
      </c>
      <c r="L63" s="41">
        <f>VLOOKUP(I63,'[1]November 2022'!A:C,3,FALSE)</f>
        <v>1.9231</v>
      </c>
      <c r="M63" s="43">
        <f t="shared" si="1"/>
        <v>8.42</v>
      </c>
      <c r="N63" s="10">
        <v>44866</v>
      </c>
    </row>
    <row r="64" spans="1:14" ht="48.6" hidden="1" customHeight="1" x14ac:dyDescent="0.25">
      <c r="A64" s="7" t="s">
        <v>18</v>
      </c>
      <c r="B64" s="40" t="s">
        <v>151</v>
      </c>
      <c r="C64" s="7" t="s">
        <v>12</v>
      </c>
      <c r="D64" s="29" t="s">
        <v>139</v>
      </c>
      <c r="E64" s="42" t="s">
        <v>140</v>
      </c>
      <c r="F64" s="8">
        <v>28.08</v>
      </c>
      <c r="G64" s="8">
        <v>96</v>
      </c>
      <c r="H64" s="8">
        <v>4.68</v>
      </c>
      <c r="I64" s="26">
        <v>110244</v>
      </c>
      <c r="J64" s="4" t="str">
        <f>VLOOKUP(I64,'[1]November 2022'!A:C,2,FALSE)</f>
        <v>CHEESE MOZ LM PT SKM UNFZ PROC PK(41125)</v>
      </c>
      <c r="K64" s="8">
        <v>5.13</v>
      </c>
      <c r="L64" s="41">
        <f>VLOOKUP(I64,'[1]November 2022'!A:C,3,FALSE)</f>
        <v>1.9231</v>
      </c>
      <c r="M64" s="43">
        <f t="shared" si="1"/>
        <v>9.8699999999999992</v>
      </c>
      <c r="N64" s="10">
        <v>44866</v>
      </c>
    </row>
    <row r="65" spans="1:14" ht="48.6" hidden="1" customHeight="1" x14ac:dyDescent="0.25">
      <c r="A65" s="7" t="s">
        <v>18</v>
      </c>
      <c r="B65" s="40" t="s">
        <v>151</v>
      </c>
      <c r="C65" s="7" t="s">
        <v>12</v>
      </c>
      <c r="D65" s="29" t="s">
        <v>141</v>
      </c>
      <c r="E65" s="42" t="s">
        <v>142</v>
      </c>
      <c r="F65" s="8">
        <v>28.08</v>
      </c>
      <c r="G65" s="8">
        <v>96</v>
      </c>
      <c r="H65" s="8">
        <v>4.68</v>
      </c>
      <c r="I65" s="26">
        <v>110244</v>
      </c>
      <c r="J65" s="4" t="str">
        <f>VLOOKUP(I65,'[1]November 2022'!A:C,2,FALSE)</f>
        <v>CHEESE MOZ LM PT SKM UNFZ PROC PK(41125)</v>
      </c>
      <c r="K65" s="8">
        <v>4.38</v>
      </c>
      <c r="L65" s="41">
        <f>VLOOKUP(I65,'[1]November 2022'!A:C,3,FALSE)</f>
        <v>1.9231</v>
      </c>
      <c r="M65" s="43">
        <f t="shared" si="1"/>
        <v>8.42</v>
      </c>
      <c r="N65" s="10">
        <v>44866</v>
      </c>
    </row>
    <row r="66" spans="1:14" s="56" customFormat="1" ht="48.6" customHeight="1" x14ac:dyDescent="0.25">
      <c r="A66" s="45" t="s">
        <v>18</v>
      </c>
      <c r="B66" s="46" t="s">
        <v>151</v>
      </c>
      <c r="C66" s="45" t="s">
        <v>12</v>
      </c>
      <c r="D66" s="47" t="s">
        <v>143</v>
      </c>
      <c r="E66" s="48" t="s">
        <v>144</v>
      </c>
      <c r="F66" s="49">
        <v>23.4</v>
      </c>
      <c r="G66" s="49">
        <v>192</v>
      </c>
      <c r="H66" s="49">
        <v>1.95</v>
      </c>
      <c r="I66" s="50">
        <v>110244</v>
      </c>
      <c r="J66" s="51" t="str">
        <f>VLOOKUP(I66,'[1]November 2022'!A:C,2,FALSE)</f>
        <v>CHEESE MOZ LM PT SKM UNFZ PROC PK(41125)</v>
      </c>
      <c r="K66" s="49">
        <v>9.09</v>
      </c>
      <c r="L66" s="52">
        <f>VLOOKUP(I66,'[1]November 2022'!A:C,3,FALSE)</f>
        <v>1.9231</v>
      </c>
      <c r="M66" s="53">
        <f t="shared" si="1"/>
        <v>17.48</v>
      </c>
      <c r="N66" s="54">
        <v>44866</v>
      </c>
    </row>
    <row r="67" spans="1:14" ht="48.6" hidden="1" customHeight="1" x14ac:dyDescent="0.25">
      <c r="A67" s="7" t="s">
        <v>18</v>
      </c>
      <c r="B67" s="40" t="s">
        <v>151</v>
      </c>
      <c r="C67" s="7" t="s">
        <v>12</v>
      </c>
      <c r="D67" s="29" t="s">
        <v>145</v>
      </c>
      <c r="E67" s="42" t="s">
        <v>146</v>
      </c>
      <c r="F67" s="8">
        <v>24.54</v>
      </c>
      <c r="G67" s="8">
        <v>96</v>
      </c>
      <c r="H67" s="8">
        <v>4.09</v>
      </c>
      <c r="I67" s="26">
        <v>110244</v>
      </c>
      <c r="J67" s="4" t="str">
        <f>VLOOKUP(I67,'[1]November 2022'!A:C,2,FALSE)</f>
        <v>CHEESE MOZ LM PT SKM UNFZ PROC PK(41125)</v>
      </c>
      <c r="K67" s="8">
        <v>2.25</v>
      </c>
      <c r="L67" s="41">
        <f>VLOOKUP(I67,'[1]November 2022'!A:C,3,FALSE)</f>
        <v>1.9231</v>
      </c>
      <c r="M67" s="43">
        <f t="shared" si="1"/>
        <v>4.33</v>
      </c>
      <c r="N67" s="10">
        <v>44866</v>
      </c>
    </row>
    <row r="68" spans="1:14" ht="48.6" hidden="1" customHeight="1" x14ac:dyDescent="0.25">
      <c r="A68" s="7" t="s">
        <v>18</v>
      </c>
      <c r="B68" s="40" t="s">
        <v>151</v>
      </c>
      <c r="C68" s="7" t="s">
        <v>12</v>
      </c>
      <c r="D68" s="29" t="s">
        <v>147</v>
      </c>
      <c r="E68" s="42" t="s">
        <v>148</v>
      </c>
      <c r="F68" s="8">
        <v>18.75</v>
      </c>
      <c r="G68" s="8">
        <v>60</v>
      </c>
      <c r="H68" s="8">
        <v>5</v>
      </c>
      <c r="I68" s="26">
        <v>110244</v>
      </c>
      <c r="J68" s="4" t="str">
        <f>VLOOKUP(I68,'[1]November 2022'!A:C,2,FALSE)</f>
        <v>CHEESE MOZ LM PT SKM UNFZ PROC PK(41125)</v>
      </c>
      <c r="K68" s="8">
        <v>2.68</v>
      </c>
      <c r="L68" s="41">
        <f>VLOOKUP(I68,'[1]November 2022'!A:C,3,FALSE)</f>
        <v>1.9231</v>
      </c>
      <c r="M68" s="43">
        <f t="shared" ref="M68:M69" si="2">ROUND(K68*L68,2)</f>
        <v>5.15</v>
      </c>
      <c r="N68" s="10">
        <v>44866</v>
      </c>
    </row>
    <row r="69" spans="1:14" ht="48.6" hidden="1" customHeight="1" x14ac:dyDescent="0.25">
      <c r="A69" s="7" t="s">
        <v>18</v>
      </c>
      <c r="B69" s="40" t="s">
        <v>151</v>
      </c>
      <c r="C69" s="7" t="s">
        <v>12</v>
      </c>
      <c r="D69" s="29" t="s">
        <v>149</v>
      </c>
      <c r="E69" s="42" t="s">
        <v>150</v>
      </c>
      <c r="F69" s="8">
        <v>18.3</v>
      </c>
      <c r="G69" s="8">
        <v>96</v>
      </c>
      <c r="H69" s="8">
        <v>3.05</v>
      </c>
      <c r="I69" s="26">
        <v>110244</v>
      </c>
      <c r="J69" s="4" t="str">
        <f>VLOOKUP(I69,'[1]November 2022'!A:C,2,FALSE)</f>
        <v>CHEESE MOZ LM PT SKM UNFZ PROC PK(41125)</v>
      </c>
      <c r="K69" s="8">
        <v>2.82</v>
      </c>
      <c r="L69" s="41">
        <f>VLOOKUP(I69,'[1]November 2022'!A:C,3,FALSE)</f>
        <v>1.9231</v>
      </c>
      <c r="M69" s="43">
        <f t="shared" si="2"/>
        <v>5.42</v>
      </c>
      <c r="N69" s="10">
        <v>44866</v>
      </c>
    </row>
  </sheetData>
  <sheetProtection algorithmName="SHA-512" hashValue="z3wpRULtv7luiLF9Zqxj1WDMnDzp/AN0Y1FQNqIAc4t6gKQ7I4nytYQwNOilB+x1Bx1S3ip6GeZrz0RGeBfs3w==" saltValue="VleJN3rbYdglCQSGBTwcTg==" spinCount="100000" sheet="1" formatCells="0" formatColumns="0" formatRows="0" deleteColumns="0" deleteRows="0" sort="0" autoFilter="0"/>
  <autoFilter ref="A3:N69">
    <filterColumn colId="3">
      <filters>
        <filter val="16272-20117"/>
        <filter val="16272-20120"/>
        <filter val="16272-20121"/>
        <filter val="16272-20123"/>
        <filter val="16272-20124"/>
        <filter val="77387-12407"/>
        <filter val="77387-12408"/>
        <filter val="77387-12409"/>
        <filter val="77387-12439"/>
        <filter val="77387-12443"/>
        <filter val="77387-12531"/>
        <filter val="77387-12532"/>
        <filter val="77387-12562"/>
        <filter val="77387-12584"/>
        <filter val="77387-12585"/>
        <filter val="77387-12600"/>
        <filter val="77387-12602"/>
        <filter val="77387-12611"/>
        <filter val="77387-12612"/>
        <filter val="77387-12615"/>
        <filter val="77387-12616"/>
        <filter val="77387-12617"/>
        <filter val="77387-12618"/>
        <filter val="77387-12646"/>
        <filter val="77387-12655"/>
        <filter val="77387-12656"/>
        <filter val="77387-12658"/>
        <filter val="77387-12671"/>
        <filter val="77387-12680"/>
        <filter val="77387-12681"/>
        <filter val="77387-12682"/>
        <filter val="77387-12683"/>
        <filter val="77387-12685"/>
        <filter val="77387-12686"/>
        <filter val="77387-12687"/>
        <filter val="77387-12699"/>
        <filter val="77387-12700"/>
        <filter val="77387-12703"/>
        <filter val="77387-12708"/>
        <filter val="77387-12714"/>
        <filter val="77387-12716"/>
        <filter val="77387-12717"/>
        <filter val="77387-12718"/>
        <filter val="77387-12719"/>
        <filter val="77387-12722"/>
      </filters>
    </filterColumn>
    <sortState ref="A4:N69">
      <sortCondition ref="D3:D69"/>
    </sortState>
  </autoFilter>
  <mergeCells count="1">
    <mergeCell ref="K1:N1"/>
  </mergeCells>
  <pageMargins left="0.25" right="0.25" top="0.75" bottom="0.75" header="0.3" footer="0.3"/>
  <pageSetup scale="54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2023-01-29T02:46:25+00:00</Remediation_x0020_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684190-B764-49BC-BAC7-C3B47B3944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04889D-D042-4280-B7D7-148E7B018E71}">
  <ds:schemaRefs>
    <ds:schemaRef ds:uri="http://schemas.microsoft.com/sharepoint/v3"/>
    <ds:schemaRef ds:uri="http://schemas.microsoft.com/office/infopath/2007/PartnerControls"/>
    <ds:schemaRef ds:uri="http://purl.org/dc/terms/"/>
    <ds:schemaRef ds:uri="619deea3-b82a-4324-abc9-c36ccb056917"/>
    <ds:schemaRef ds:uri="http://schemas.microsoft.com/office/2006/documentManagement/types"/>
    <ds:schemaRef ds:uri="61a5bba3-b343-484f-bec3-eb0518693f06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sharepoint/v3/field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DF9EC5A-E4BC-4129-B4FB-F8A5DF0463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"CameronB"</cp:lastModifiedBy>
  <cp:lastPrinted>2022-11-03T19:44:09Z</cp:lastPrinted>
  <dcterms:created xsi:type="dcterms:W3CDTF">2019-09-13T10:37:59Z</dcterms:created>
  <dcterms:modified xsi:type="dcterms:W3CDTF">2022-11-29T21:24:49Z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