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7B1C1FDD-B3BD-431B-ACE5-E9CCE6CF86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10244 Unfrozen Mozz" sheetId="1" r:id="rId1"/>
  </sheets>
  <definedNames>
    <definedName name="_xlnm.Print_Area" localSheetId="0">'110244 Unfrozen Mozz'!$A$1:$T$64</definedName>
    <definedName name="_xlnm.Print_Titles" localSheetId="0">'110244 Unfrozen Mozz'!$1:$10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2" i="1" l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4" i="1"/>
  <c r="T13" i="1"/>
  <c r="T12" i="1"/>
  <c r="J50" i="1"/>
  <c r="N50" i="1" s="1"/>
  <c r="R50" i="1" s="1"/>
  <c r="J49" i="1"/>
  <c r="N49" i="1" s="1"/>
  <c r="R49" i="1" s="1"/>
  <c r="J26" i="1" l="1"/>
  <c r="N26" i="1" s="1"/>
  <c r="R26" i="1" s="1"/>
  <c r="J14" i="1"/>
  <c r="N14" i="1" s="1"/>
  <c r="R14" i="1" s="1"/>
  <c r="J13" i="1"/>
  <c r="N13" i="1" s="1"/>
  <c r="R13" i="1" s="1"/>
  <c r="J30" i="1"/>
  <c r="N30" i="1" s="1"/>
  <c r="R30" i="1" s="1"/>
  <c r="J29" i="1"/>
  <c r="N29" i="1" s="1"/>
  <c r="R29" i="1" s="1"/>
  <c r="J18" i="1"/>
  <c r="N18" i="1" s="1"/>
  <c r="R18" i="1" s="1"/>
  <c r="J12" i="1"/>
  <c r="N12" i="1" s="1"/>
  <c r="R12" i="1" s="1"/>
  <c r="J24" i="1"/>
  <c r="N24" i="1" s="1"/>
  <c r="R24" i="1" s="1"/>
  <c r="J25" i="1"/>
  <c r="N25" i="1" s="1"/>
  <c r="R25" i="1" s="1"/>
  <c r="J52" i="1"/>
  <c r="N52" i="1" s="1"/>
  <c r="R52" i="1" s="1"/>
  <c r="J51" i="1"/>
  <c r="N51" i="1" s="1"/>
  <c r="R51" i="1" s="1"/>
  <c r="J48" i="1"/>
  <c r="N48" i="1" s="1"/>
  <c r="R48" i="1" s="1"/>
  <c r="J47" i="1"/>
  <c r="N47" i="1" s="1"/>
  <c r="R47" i="1" s="1"/>
  <c r="J46" i="1"/>
  <c r="N46" i="1" s="1"/>
  <c r="R46" i="1" s="1"/>
  <c r="J45" i="1"/>
  <c r="N45" i="1" s="1"/>
  <c r="R45" i="1" s="1"/>
  <c r="J44" i="1"/>
  <c r="N44" i="1" s="1"/>
  <c r="R44" i="1" s="1"/>
  <c r="J42" i="1"/>
  <c r="N42" i="1" s="1"/>
  <c r="R42" i="1" s="1"/>
  <c r="J41" i="1"/>
  <c r="N41" i="1" s="1"/>
  <c r="R41" i="1" s="1"/>
  <c r="J40" i="1"/>
  <c r="N40" i="1" s="1"/>
  <c r="R40" i="1" s="1"/>
  <c r="J39" i="1"/>
  <c r="N39" i="1" s="1"/>
  <c r="R39" i="1" s="1"/>
  <c r="J43" i="1"/>
  <c r="N43" i="1" s="1"/>
  <c r="R43" i="1" s="1"/>
  <c r="J38" i="1"/>
  <c r="N38" i="1" s="1"/>
  <c r="R38" i="1" s="1"/>
  <c r="J36" i="1"/>
  <c r="N36" i="1" s="1"/>
  <c r="R36" i="1" s="1"/>
  <c r="J35" i="1"/>
  <c r="N35" i="1" s="1"/>
  <c r="R35" i="1" s="1"/>
  <c r="J37" i="1"/>
  <c r="N37" i="1" s="1"/>
  <c r="R37" i="1" s="1"/>
  <c r="J34" i="1"/>
  <c r="N34" i="1" s="1"/>
  <c r="R34" i="1" s="1"/>
  <c r="J33" i="1"/>
  <c r="N33" i="1" s="1"/>
  <c r="R33" i="1" s="1"/>
  <c r="J32" i="1"/>
  <c r="N32" i="1" s="1"/>
  <c r="R32" i="1" s="1"/>
  <c r="J31" i="1"/>
  <c r="N31" i="1" s="1"/>
  <c r="R31" i="1" s="1"/>
  <c r="J28" i="1"/>
  <c r="N28" i="1" s="1"/>
  <c r="R28" i="1" s="1"/>
  <c r="J27" i="1"/>
  <c r="N27" i="1" s="1"/>
  <c r="R27" i="1" s="1"/>
  <c r="J23" i="1"/>
  <c r="N23" i="1" s="1"/>
  <c r="R23" i="1" s="1"/>
  <c r="J22" i="1"/>
  <c r="N22" i="1" s="1"/>
  <c r="R22" i="1" s="1"/>
  <c r="J21" i="1"/>
  <c r="N21" i="1" s="1"/>
  <c r="R21" i="1" s="1"/>
  <c r="J20" i="1"/>
  <c r="N20" i="1" s="1"/>
  <c r="R20" i="1" s="1"/>
  <c r="J19" i="1"/>
  <c r="N19" i="1" s="1"/>
  <c r="R19" i="1" s="1"/>
  <c r="J17" i="1"/>
  <c r="N17" i="1" s="1"/>
  <c r="R17" i="1" s="1"/>
  <c r="J16" i="1"/>
  <c r="N16" i="1" s="1"/>
  <c r="R16" i="1" s="1"/>
  <c r="R54" i="1" l="1"/>
</calcChain>
</file>

<file path=xl/sharedStrings.xml><?xml version="1.0" encoding="utf-8"?>
<sst xmlns="http://schemas.openxmlformats.org/spreadsheetml/2006/main" count="166" uniqueCount="128">
  <si>
    <t>Item #</t>
  </si>
  <si>
    <t>Serving Size(oz.)</t>
  </si>
  <si>
    <t>CN Per Serving</t>
  </si>
  <si>
    <t>Finished Case Net Weight</t>
  </si>
  <si>
    <t>Servings Per Case</t>
  </si>
  <si>
    <t>/</t>
  </si>
  <si>
    <t>=</t>
  </si>
  <si>
    <t>A</t>
  </si>
  <si>
    <t>B</t>
  </si>
  <si>
    <t>C</t>
  </si>
  <si>
    <t xml:space="preserve">D </t>
  </si>
  <si>
    <t>E</t>
  </si>
  <si>
    <t>School District:</t>
  </si>
  <si>
    <t>Contact:</t>
  </si>
  <si>
    <t>E-Mail Address:</t>
  </si>
  <si>
    <t>Address:</t>
  </si>
  <si>
    <t>City/State/ Zip:</t>
  </si>
  <si>
    <t>Phone:</t>
  </si>
  <si>
    <t>Distributor:</t>
  </si>
  <si>
    <t>Fax:</t>
  </si>
  <si>
    <t>77387-12407</t>
  </si>
  <si>
    <t>77387-12408</t>
  </si>
  <si>
    <t>77387-12409</t>
  </si>
  <si>
    <t>77387-12439</t>
  </si>
  <si>
    <t>77387-12531</t>
  </si>
  <si>
    <t>77387-12532</t>
  </si>
  <si>
    <t>77387-12562</t>
  </si>
  <si>
    <t>77387-12584</t>
  </si>
  <si>
    <t>77387-12585</t>
  </si>
  <si>
    <t>77387-12615</t>
  </si>
  <si>
    <t>77387-12616</t>
  </si>
  <si>
    <t>77387-12655</t>
  </si>
  <si>
    <t>77387-12656</t>
  </si>
  <si>
    <t>77387-12658</t>
  </si>
  <si>
    <t>77387-12671</t>
  </si>
  <si>
    <t>77387-12682</t>
  </si>
  <si>
    <t>77387-12680</t>
  </si>
  <si>
    <t>77387-12681</t>
  </si>
  <si>
    <t>The Max Stuffed Crust Cheese Pizza</t>
  </si>
  <si>
    <t>The Max Stuffed Crust Pepperoni Pizza</t>
  </si>
  <si>
    <t>The Max Pizza Quesadilla Cheese</t>
  </si>
  <si>
    <t>The Max Pizza Quesadilla Chicken</t>
  </si>
  <si>
    <t>The Max Stuffed Crust Cheese Whole Grain Pizza</t>
  </si>
  <si>
    <t>The Max Stuffed Crust Pepperoni Whole Grain Pizza</t>
  </si>
  <si>
    <t>The Max Real Slice Cheese Whole Grain Pizza</t>
  </si>
  <si>
    <t>The Max Real Slice Pepperoni Whole Grain Pizza</t>
  </si>
  <si>
    <t>4.09          (3 pcs)</t>
  </si>
  <si>
    <t>4.02          (3 pcs)</t>
  </si>
  <si>
    <t>2B, 2M, 1/8c Veg</t>
  </si>
  <si>
    <t>1B, 1M</t>
  </si>
  <si>
    <t>2B, 2M</t>
  </si>
  <si>
    <t>Number of Cases Per Menu</t>
  </si>
  <si>
    <t>Number of Menus per School Year</t>
  </si>
  <si>
    <t>Number of Cases for School Year</t>
  </si>
  <si>
    <t>x</t>
  </si>
  <si>
    <t>Grand Total (pounds):</t>
  </si>
  <si>
    <t>Item Description</t>
  </si>
  <si>
    <t>Number of Servings Per Menu</t>
  </si>
  <si>
    <t>F</t>
  </si>
  <si>
    <t>G</t>
  </si>
  <si>
    <t>The Max 4x6 Cheese Whole Grain Pizza</t>
  </si>
  <si>
    <t>The Max 4x6 100% Mozz Pepperoni Whole Grain Pizza</t>
  </si>
  <si>
    <t>The Max 4x6 100% Mozz Cheese Whole Grain Pizza</t>
  </si>
  <si>
    <t>The Max 4x6 Turkey Pepperoni Whole Grain Pizza</t>
  </si>
  <si>
    <t>77387-12685</t>
  </si>
  <si>
    <t>Whole Grain MaxStix</t>
  </si>
  <si>
    <t>77387-12686</t>
  </si>
  <si>
    <t>The Max 100% Mozz Real Slice Pepperoni Whole Grain Pizza</t>
  </si>
  <si>
    <t>77387-12687</t>
  </si>
  <si>
    <t>The Max 100% Mozz Real Slice Cheese Whole Grain Pizza</t>
  </si>
  <si>
    <t>77387-12699</t>
  </si>
  <si>
    <t>77387-12700</t>
  </si>
  <si>
    <t>The Max WG Pizza Quesadilla Cheese</t>
  </si>
  <si>
    <t>The Max WG Pizza Quesadilla Chicken</t>
  </si>
  <si>
    <t>77387-12703</t>
  </si>
  <si>
    <t>2B, 2M, 1/8 Veg</t>
  </si>
  <si>
    <t>77387-12708</t>
  </si>
  <si>
    <t>The Max 3x4 Whole Grain Breakfast Pizzazz Turkey Sausage</t>
  </si>
  <si>
    <t>MaxSnax Whole Grain Cheesiest ConQueso</t>
  </si>
  <si>
    <t>77387-12714</t>
  </si>
  <si>
    <t>MaxSnax Whole Grain Totally Taco</t>
  </si>
  <si>
    <t>77387-12716</t>
  </si>
  <si>
    <t>77387-12717</t>
  </si>
  <si>
    <t>77387-12718</t>
  </si>
  <si>
    <t>77387-12719</t>
  </si>
  <si>
    <t>77387-12722</t>
  </si>
  <si>
    <t>The Max FFK Plus Stuffed Crust WG Reduced Sodium Cheese Pizza</t>
  </si>
  <si>
    <t>The Max FFK Plus Stuffed Crust WG Reduced Sodium Turkey Pepperoni Pizza</t>
  </si>
  <si>
    <t>The Max FFK Plus 4x6 WG Reduced Sodium Cheese Pizza</t>
  </si>
  <si>
    <t>The Max FFK Plus 4x6 WG Reduced Sodium Turkey Pepperoni Pizza</t>
  </si>
  <si>
    <t>The Max FFK Plus MaxStix WG Reduced Sodium</t>
  </si>
  <si>
    <t>The Max 100% Mozz. Stuffed Crust Pepperoni Whole Grain Pizza</t>
  </si>
  <si>
    <t>The Max 100% Mozz. Stuffed Crust Cheese Whole Grain Pizza</t>
  </si>
  <si>
    <t>77387-12602</t>
  </si>
  <si>
    <t>MaxStix 100% Mozz Whole Grain</t>
  </si>
  <si>
    <t>0.75B, 1M</t>
  </si>
  <si>
    <t>1.25B, 1M</t>
  </si>
  <si>
    <t>110244 Unfrozen Mozzarella</t>
  </si>
  <si>
    <t>The Max 4x6 Turkey Sausage Whole Grain Pizza</t>
  </si>
  <si>
    <t>The Max Stuffed Crust Sausage Whole Grain Pizza</t>
  </si>
  <si>
    <t>The Max Breakfast Pizzazz Sausage Whole Grain Pizza</t>
  </si>
  <si>
    <t>GILARDI</t>
  </si>
  <si>
    <t>THE MAX</t>
  </si>
  <si>
    <t>RA #:</t>
  </si>
  <si>
    <t>DF Value Per Case</t>
  </si>
  <si>
    <t>Pounds of DF Per Case</t>
  </si>
  <si>
    <t>Total Pounds of  DF Needed</t>
  </si>
  <si>
    <t>16272-20120</t>
  </si>
  <si>
    <t>Gilardi Three Cheese Calzone</t>
  </si>
  <si>
    <t>16272-20121</t>
  </si>
  <si>
    <t>Gilardi Meat Combo Calzone</t>
  </si>
  <si>
    <t>77387-12617</t>
  </si>
  <si>
    <t>77387-12618</t>
  </si>
  <si>
    <t>The Max Real Slice Extra Cheese Whole Grain Pizza</t>
  </si>
  <si>
    <t>The Max Real Slice Extra Cheese Turkey Pepperoni Whole Grain Pizza</t>
  </si>
  <si>
    <t>16272-20123</t>
  </si>
  <si>
    <t>Gilardi Pepperoni Calzone</t>
  </si>
  <si>
    <t>If you have any questions, please contact:</t>
  </si>
  <si>
    <t>77387-12611</t>
  </si>
  <si>
    <t>The Max Twisted Stix Cinnamon Blueberry</t>
  </si>
  <si>
    <t>77387-77555</t>
  </si>
  <si>
    <t>The Max Mini Pizza Triangles Pepperoni</t>
  </si>
  <si>
    <t>77387-77556</t>
  </si>
  <si>
    <t>The Max Mini Pizza Triangles Cheese</t>
  </si>
  <si>
    <t>Revised 11/01/2024</t>
  </si>
  <si>
    <t>2025-2026 School Year</t>
  </si>
  <si>
    <t>Terry Green at terry.green@acxion.com</t>
  </si>
  <si>
    <t>Gabby Jacobs at gabriela.jacobs@acxion.com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</si>
</sst>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5" fillId="0" borderId="3" xfId="0" applyFont="1" applyBorder="1"/>
    <xf numFmtId="44" fontId="0" fillId="0" borderId="0" xfId="1" applyFont="1"/>
    <xf numFmtId="0" fontId="5" fillId="0" borderId="3" xfId="0" applyFont="1" applyBorder="1" applyAlignment="1">
      <alignment horizontal="right" wrapText="1"/>
    </xf>
    <xf numFmtId="0" fontId="7" fillId="0" borderId="0" xfId="0" applyFont="1"/>
    <xf numFmtId="44" fontId="8" fillId="0" borderId="0" xfId="1" applyFont="1" applyAlignment="1">
      <alignment horizontal="right"/>
    </xf>
    <xf numFmtId="0" fontId="0" fillId="2" borderId="4" xfId="0" applyFill="1" applyBorder="1"/>
    <xf numFmtId="0" fontId="0" fillId="2" borderId="5" xfId="0" applyFill="1" applyBorder="1"/>
    <xf numFmtId="0" fontId="0" fillId="0" borderId="6" xfId="0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" fontId="0" fillId="2" borderId="3" xfId="1" applyNumberFormat="1" applyFont="1" applyFill="1" applyBorder="1" applyAlignment="1">
      <alignment horizontal="center" wrapText="1"/>
    </xf>
    <xf numFmtId="44" fontId="0" fillId="0" borderId="3" xfId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0" fillId="0" borderId="7" xfId="0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44" fontId="0" fillId="0" borderId="7" xfId="1" applyFont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5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2" fontId="5" fillId="0" borderId="3" xfId="0" applyNumberFormat="1" applyFont="1" applyBorder="1"/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44" fontId="0" fillId="0" borderId="11" xfId="1" applyFont="1" applyBorder="1" applyAlignment="1">
      <alignment horizontal="center" wrapText="1"/>
    </xf>
    <xf numFmtId="2" fontId="5" fillId="0" borderId="11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horizontal="right" wrapText="1"/>
    </xf>
    <xf numFmtId="2" fontId="0" fillId="0" borderId="3" xfId="0" applyNumberFormat="1" applyBorder="1" applyAlignment="1">
      <alignment horizontal="center" wrapText="1"/>
    </xf>
    <xf numFmtId="2" fontId="5" fillId="3" borderId="10" xfId="0" applyNumberFormat="1" applyFont="1" applyFill="1" applyBorder="1" applyAlignment="1">
      <alignment horizontal="right" wrapText="1"/>
    </xf>
    <xf numFmtId="0" fontId="5" fillId="3" borderId="11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1" fontId="0" fillId="3" borderId="11" xfId="0" applyNumberFormat="1" applyFill="1" applyBorder="1" applyAlignment="1">
      <alignment horizontal="center" wrapText="1"/>
    </xf>
    <xf numFmtId="1" fontId="10" fillId="3" borderId="11" xfId="1" applyNumberFormat="1" applyFont="1" applyFill="1" applyBorder="1" applyAlignment="1">
      <alignment horizontal="center" wrapText="1"/>
    </xf>
    <xf numFmtId="44" fontId="10" fillId="3" borderId="11" xfId="1" applyFont="1" applyFill="1" applyBorder="1" applyAlignment="1">
      <alignment horizontal="center" wrapText="1"/>
    </xf>
    <xf numFmtId="2" fontId="5" fillId="3" borderId="11" xfId="0" applyNumberFormat="1" applyFont="1" applyFill="1" applyBorder="1" applyAlignment="1">
      <alignment horizontal="center"/>
    </xf>
    <xf numFmtId="2" fontId="5" fillId="0" borderId="2" xfId="0" applyNumberFormat="1" applyFont="1" applyBorder="1"/>
    <xf numFmtId="2" fontId="0" fillId="0" borderId="11" xfId="0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wrapText="1"/>
    </xf>
    <xf numFmtId="2" fontId="5" fillId="3" borderId="3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3" borderId="13" xfId="0" applyNumberFormat="1" applyFill="1" applyBorder="1" applyAlignment="1">
      <alignment horizontal="center" wrapText="1"/>
    </xf>
    <xf numFmtId="2" fontId="0" fillId="0" borderId="14" xfId="0" applyNumberFormat="1" applyBorder="1"/>
    <xf numFmtId="2" fontId="0" fillId="2" borderId="5" xfId="0" applyNumberFormat="1" applyFill="1" applyBorder="1"/>
    <xf numFmtId="2" fontId="0" fillId="3" borderId="10" xfId="0" applyNumberFormat="1" applyFill="1" applyBorder="1" applyAlignment="1">
      <alignment horizontal="center" wrapText="1"/>
    </xf>
    <xf numFmtId="2" fontId="0" fillId="0" borderId="2" xfId="0" applyNumberFormat="1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2" fontId="0" fillId="0" borderId="15" xfId="0" applyNumberForma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4" fontId="0" fillId="0" borderId="18" xfId="1" applyFont="1" applyBorder="1" applyAlignment="1">
      <alignment horizontal="center" wrapText="1"/>
    </xf>
    <xf numFmtId="0" fontId="5" fillId="3" borderId="19" xfId="0" applyFont="1" applyFill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2" fontId="5" fillId="3" borderId="20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2" borderId="4" xfId="0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 wrapText="1"/>
    </xf>
    <xf numFmtId="44" fontId="0" fillId="0" borderId="22" xfId="1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2" fontId="5" fillId="0" borderId="21" xfId="0" applyNumberFormat="1" applyFon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104775</xdr:rowOff>
    </xdr:from>
    <xdr:to>
      <xdr:col>18</xdr:col>
      <xdr:colOff>19050</xdr:colOff>
      <xdr:row>6</xdr:row>
      <xdr:rowOff>114300</xdr:rowOff>
    </xdr:to>
    <xdr:pic>
      <xdr:nvPicPr>
        <xdr:cNvPr id="1492" name="Picture 3">
          <a:extLst>
            <a:ext uri="{FF2B5EF4-FFF2-40B4-BE49-F238E27FC236}">
              <a16:creationId xmlns:a16="http://schemas.microsoft.com/office/drawing/2014/main" id="{18680CD6-1574-4710-8F65-545EE886C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104775"/>
          <a:ext cx="15811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123825</xdr:rowOff>
    </xdr:from>
    <xdr:to>
      <xdr:col>1</xdr:col>
      <xdr:colOff>942975</xdr:colOff>
      <xdr:row>3</xdr:row>
      <xdr:rowOff>155575</xdr:rowOff>
    </xdr:to>
    <xdr:pic>
      <xdr:nvPicPr>
        <xdr:cNvPr id="1493" name="Picture 1">
          <a:extLst>
            <a:ext uri="{FF2B5EF4-FFF2-40B4-BE49-F238E27FC236}">
              <a16:creationId xmlns:a16="http://schemas.microsoft.com/office/drawing/2014/main" id="{2822E217-4554-4290-8636-E3E4B20BE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619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990600</xdr:colOff>
      <xdr:row>0</xdr:row>
      <xdr:rowOff>47625</xdr:rowOff>
    </xdr:from>
    <xdr:to>
      <xdr:col>7</xdr:col>
      <xdr:colOff>600075</xdr:colOff>
      <xdr:row>6</xdr:row>
      <xdr:rowOff>104775</xdr:rowOff>
    </xdr:to>
    <xdr:pic>
      <xdr:nvPicPr>
        <xdr:cNvPr id="1494" name="Picture 4">
          <a:extLst>
            <a:ext uri="{FF2B5EF4-FFF2-40B4-BE49-F238E27FC236}">
              <a16:creationId xmlns:a16="http://schemas.microsoft.com/office/drawing/2014/main" id="{22237B8A-86A8-474B-9AD7-B62A7C135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47625"/>
          <a:ext cx="22193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3"/>
  <sheetViews>
    <sheetView tabSelected="1" view="pageBreakPreview" zoomScale="75" zoomScaleNormal="75" zoomScaleSheetLayoutView="75" workbookViewId="0">
      <selection activeCell="B6" sqref="B6"/>
    </sheetView>
  </sheetViews>
  <sheetFormatPr defaultColWidth="9.1796875" defaultRowHeight="12.5" x14ac:dyDescent="0.25"/>
  <cols>
    <col min="1" max="1" width="13" style="3" customWidth="1"/>
    <col min="2" max="2" width="52.54296875" customWidth="1"/>
    <col min="3" max="3" width="8.81640625" bestFit="1" customWidth="1"/>
    <col min="4" max="4" width="17.81640625" bestFit="1" customWidth="1"/>
    <col min="5" max="6" width="9.26953125" bestFit="1" customWidth="1"/>
    <col min="7" max="7" width="2.7265625" customWidth="1"/>
    <col min="8" max="8" width="9.1796875" customWidth="1"/>
    <col min="9" max="9" width="2.7265625" customWidth="1"/>
    <col min="10" max="10" width="9.54296875" customWidth="1"/>
    <col min="11" max="11" width="2.7265625" customWidth="1"/>
    <col min="12" max="12" width="10.7265625" customWidth="1"/>
    <col min="13" max="13" width="2.7265625" customWidth="1"/>
    <col min="14" max="14" width="10.1796875" customWidth="1"/>
    <col min="15" max="15" width="2.7265625" customWidth="1"/>
    <col min="16" max="16" width="8.453125" style="13" customWidth="1"/>
    <col min="17" max="17" width="2.7265625" customWidth="1"/>
    <col min="18" max="18" width="12.26953125" style="70" customWidth="1"/>
    <col min="19" max="19" width="2.7265625" customWidth="1"/>
    <col min="20" max="20" width="8" customWidth="1"/>
  </cols>
  <sheetData>
    <row r="1" spans="1:20" ht="25" x14ac:dyDescent="0.5">
      <c r="D1" s="1"/>
      <c r="G1" s="1"/>
      <c r="H1" s="1"/>
      <c r="I1" s="1"/>
    </row>
    <row r="2" spans="1:20" ht="18" x14ac:dyDescent="0.4">
      <c r="G2" s="2"/>
      <c r="H2" s="2"/>
      <c r="I2" s="2"/>
    </row>
    <row r="3" spans="1:20" ht="18" x14ac:dyDescent="0.4">
      <c r="G3" s="2"/>
      <c r="H3" s="2"/>
      <c r="I3" s="2"/>
    </row>
    <row r="6" spans="1:20" ht="18" x14ac:dyDescent="0.4">
      <c r="B6" s="2" t="s">
        <v>97</v>
      </c>
    </row>
    <row r="7" spans="1:20" ht="18" x14ac:dyDescent="0.4">
      <c r="B7" s="2" t="s">
        <v>125</v>
      </c>
    </row>
    <row r="8" spans="1:20" ht="13" thickBot="1" x14ac:dyDescent="0.3">
      <c r="F8" s="4" t="s">
        <v>7</v>
      </c>
      <c r="G8" s="3"/>
      <c r="H8" s="4" t="s">
        <v>8</v>
      </c>
      <c r="I8" s="3"/>
      <c r="J8" s="4" t="s">
        <v>9</v>
      </c>
      <c r="K8" s="3"/>
      <c r="L8" s="4" t="s">
        <v>10</v>
      </c>
      <c r="M8" s="3"/>
      <c r="N8" s="4" t="s">
        <v>11</v>
      </c>
      <c r="P8" s="4" t="s">
        <v>58</v>
      </c>
      <c r="R8" s="71" t="s">
        <v>59</v>
      </c>
    </row>
    <row r="9" spans="1:20" ht="93.75" customHeight="1" thickTop="1" x14ac:dyDescent="0.25">
      <c r="A9" s="106" t="s">
        <v>0</v>
      </c>
      <c r="B9" s="96" t="s">
        <v>56</v>
      </c>
      <c r="C9" s="96" t="s">
        <v>1</v>
      </c>
      <c r="D9" s="96" t="s">
        <v>2</v>
      </c>
      <c r="E9" s="96" t="s">
        <v>3</v>
      </c>
      <c r="F9" s="96" t="s">
        <v>57</v>
      </c>
      <c r="G9" s="96" t="s">
        <v>5</v>
      </c>
      <c r="H9" s="96" t="s">
        <v>4</v>
      </c>
      <c r="I9" s="96" t="s">
        <v>6</v>
      </c>
      <c r="J9" s="96" t="s">
        <v>51</v>
      </c>
      <c r="K9" s="96" t="s">
        <v>54</v>
      </c>
      <c r="L9" s="96" t="s">
        <v>52</v>
      </c>
      <c r="M9" s="100" t="s">
        <v>6</v>
      </c>
      <c r="N9" s="98" t="s">
        <v>53</v>
      </c>
      <c r="O9" s="100" t="s">
        <v>54</v>
      </c>
      <c r="P9" s="105" t="s">
        <v>105</v>
      </c>
      <c r="Q9" s="96" t="s">
        <v>6</v>
      </c>
      <c r="R9" s="103" t="s">
        <v>106</v>
      </c>
      <c r="S9" s="92"/>
      <c r="T9" s="90" t="s">
        <v>104</v>
      </c>
    </row>
    <row r="10" spans="1:20" s="65" customFormat="1" ht="2.25" customHeight="1" thickBot="1" x14ac:dyDescent="0.3">
      <c r="A10" s="10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101"/>
      <c r="N10" s="99"/>
      <c r="O10" s="101"/>
      <c r="P10" s="97"/>
      <c r="Q10" s="97"/>
      <c r="R10" s="104"/>
      <c r="S10" s="93"/>
      <c r="T10" s="91"/>
    </row>
    <row r="11" spans="1:20" s="65" customFormat="1" ht="26.25" customHeight="1" thickTop="1" x14ac:dyDescent="0.4">
      <c r="A11" s="82"/>
      <c r="B11" s="69" t="s">
        <v>101</v>
      </c>
      <c r="C11" s="56"/>
      <c r="D11" s="57"/>
      <c r="E11" s="58"/>
      <c r="F11" s="58"/>
      <c r="G11" s="58"/>
      <c r="H11" s="58"/>
      <c r="I11" s="58"/>
      <c r="J11" s="59"/>
      <c r="K11" s="58"/>
      <c r="L11" s="60"/>
      <c r="M11" s="61"/>
      <c r="N11" s="59"/>
      <c r="O11" s="61"/>
      <c r="P11" s="62"/>
      <c r="Q11" s="58"/>
      <c r="R11" s="75"/>
      <c r="S11" s="75"/>
      <c r="T11" s="72"/>
    </row>
    <row r="12" spans="1:20" s="65" customFormat="1" ht="21" customHeight="1" x14ac:dyDescent="0.25">
      <c r="A12" s="83" t="s">
        <v>107</v>
      </c>
      <c r="B12" s="42" t="s">
        <v>108</v>
      </c>
      <c r="C12" s="67">
        <v>4.6900000000000004</v>
      </c>
      <c r="D12" s="40" t="s">
        <v>48</v>
      </c>
      <c r="E12" s="55">
        <v>17.59</v>
      </c>
      <c r="F12" s="24"/>
      <c r="G12" s="49"/>
      <c r="H12" s="23">
        <v>60</v>
      </c>
      <c r="I12" s="49"/>
      <c r="J12" s="25">
        <f t="shared" ref="J12" si="0">ROUNDUP(+F12/H12,0)</f>
        <v>0</v>
      </c>
      <c r="K12" s="49"/>
      <c r="L12" s="24"/>
      <c r="M12" s="66"/>
      <c r="N12" s="25">
        <f t="shared" ref="N12" si="1">+J12*L12</f>
        <v>0</v>
      </c>
      <c r="O12" s="66"/>
      <c r="P12" s="21">
        <v>6.07</v>
      </c>
      <c r="Q12" s="49"/>
      <c r="R12" s="76">
        <f t="shared" ref="R12" si="2">+N12*P12</f>
        <v>0</v>
      </c>
      <c r="S12" s="49"/>
      <c r="T12" s="81">
        <f>+P12*1.8444</f>
        <v>11.195508</v>
      </c>
    </row>
    <row r="13" spans="1:20" s="65" customFormat="1" ht="21" customHeight="1" x14ac:dyDescent="0.25">
      <c r="A13" s="83" t="s">
        <v>109</v>
      </c>
      <c r="B13" s="42" t="s">
        <v>110</v>
      </c>
      <c r="C13" s="67">
        <v>4.6900000000000004</v>
      </c>
      <c r="D13" s="40" t="s">
        <v>48</v>
      </c>
      <c r="E13" s="55">
        <v>17.59</v>
      </c>
      <c r="F13" s="24"/>
      <c r="G13" s="49"/>
      <c r="H13" s="23">
        <v>60</v>
      </c>
      <c r="I13" s="49"/>
      <c r="J13" s="25">
        <f>ROUNDUP(+F13/H13,0)</f>
        <v>0</v>
      </c>
      <c r="K13" s="49"/>
      <c r="L13" s="24"/>
      <c r="M13" s="66"/>
      <c r="N13" s="25">
        <f>+J13*L13</f>
        <v>0</v>
      </c>
      <c r="O13" s="66"/>
      <c r="P13" s="21">
        <v>4.43</v>
      </c>
      <c r="Q13" s="49"/>
      <c r="R13" s="76">
        <f>+N13*P13</f>
        <v>0</v>
      </c>
      <c r="S13" s="49"/>
      <c r="T13" s="81">
        <f t="shared" ref="T13:T52" si="3">+P13*1.8444</f>
        <v>8.170691999999999</v>
      </c>
    </row>
    <row r="14" spans="1:20" s="65" customFormat="1" ht="21" customHeight="1" x14ac:dyDescent="0.25">
      <c r="A14" s="83" t="s">
        <v>115</v>
      </c>
      <c r="B14" s="42" t="s">
        <v>116</v>
      </c>
      <c r="C14" s="67">
        <v>4.6900000000000004</v>
      </c>
      <c r="D14" s="40" t="s">
        <v>48</v>
      </c>
      <c r="E14" s="55">
        <v>17.59</v>
      </c>
      <c r="F14" s="24"/>
      <c r="G14" s="49"/>
      <c r="H14" s="23">
        <v>60</v>
      </c>
      <c r="I14" s="49"/>
      <c r="J14" s="25">
        <f>ROUNDUP(+F14/H14,0)</f>
        <v>0</v>
      </c>
      <c r="K14" s="49"/>
      <c r="L14" s="24"/>
      <c r="M14" s="66"/>
      <c r="N14" s="25">
        <f>+J14*L14</f>
        <v>0</v>
      </c>
      <c r="O14" s="66"/>
      <c r="P14" s="21">
        <v>4.43</v>
      </c>
      <c r="Q14" s="49"/>
      <c r="R14" s="76">
        <f>+N14*P14</f>
        <v>0</v>
      </c>
      <c r="S14" s="49"/>
      <c r="T14" s="81">
        <f t="shared" si="3"/>
        <v>8.170691999999999</v>
      </c>
    </row>
    <row r="15" spans="1:20" s="65" customFormat="1" ht="26.25" customHeight="1" x14ac:dyDescent="0.4">
      <c r="A15" s="84"/>
      <c r="B15" s="69" t="s">
        <v>102</v>
      </c>
      <c r="C15" s="56"/>
      <c r="D15" s="57"/>
      <c r="E15" s="58"/>
      <c r="F15" s="58"/>
      <c r="G15" s="58"/>
      <c r="H15" s="58"/>
      <c r="I15" s="58"/>
      <c r="J15" s="59"/>
      <c r="K15" s="58"/>
      <c r="L15" s="60"/>
      <c r="M15" s="61"/>
      <c r="N15" s="59"/>
      <c r="O15" s="61"/>
      <c r="P15" s="68"/>
      <c r="Q15" s="58"/>
      <c r="R15" s="75"/>
      <c r="S15" s="75"/>
      <c r="T15" s="72"/>
    </row>
    <row r="16" spans="1:20" s="65" customFormat="1" ht="21" customHeight="1" x14ac:dyDescent="0.25">
      <c r="A16" s="19" t="s">
        <v>20</v>
      </c>
      <c r="B16" s="10" t="s">
        <v>38</v>
      </c>
      <c r="C16" s="39">
        <v>4.84</v>
      </c>
      <c r="D16" s="50" t="s">
        <v>48</v>
      </c>
      <c r="E16" s="55">
        <v>21.78</v>
      </c>
      <c r="F16" s="24"/>
      <c r="G16" s="23"/>
      <c r="H16" s="23">
        <v>72</v>
      </c>
      <c r="I16" s="23"/>
      <c r="J16" s="25">
        <f>ROUNDUP(+F16/H16,0)</f>
        <v>0</v>
      </c>
      <c r="K16" s="23"/>
      <c r="L16" s="26"/>
      <c r="M16" s="27"/>
      <c r="N16" s="25">
        <f t="shared" ref="N16:N44" si="4">+J16*L16</f>
        <v>0</v>
      </c>
      <c r="O16" s="27"/>
      <c r="P16" s="21">
        <v>4.55</v>
      </c>
      <c r="Q16" s="23"/>
      <c r="R16" s="76">
        <f t="shared" ref="R16:R44" si="5">+N16*P16</f>
        <v>0</v>
      </c>
      <c r="S16" s="49"/>
      <c r="T16" s="81">
        <f t="shared" si="3"/>
        <v>8.3920200000000005</v>
      </c>
    </row>
    <row r="17" spans="1:20" s="65" customFormat="1" ht="21" customHeight="1" x14ac:dyDescent="0.25">
      <c r="A17" s="19" t="s">
        <v>21</v>
      </c>
      <c r="B17" s="10" t="s">
        <v>39</v>
      </c>
      <c r="C17" s="39">
        <v>4.87</v>
      </c>
      <c r="D17" s="50" t="s">
        <v>48</v>
      </c>
      <c r="E17" s="55">
        <v>21.92</v>
      </c>
      <c r="F17" s="24"/>
      <c r="G17" s="23"/>
      <c r="H17" s="23">
        <v>72</v>
      </c>
      <c r="I17" s="23"/>
      <c r="J17" s="25">
        <f>ROUNDUP(+F17/H17,0)</f>
        <v>0</v>
      </c>
      <c r="K17" s="23"/>
      <c r="L17" s="26"/>
      <c r="M17" s="27"/>
      <c r="N17" s="25">
        <f t="shared" si="4"/>
        <v>0</v>
      </c>
      <c r="O17" s="27"/>
      <c r="P17" s="21">
        <v>4.12</v>
      </c>
      <c r="Q17" s="23"/>
      <c r="R17" s="76">
        <f t="shared" si="5"/>
        <v>0</v>
      </c>
      <c r="S17" s="49"/>
      <c r="T17" s="81">
        <f t="shared" si="3"/>
        <v>7.5989280000000008</v>
      </c>
    </row>
    <row r="18" spans="1:20" s="65" customFormat="1" ht="21" customHeight="1" x14ac:dyDescent="0.25">
      <c r="A18" s="19" t="s">
        <v>22</v>
      </c>
      <c r="B18" s="10" t="s">
        <v>99</v>
      </c>
      <c r="C18" s="39">
        <v>4.95</v>
      </c>
      <c r="D18" s="50" t="s">
        <v>48</v>
      </c>
      <c r="E18" s="55">
        <v>22.28</v>
      </c>
      <c r="F18" s="24"/>
      <c r="G18" s="23"/>
      <c r="H18" s="23">
        <v>72</v>
      </c>
      <c r="I18" s="23"/>
      <c r="J18" s="25">
        <f t="shared" ref="J18:J44" si="6">ROUNDUP(+F18/H18,0)</f>
        <v>0</v>
      </c>
      <c r="K18" s="23"/>
      <c r="L18" s="26"/>
      <c r="M18" s="27"/>
      <c r="N18" s="25">
        <f t="shared" si="4"/>
        <v>0</v>
      </c>
      <c r="O18" s="27"/>
      <c r="P18" s="21">
        <v>4.2300000000000004</v>
      </c>
      <c r="Q18" s="23"/>
      <c r="R18" s="76">
        <f t="shared" si="5"/>
        <v>0</v>
      </c>
      <c r="S18" s="49"/>
      <c r="T18" s="81">
        <f t="shared" si="3"/>
        <v>7.8018120000000009</v>
      </c>
    </row>
    <row r="19" spans="1:20" s="65" customFormat="1" ht="21" customHeight="1" x14ac:dyDescent="0.25">
      <c r="A19" s="19" t="s">
        <v>23</v>
      </c>
      <c r="B19" s="10" t="s">
        <v>65</v>
      </c>
      <c r="C19" s="39">
        <v>1.93</v>
      </c>
      <c r="D19" s="50" t="s">
        <v>49</v>
      </c>
      <c r="E19" s="55">
        <v>23.16</v>
      </c>
      <c r="F19" s="24"/>
      <c r="G19" s="23"/>
      <c r="H19" s="23">
        <v>192</v>
      </c>
      <c r="I19" s="23"/>
      <c r="J19" s="25">
        <f t="shared" si="6"/>
        <v>0</v>
      </c>
      <c r="K19" s="23"/>
      <c r="L19" s="26"/>
      <c r="M19" s="27"/>
      <c r="N19" s="25">
        <f t="shared" si="4"/>
        <v>0</v>
      </c>
      <c r="O19" s="27"/>
      <c r="P19" s="21">
        <v>6.06</v>
      </c>
      <c r="Q19" s="23"/>
      <c r="R19" s="76">
        <f t="shared" si="5"/>
        <v>0</v>
      </c>
      <c r="S19" s="49"/>
      <c r="T19" s="81">
        <f t="shared" si="3"/>
        <v>11.177064</v>
      </c>
    </row>
    <row r="20" spans="1:20" s="65" customFormat="1" ht="21" customHeight="1" x14ac:dyDescent="0.25">
      <c r="A20" s="20" t="s">
        <v>24</v>
      </c>
      <c r="B20" s="11" t="s">
        <v>40</v>
      </c>
      <c r="C20" s="39">
        <v>5</v>
      </c>
      <c r="D20" s="50" t="s">
        <v>48</v>
      </c>
      <c r="E20" s="55">
        <v>15</v>
      </c>
      <c r="F20" s="24"/>
      <c r="G20" s="23"/>
      <c r="H20" s="23">
        <v>48</v>
      </c>
      <c r="I20" s="23"/>
      <c r="J20" s="25">
        <f t="shared" si="6"/>
        <v>0</v>
      </c>
      <c r="K20" s="23"/>
      <c r="L20" s="26"/>
      <c r="M20" s="27"/>
      <c r="N20" s="25">
        <f t="shared" si="4"/>
        <v>0</v>
      </c>
      <c r="O20" s="27"/>
      <c r="P20" s="22">
        <v>2.67</v>
      </c>
      <c r="Q20" s="23"/>
      <c r="R20" s="76">
        <f t="shared" si="5"/>
        <v>0</v>
      </c>
      <c r="S20" s="49"/>
      <c r="T20" s="81">
        <f t="shared" si="3"/>
        <v>4.9245479999999997</v>
      </c>
    </row>
    <row r="21" spans="1:20" s="65" customFormat="1" ht="21" customHeight="1" x14ac:dyDescent="0.25">
      <c r="A21" s="20" t="s">
        <v>25</v>
      </c>
      <c r="B21" s="11" t="s">
        <v>41</v>
      </c>
      <c r="C21" s="39">
        <v>5</v>
      </c>
      <c r="D21" s="50" t="s">
        <v>48</v>
      </c>
      <c r="E21" s="55">
        <v>15</v>
      </c>
      <c r="F21" s="24"/>
      <c r="G21" s="23"/>
      <c r="H21" s="23">
        <v>48</v>
      </c>
      <c r="I21" s="23"/>
      <c r="J21" s="25">
        <f t="shared" si="6"/>
        <v>0</v>
      </c>
      <c r="K21" s="23"/>
      <c r="L21" s="26"/>
      <c r="M21" s="27"/>
      <c r="N21" s="25">
        <f t="shared" si="4"/>
        <v>0</v>
      </c>
      <c r="O21" s="27"/>
      <c r="P21" s="22">
        <v>1.33</v>
      </c>
      <c r="Q21" s="23"/>
      <c r="R21" s="76">
        <f t="shared" si="5"/>
        <v>0</v>
      </c>
      <c r="S21" s="49"/>
      <c r="T21" s="81">
        <f t="shared" si="3"/>
        <v>2.453052</v>
      </c>
    </row>
    <row r="22" spans="1:20" s="65" customFormat="1" ht="21" customHeight="1" x14ac:dyDescent="0.25">
      <c r="A22" s="19" t="s">
        <v>26</v>
      </c>
      <c r="B22" s="10" t="s">
        <v>100</v>
      </c>
      <c r="C22" s="12">
        <v>2.44</v>
      </c>
      <c r="D22" s="50" t="s">
        <v>49</v>
      </c>
      <c r="E22" s="55">
        <v>29.25</v>
      </c>
      <c r="F22" s="24"/>
      <c r="G22" s="23"/>
      <c r="H22" s="23">
        <v>192</v>
      </c>
      <c r="I22" s="23"/>
      <c r="J22" s="25">
        <f t="shared" si="6"/>
        <v>0</v>
      </c>
      <c r="K22" s="23"/>
      <c r="L22" s="26"/>
      <c r="M22" s="27"/>
      <c r="N22" s="25">
        <f t="shared" si="4"/>
        <v>0</v>
      </c>
      <c r="O22" s="27"/>
      <c r="P22" s="21">
        <v>5.28</v>
      </c>
      <c r="Q22" s="23"/>
      <c r="R22" s="76">
        <f t="shared" si="5"/>
        <v>0</v>
      </c>
      <c r="S22" s="49"/>
      <c r="T22" s="81">
        <f t="shared" si="3"/>
        <v>9.7384320000000013</v>
      </c>
    </row>
    <row r="23" spans="1:20" s="65" customFormat="1" ht="21" customHeight="1" x14ac:dyDescent="0.25">
      <c r="A23" s="20" t="s">
        <v>27</v>
      </c>
      <c r="B23" s="11" t="s">
        <v>62</v>
      </c>
      <c r="C23" s="12">
        <v>4.6500000000000004</v>
      </c>
      <c r="D23" s="50" t="s">
        <v>48</v>
      </c>
      <c r="E23" s="55">
        <v>27.9</v>
      </c>
      <c r="F23" s="24"/>
      <c r="G23" s="23"/>
      <c r="H23" s="23">
        <v>96</v>
      </c>
      <c r="I23" s="23"/>
      <c r="J23" s="25">
        <f t="shared" si="6"/>
        <v>0</v>
      </c>
      <c r="K23" s="23"/>
      <c r="L23" s="26"/>
      <c r="M23" s="27"/>
      <c r="N23" s="25">
        <f t="shared" si="4"/>
        <v>0</v>
      </c>
      <c r="O23" s="27"/>
      <c r="P23" s="22">
        <v>7.5</v>
      </c>
      <c r="Q23" s="23"/>
      <c r="R23" s="76">
        <f t="shared" si="5"/>
        <v>0</v>
      </c>
      <c r="S23" s="49"/>
      <c r="T23" s="81">
        <f t="shared" si="3"/>
        <v>13.833</v>
      </c>
    </row>
    <row r="24" spans="1:20" s="65" customFormat="1" ht="21" customHeight="1" x14ac:dyDescent="0.25">
      <c r="A24" s="20" t="s">
        <v>28</v>
      </c>
      <c r="B24" s="11" t="s">
        <v>61</v>
      </c>
      <c r="C24" s="12">
        <v>4.6500000000000004</v>
      </c>
      <c r="D24" s="50" t="s">
        <v>48</v>
      </c>
      <c r="E24" s="55">
        <v>27.9</v>
      </c>
      <c r="F24" s="24"/>
      <c r="G24" s="23"/>
      <c r="H24" s="23">
        <v>96</v>
      </c>
      <c r="I24" s="23"/>
      <c r="J24" s="25">
        <f t="shared" si="6"/>
        <v>0</v>
      </c>
      <c r="K24" s="23"/>
      <c r="L24" s="26"/>
      <c r="M24" s="27"/>
      <c r="N24" s="25">
        <f t="shared" si="4"/>
        <v>0</v>
      </c>
      <c r="O24" s="27"/>
      <c r="P24" s="22">
        <v>6</v>
      </c>
      <c r="Q24" s="23"/>
      <c r="R24" s="76">
        <f t="shared" si="5"/>
        <v>0</v>
      </c>
      <c r="S24" s="49"/>
      <c r="T24" s="81">
        <f t="shared" si="3"/>
        <v>11.0664</v>
      </c>
    </row>
    <row r="25" spans="1:20" s="65" customFormat="1" ht="21" customHeight="1" x14ac:dyDescent="0.25">
      <c r="A25" s="20" t="s">
        <v>93</v>
      </c>
      <c r="B25" s="11" t="s">
        <v>94</v>
      </c>
      <c r="C25" s="12">
        <v>1.93</v>
      </c>
      <c r="D25" s="50" t="s">
        <v>49</v>
      </c>
      <c r="E25" s="55">
        <v>23.16</v>
      </c>
      <c r="F25" s="24"/>
      <c r="G25" s="23"/>
      <c r="H25" s="23">
        <v>192</v>
      </c>
      <c r="I25" s="23"/>
      <c r="J25" s="25">
        <f>ROUNDUP(+F25/H25,0)</f>
        <v>0</v>
      </c>
      <c r="K25" s="23"/>
      <c r="L25" s="26"/>
      <c r="M25" s="27"/>
      <c r="N25" s="25">
        <f>+J25*L25</f>
        <v>0</v>
      </c>
      <c r="O25" s="27"/>
      <c r="P25" s="22">
        <v>12.11</v>
      </c>
      <c r="Q25" s="23"/>
      <c r="R25" s="76">
        <f>+N25*P25</f>
        <v>0</v>
      </c>
      <c r="S25" s="49"/>
      <c r="T25" s="81">
        <f t="shared" si="3"/>
        <v>22.335684000000001</v>
      </c>
    </row>
    <row r="26" spans="1:20" s="65" customFormat="1" ht="21" customHeight="1" x14ac:dyDescent="0.25">
      <c r="A26" s="20" t="s">
        <v>118</v>
      </c>
      <c r="B26" s="42" t="s">
        <v>119</v>
      </c>
      <c r="C26" s="39">
        <v>2.2999999999999998</v>
      </c>
      <c r="D26" s="50" t="s">
        <v>49</v>
      </c>
      <c r="E26" s="55">
        <v>13.8</v>
      </c>
      <c r="F26" s="24"/>
      <c r="G26" s="23"/>
      <c r="H26" s="23">
        <v>96</v>
      </c>
      <c r="I26" s="23"/>
      <c r="J26" s="25">
        <f>ROUNDUP(+F26/H26,0)</f>
        <v>0</v>
      </c>
      <c r="K26" s="23"/>
      <c r="L26" s="26"/>
      <c r="M26" s="27"/>
      <c r="N26" s="25">
        <f>+J26*L26</f>
        <v>0</v>
      </c>
      <c r="O26" s="27"/>
      <c r="P26" s="22">
        <v>2.65</v>
      </c>
      <c r="Q26" s="23"/>
      <c r="R26" s="76">
        <f>+N26*P26</f>
        <v>0</v>
      </c>
      <c r="S26" s="49"/>
      <c r="T26" s="81">
        <f t="shared" si="3"/>
        <v>4.8876600000000003</v>
      </c>
    </row>
    <row r="27" spans="1:20" s="65" customFormat="1" ht="25.5" customHeight="1" x14ac:dyDescent="0.25">
      <c r="A27" s="20" t="s">
        <v>29</v>
      </c>
      <c r="B27" s="42" t="s">
        <v>91</v>
      </c>
      <c r="C27" s="39">
        <v>5</v>
      </c>
      <c r="D27" s="50" t="s">
        <v>48</v>
      </c>
      <c r="E27" s="55">
        <v>22.5</v>
      </c>
      <c r="F27" s="24"/>
      <c r="G27" s="23"/>
      <c r="H27" s="23">
        <v>72</v>
      </c>
      <c r="I27" s="23"/>
      <c r="J27" s="25">
        <f t="shared" si="6"/>
        <v>0</v>
      </c>
      <c r="K27" s="23"/>
      <c r="L27" s="26"/>
      <c r="M27" s="27"/>
      <c r="N27" s="25">
        <f t="shared" si="4"/>
        <v>0</v>
      </c>
      <c r="O27" s="27"/>
      <c r="P27" s="22">
        <v>8.14</v>
      </c>
      <c r="Q27" s="23"/>
      <c r="R27" s="76">
        <f t="shared" si="5"/>
        <v>0</v>
      </c>
      <c r="S27" s="49"/>
      <c r="T27" s="81">
        <f t="shared" si="3"/>
        <v>15.013416000000001</v>
      </c>
    </row>
    <row r="28" spans="1:20" s="65" customFormat="1" ht="25.5" customHeight="1" x14ac:dyDescent="0.25">
      <c r="A28" s="20" t="s">
        <v>30</v>
      </c>
      <c r="B28" s="42" t="s">
        <v>92</v>
      </c>
      <c r="C28" s="39">
        <v>5</v>
      </c>
      <c r="D28" s="50" t="s">
        <v>48</v>
      </c>
      <c r="E28" s="55">
        <v>22.5</v>
      </c>
      <c r="F28" s="24"/>
      <c r="G28" s="23"/>
      <c r="H28" s="23">
        <v>72</v>
      </c>
      <c r="I28" s="23"/>
      <c r="J28" s="25">
        <f t="shared" si="6"/>
        <v>0</v>
      </c>
      <c r="K28" s="23"/>
      <c r="L28" s="26"/>
      <c r="M28" s="27"/>
      <c r="N28" s="25">
        <f t="shared" si="4"/>
        <v>0</v>
      </c>
      <c r="O28" s="27"/>
      <c r="P28" s="22">
        <v>9.1300000000000008</v>
      </c>
      <c r="Q28" s="23"/>
      <c r="R28" s="76">
        <f t="shared" si="5"/>
        <v>0</v>
      </c>
      <c r="S28" s="49"/>
      <c r="T28" s="81">
        <f t="shared" si="3"/>
        <v>16.839372000000001</v>
      </c>
    </row>
    <row r="29" spans="1:20" s="65" customFormat="1" ht="21" customHeight="1" x14ac:dyDescent="0.25">
      <c r="A29" s="20" t="s">
        <v>111</v>
      </c>
      <c r="B29" s="42" t="s">
        <v>113</v>
      </c>
      <c r="C29" s="39">
        <v>4.8</v>
      </c>
      <c r="D29" s="50" t="s">
        <v>48</v>
      </c>
      <c r="E29" s="55">
        <v>28.8</v>
      </c>
      <c r="F29" s="24"/>
      <c r="G29" s="23"/>
      <c r="H29" s="23">
        <v>96</v>
      </c>
      <c r="I29" s="23"/>
      <c r="J29" s="25">
        <f t="shared" si="6"/>
        <v>0</v>
      </c>
      <c r="K29" s="23"/>
      <c r="L29" s="26"/>
      <c r="M29" s="27"/>
      <c r="N29" s="25">
        <f t="shared" si="4"/>
        <v>0</v>
      </c>
      <c r="O29" s="27"/>
      <c r="P29" s="22">
        <v>12.06</v>
      </c>
      <c r="Q29" s="23"/>
      <c r="R29" s="76">
        <f t="shared" si="5"/>
        <v>0</v>
      </c>
      <c r="S29" s="49"/>
      <c r="T29" s="81">
        <f t="shared" si="3"/>
        <v>22.243464000000003</v>
      </c>
    </row>
    <row r="30" spans="1:20" s="65" customFormat="1" ht="25.5" customHeight="1" x14ac:dyDescent="0.25">
      <c r="A30" s="20" t="s">
        <v>112</v>
      </c>
      <c r="B30" s="42" t="s">
        <v>114</v>
      </c>
      <c r="C30" s="39">
        <v>4.8</v>
      </c>
      <c r="D30" s="50" t="s">
        <v>48</v>
      </c>
      <c r="E30" s="55">
        <v>28.8</v>
      </c>
      <c r="F30" s="24"/>
      <c r="G30" s="23"/>
      <c r="H30" s="23">
        <v>96</v>
      </c>
      <c r="I30" s="23"/>
      <c r="J30" s="25">
        <f t="shared" si="6"/>
        <v>0</v>
      </c>
      <c r="K30" s="23"/>
      <c r="L30" s="26"/>
      <c r="M30" s="27"/>
      <c r="N30" s="25">
        <f t="shared" si="4"/>
        <v>0</v>
      </c>
      <c r="O30" s="27"/>
      <c r="P30" s="22">
        <v>10.74</v>
      </c>
      <c r="Q30" s="23"/>
      <c r="R30" s="76">
        <f t="shared" si="5"/>
        <v>0</v>
      </c>
      <c r="S30" s="49"/>
      <c r="T30" s="81">
        <f t="shared" si="3"/>
        <v>19.808856000000002</v>
      </c>
    </row>
    <row r="31" spans="1:20" s="65" customFormat="1" ht="21" customHeight="1" x14ac:dyDescent="0.25">
      <c r="A31" s="20" t="s">
        <v>31</v>
      </c>
      <c r="B31" s="11" t="s">
        <v>60</v>
      </c>
      <c r="C31" s="12">
        <v>4.5599999999999996</v>
      </c>
      <c r="D31" s="40" t="s">
        <v>48</v>
      </c>
      <c r="E31" s="55">
        <v>27.36</v>
      </c>
      <c r="F31" s="24"/>
      <c r="G31" s="23"/>
      <c r="H31" s="23">
        <v>96</v>
      </c>
      <c r="I31" s="23"/>
      <c r="J31" s="25">
        <f t="shared" si="6"/>
        <v>0</v>
      </c>
      <c r="K31" s="23"/>
      <c r="L31" s="26"/>
      <c r="M31" s="27"/>
      <c r="N31" s="25">
        <f t="shared" si="4"/>
        <v>0</v>
      </c>
      <c r="O31" s="27"/>
      <c r="P31" s="22">
        <v>3.93</v>
      </c>
      <c r="Q31" s="23"/>
      <c r="R31" s="76">
        <f t="shared" si="5"/>
        <v>0</v>
      </c>
      <c r="S31" s="49"/>
      <c r="T31" s="81">
        <f t="shared" si="3"/>
        <v>7.2484920000000006</v>
      </c>
    </row>
    <row r="32" spans="1:20" s="65" customFormat="1" ht="21" customHeight="1" x14ac:dyDescent="0.25">
      <c r="A32" s="20" t="s">
        <v>32</v>
      </c>
      <c r="B32" s="11" t="s">
        <v>63</v>
      </c>
      <c r="C32" s="12">
        <v>4.5599999999999996</v>
      </c>
      <c r="D32" s="50" t="s">
        <v>48</v>
      </c>
      <c r="E32" s="55">
        <v>27.36</v>
      </c>
      <c r="F32" s="24"/>
      <c r="G32" s="23"/>
      <c r="H32" s="23">
        <v>96</v>
      </c>
      <c r="I32" s="23"/>
      <c r="J32" s="25">
        <f t="shared" si="6"/>
        <v>0</v>
      </c>
      <c r="K32" s="23"/>
      <c r="L32" s="26"/>
      <c r="M32" s="27"/>
      <c r="N32" s="25">
        <f t="shared" si="4"/>
        <v>0</v>
      </c>
      <c r="O32" s="27"/>
      <c r="P32" s="22">
        <v>3.21</v>
      </c>
      <c r="Q32" s="23"/>
      <c r="R32" s="76">
        <f t="shared" si="5"/>
        <v>0</v>
      </c>
      <c r="S32" s="49"/>
      <c r="T32" s="81">
        <f t="shared" si="3"/>
        <v>5.9205240000000003</v>
      </c>
    </row>
    <row r="33" spans="1:20" s="65" customFormat="1" ht="21" customHeight="1" x14ac:dyDescent="0.25">
      <c r="A33" s="20" t="s">
        <v>33</v>
      </c>
      <c r="B33" s="11" t="s">
        <v>78</v>
      </c>
      <c r="C33" s="14" t="s">
        <v>47</v>
      </c>
      <c r="D33" s="50" t="s">
        <v>50</v>
      </c>
      <c r="E33" s="55">
        <v>24.12</v>
      </c>
      <c r="F33" s="24"/>
      <c r="G33" s="23"/>
      <c r="H33" s="23">
        <v>96</v>
      </c>
      <c r="I33" s="23"/>
      <c r="J33" s="25">
        <f t="shared" si="6"/>
        <v>0</v>
      </c>
      <c r="K33" s="23"/>
      <c r="L33" s="26"/>
      <c r="M33" s="27"/>
      <c r="N33" s="25">
        <f t="shared" si="4"/>
        <v>0</v>
      </c>
      <c r="O33" s="27"/>
      <c r="P33" s="22">
        <v>3.21</v>
      </c>
      <c r="Q33" s="23"/>
      <c r="R33" s="76">
        <f t="shared" si="5"/>
        <v>0</v>
      </c>
      <c r="S33" s="49"/>
      <c r="T33" s="81">
        <f t="shared" si="3"/>
        <v>5.9205240000000003</v>
      </c>
    </row>
    <row r="34" spans="1:20" s="65" customFormat="1" ht="21" customHeight="1" x14ac:dyDescent="0.25">
      <c r="A34" s="20" t="s">
        <v>34</v>
      </c>
      <c r="B34" s="11" t="s">
        <v>42</v>
      </c>
      <c r="C34" s="12">
        <v>4.84</v>
      </c>
      <c r="D34" s="50" t="s">
        <v>48</v>
      </c>
      <c r="E34" s="55">
        <v>21.78</v>
      </c>
      <c r="F34" s="24"/>
      <c r="G34" s="23"/>
      <c r="H34" s="23">
        <v>72</v>
      </c>
      <c r="I34" s="23"/>
      <c r="J34" s="25">
        <f t="shared" si="6"/>
        <v>0</v>
      </c>
      <c r="K34" s="23"/>
      <c r="L34" s="26"/>
      <c r="M34" s="27"/>
      <c r="N34" s="25">
        <f t="shared" si="4"/>
        <v>0</v>
      </c>
      <c r="O34" s="27"/>
      <c r="P34" s="22">
        <v>4.55</v>
      </c>
      <c r="Q34" s="23"/>
      <c r="R34" s="76">
        <f t="shared" si="5"/>
        <v>0</v>
      </c>
      <c r="S34" s="49"/>
      <c r="T34" s="81">
        <f t="shared" si="3"/>
        <v>8.3920200000000005</v>
      </c>
    </row>
    <row r="35" spans="1:20" s="65" customFormat="1" ht="21" customHeight="1" x14ac:dyDescent="0.25">
      <c r="A35" s="20" t="s">
        <v>36</v>
      </c>
      <c r="B35" s="11" t="s">
        <v>44</v>
      </c>
      <c r="C35" s="12">
        <v>4.67</v>
      </c>
      <c r="D35" s="50" t="s">
        <v>48</v>
      </c>
      <c r="E35" s="55">
        <v>28</v>
      </c>
      <c r="F35" s="24"/>
      <c r="G35" s="23"/>
      <c r="H35" s="23">
        <v>96</v>
      </c>
      <c r="I35" s="23"/>
      <c r="J35" s="25">
        <f t="shared" si="6"/>
        <v>0</v>
      </c>
      <c r="K35" s="23"/>
      <c r="L35" s="26"/>
      <c r="M35" s="27"/>
      <c r="N35" s="25">
        <f t="shared" si="4"/>
        <v>0</v>
      </c>
      <c r="O35" s="27"/>
      <c r="P35" s="22">
        <v>4.1399999999999997</v>
      </c>
      <c r="Q35" s="23"/>
      <c r="R35" s="76">
        <f t="shared" si="5"/>
        <v>0</v>
      </c>
      <c r="S35" s="49"/>
      <c r="T35" s="81">
        <f t="shared" si="3"/>
        <v>7.6358159999999993</v>
      </c>
    </row>
    <row r="36" spans="1:20" s="65" customFormat="1" ht="21" customHeight="1" x14ac:dyDescent="0.25">
      <c r="A36" s="20" t="s">
        <v>37</v>
      </c>
      <c r="B36" s="11" t="s">
        <v>45</v>
      </c>
      <c r="C36" s="12">
        <v>4.67</v>
      </c>
      <c r="D36" s="50" t="s">
        <v>48</v>
      </c>
      <c r="E36" s="55">
        <v>28</v>
      </c>
      <c r="F36" s="24"/>
      <c r="G36" s="23"/>
      <c r="H36" s="23">
        <v>96</v>
      </c>
      <c r="I36" s="23"/>
      <c r="J36" s="25">
        <f t="shared" si="6"/>
        <v>0</v>
      </c>
      <c r="K36" s="23"/>
      <c r="L36" s="26"/>
      <c r="M36" s="27"/>
      <c r="N36" s="25">
        <f t="shared" si="4"/>
        <v>0</v>
      </c>
      <c r="O36" s="27"/>
      <c r="P36" s="22">
        <v>3.75</v>
      </c>
      <c r="Q36" s="23"/>
      <c r="R36" s="76">
        <f t="shared" si="5"/>
        <v>0</v>
      </c>
      <c r="S36" s="49"/>
      <c r="T36" s="81">
        <f t="shared" si="3"/>
        <v>6.9165000000000001</v>
      </c>
    </row>
    <row r="37" spans="1:20" s="65" customFormat="1" ht="21" customHeight="1" x14ac:dyDescent="0.25">
      <c r="A37" s="20" t="s">
        <v>35</v>
      </c>
      <c r="B37" s="11" t="s">
        <v>43</v>
      </c>
      <c r="C37" s="12">
        <v>4.87</v>
      </c>
      <c r="D37" s="50" t="s">
        <v>48</v>
      </c>
      <c r="E37" s="55">
        <v>21.92</v>
      </c>
      <c r="F37" s="24"/>
      <c r="G37" s="23"/>
      <c r="H37" s="23">
        <v>72</v>
      </c>
      <c r="I37" s="23"/>
      <c r="J37" s="25">
        <f>ROUNDUP(+F37/H37,0)</f>
        <v>0</v>
      </c>
      <c r="K37" s="23"/>
      <c r="L37" s="26"/>
      <c r="M37" s="27"/>
      <c r="N37" s="25">
        <f>+J37*L37</f>
        <v>0</v>
      </c>
      <c r="O37" s="27"/>
      <c r="P37" s="22">
        <v>4.12</v>
      </c>
      <c r="Q37" s="23"/>
      <c r="R37" s="76">
        <f>+N37*P37</f>
        <v>0</v>
      </c>
      <c r="S37" s="49"/>
      <c r="T37" s="81">
        <f t="shared" si="3"/>
        <v>7.5989280000000008</v>
      </c>
    </row>
    <row r="38" spans="1:20" s="65" customFormat="1" ht="21" customHeight="1" x14ac:dyDescent="0.25">
      <c r="A38" s="20" t="s">
        <v>64</v>
      </c>
      <c r="B38" s="11" t="s">
        <v>65</v>
      </c>
      <c r="C38" s="12">
        <v>1.93</v>
      </c>
      <c r="D38" s="40" t="s">
        <v>95</v>
      </c>
      <c r="E38" s="55">
        <v>23.16</v>
      </c>
      <c r="F38" s="24"/>
      <c r="G38" s="23"/>
      <c r="H38" s="23">
        <v>192</v>
      </c>
      <c r="I38" s="23"/>
      <c r="J38" s="25">
        <f t="shared" si="6"/>
        <v>0</v>
      </c>
      <c r="K38" s="23"/>
      <c r="L38" s="26"/>
      <c r="M38" s="27"/>
      <c r="N38" s="25">
        <f t="shared" si="4"/>
        <v>0</v>
      </c>
      <c r="O38" s="27"/>
      <c r="P38" s="22">
        <v>6.06</v>
      </c>
      <c r="Q38" s="23"/>
      <c r="R38" s="76">
        <f t="shared" si="5"/>
        <v>0</v>
      </c>
      <c r="S38" s="49"/>
      <c r="T38" s="81">
        <f t="shared" si="3"/>
        <v>11.177064</v>
      </c>
    </row>
    <row r="39" spans="1:20" s="65" customFormat="1" ht="25.5" customHeight="1" x14ac:dyDescent="0.25">
      <c r="A39" s="20" t="s">
        <v>66</v>
      </c>
      <c r="B39" s="42" t="s">
        <v>67</v>
      </c>
      <c r="C39" s="12">
        <v>4.67</v>
      </c>
      <c r="D39" s="40" t="s">
        <v>48</v>
      </c>
      <c r="E39" s="55">
        <v>28</v>
      </c>
      <c r="F39" s="24"/>
      <c r="G39" s="23"/>
      <c r="H39" s="23">
        <v>96</v>
      </c>
      <c r="I39" s="23"/>
      <c r="J39" s="25">
        <f>ROUNDUP(+F39/H39,0)</f>
        <v>0</v>
      </c>
      <c r="K39" s="23"/>
      <c r="L39" s="24"/>
      <c r="M39" s="27"/>
      <c r="N39" s="25">
        <f>+J39*L39</f>
        <v>0</v>
      </c>
      <c r="O39" s="27"/>
      <c r="P39" s="22">
        <v>6.96</v>
      </c>
      <c r="Q39" s="23"/>
      <c r="R39" s="76">
        <f>+N39*P39</f>
        <v>0</v>
      </c>
      <c r="S39" s="49"/>
      <c r="T39" s="81">
        <f t="shared" si="3"/>
        <v>12.837024</v>
      </c>
    </row>
    <row r="40" spans="1:20" s="65" customFormat="1" ht="21" customHeight="1" x14ac:dyDescent="0.25">
      <c r="A40" s="35" t="s">
        <v>68</v>
      </c>
      <c r="B40" s="36" t="s">
        <v>69</v>
      </c>
      <c r="C40" s="12">
        <v>4.67</v>
      </c>
      <c r="D40" s="40" t="s">
        <v>48</v>
      </c>
      <c r="E40" s="55">
        <v>28</v>
      </c>
      <c r="F40" s="24"/>
      <c r="G40" s="23"/>
      <c r="H40" s="23">
        <v>96</v>
      </c>
      <c r="I40" s="23"/>
      <c r="J40" s="25">
        <f>ROUNDUP(+F40/H40,0)</f>
        <v>0</v>
      </c>
      <c r="K40" s="23"/>
      <c r="L40" s="26"/>
      <c r="M40" s="27"/>
      <c r="N40" s="25">
        <f>+J40*L40</f>
        <v>0</v>
      </c>
      <c r="O40" s="27"/>
      <c r="P40" s="22">
        <v>8.0399999999999991</v>
      </c>
      <c r="Q40" s="23"/>
      <c r="R40" s="76">
        <f>+N40*P40</f>
        <v>0</v>
      </c>
      <c r="S40" s="49"/>
      <c r="T40" s="81">
        <f t="shared" si="3"/>
        <v>14.828975999999999</v>
      </c>
    </row>
    <row r="41" spans="1:20" s="65" customFormat="1" ht="21" customHeight="1" x14ac:dyDescent="0.25">
      <c r="A41" s="20" t="s">
        <v>70</v>
      </c>
      <c r="B41" s="11" t="s">
        <v>72</v>
      </c>
      <c r="C41" s="39">
        <v>4.83</v>
      </c>
      <c r="D41" s="40" t="s">
        <v>48</v>
      </c>
      <c r="E41" s="55">
        <v>28.98</v>
      </c>
      <c r="F41" s="24"/>
      <c r="G41" s="23"/>
      <c r="H41" s="23">
        <v>96</v>
      </c>
      <c r="I41" s="23"/>
      <c r="J41" s="25">
        <f>ROUNDUP(+F41/H41,0)</f>
        <v>0</v>
      </c>
      <c r="K41" s="23"/>
      <c r="L41" s="24"/>
      <c r="M41" s="27"/>
      <c r="N41" s="25">
        <f>+J41*L41</f>
        <v>0</v>
      </c>
      <c r="O41" s="27"/>
      <c r="P41" s="22">
        <v>4.0199999999999996</v>
      </c>
      <c r="Q41" s="23"/>
      <c r="R41" s="76">
        <f>+N41*P41</f>
        <v>0</v>
      </c>
      <c r="S41" s="49"/>
      <c r="T41" s="81">
        <f t="shared" si="3"/>
        <v>7.4144879999999995</v>
      </c>
    </row>
    <row r="42" spans="1:20" s="65" customFormat="1" ht="21" customHeight="1" x14ac:dyDescent="0.25">
      <c r="A42" s="20" t="s">
        <v>71</v>
      </c>
      <c r="B42" s="11" t="s">
        <v>73</v>
      </c>
      <c r="C42" s="39">
        <v>5</v>
      </c>
      <c r="D42" s="40" t="s">
        <v>75</v>
      </c>
      <c r="E42" s="55">
        <v>30</v>
      </c>
      <c r="F42" s="24"/>
      <c r="G42" s="23"/>
      <c r="H42" s="23">
        <v>96</v>
      </c>
      <c r="I42" s="23"/>
      <c r="J42" s="25">
        <f>ROUNDUP(+F42/H42,0)</f>
        <v>0</v>
      </c>
      <c r="K42" s="23"/>
      <c r="L42" s="24"/>
      <c r="M42" s="27"/>
      <c r="N42" s="25">
        <f>+J42*L42</f>
        <v>0</v>
      </c>
      <c r="O42" s="27"/>
      <c r="P42" s="22">
        <v>1.92</v>
      </c>
      <c r="Q42" s="23"/>
      <c r="R42" s="76">
        <f>+N42*P42</f>
        <v>0</v>
      </c>
      <c r="S42" s="49"/>
      <c r="T42" s="81">
        <f t="shared" si="3"/>
        <v>3.541248</v>
      </c>
    </row>
    <row r="43" spans="1:20" s="65" customFormat="1" ht="21" customHeight="1" x14ac:dyDescent="0.25">
      <c r="A43" s="20" t="s">
        <v>74</v>
      </c>
      <c r="B43" s="42" t="s">
        <v>98</v>
      </c>
      <c r="C43" s="42">
        <v>4.5599999999999996</v>
      </c>
      <c r="D43" s="40" t="s">
        <v>75</v>
      </c>
      <c r="E43" s="55">
        <v>27.36</v>
      </c>
      <c r="F43" s="24"/>
      <c r="G43" s="23"/>
      <c r="H43" s="23">
        <v>96</v>
      </c>
      <c r="I43" s="23"/>
      <c r="J43" s="25">
        <f t="shared" si="6"/>
        <v>0</v>
      </c>
      <c r="K43" s="23"/>
      <c r="L43" s="24"/>
      <c r="M43" s="27"/>
      <c r="N43" s="25">
        <f t="shared" si="4"/>
        <v>0</v>
      </c>
      <c r="O43" s="27"/>
      <c r="P43" s="22">
        <v>2.94</v>
      </c>
      <c r="Q43" s="23"/>
      <c r="R43" s="76">
        <f t="shared" si="5"/>
        <v>0</v>
      </c>
      <c r="S43" s="49"/>
      <c r="T43" s="81">
        <f t="shared" si="3"/>
        <v>5.422536</v>
      </c>
    </row>
    <row r="44" spans="1:20" s="65" customFormat="1" ht="25.5" customHeight="1" x14ac:dyDescent="0.25">
      <c r="A44" s="34" t="s">
        <v>76</v>
      </c>
      <c r="B44" s="52" t="s">
        <v>77</v>
      </c>
      <c r="C44" s="52">
        <v>2.66</v>
      </c>
      <c r="D44" s="51" t="s">
        <v>96</v>
      </c>
      <c r="E44" s="64">
        <v>33.299999999999997</v>
      </c>
      <c r="F44" s="45"/>
      <c r="G44" s="44"/>
      <c r="H44" s="44">
        <v>192</v>
      </c>
      <c r="I44" s="44"/>
      <c r="J44" s="46">
        <f t="shared" si="6"/>
        <v>0</v>
      </c>
      <c r="K44" s="44"/>
      <c r="L44" s="45"/>
      <c r="M44" s="47"/>
      <c r="N44" s="46">
        <f t="shared" si="4"/>
        <v>0</v>
      </c>
      <c r="O44" s="47"/>
      <c r="P44" s="48">
        <v>3.42</v>
      </c>
      <c r="Q44" s="44"/>
      <c r="R44" s="77">
        <f t="shared" si="5"/>
        <v>0</v>
      </c>
      <c r="S44" s="49"/>
      <c r="T44" s="81">
        <f t="shared" si="3"/>
        <v>6.3078479999999999</v>
      </c>
    </row>
    <row r="45" spans="1:20" s="65" customFormat="1" ht="21" customHeight="1" x14ac:dyDescent="0.25">
      <c r="A45" s="20" t="s">
        <v>79</v>
      </c>
      <c r="B45" s="11" t="s">
        <v>80</v>
      </c>
      <c r="C45" s="14" t="s">
        <v>46</v>
      </c>
      <c r="D45" s="40" t="s">
        <v>50</v>
      </c>
      <c r="E45" s="55">
        <v>24.54</v>
      </c>
      <c r="F45" s="24"/>
      <c r="G45" s="23"/>
      <c r="H45" s="23">
        <v>96</v>
      </c>
      <c r="I45" s="23"/>
      <c r="J45" s="25">
        <f t="shared" ref="J45:J52" si="7">ROUNDUP(+F45/H45,0)</f>
        <v>0</v>
      </c>
      <c r="K45" s="23"/>
      <c r="L45" s="26"/>
      <c r="M45" s="27"/>
      <c r="N45" s="25">
        <f t="shared" ref="N45:N52" si="8">+J45*L45</f>
        <v>0</v>
      </c>
      <c r="O45" s="27"/>
      <c r="P45" s="22">
        <v>2.37</v>
      </c>
      <c r="Q45" s="23"/>
      <c r="R45" s="76">
        <f t="shared" ref="R45:R52" si="9">+N45*P45</f>
        <v>0</v>
      </c>
      <c r="S45" s="49"/>
      <c r="T45" s="81">
        <f t="shared" si="3"/>
        <v>4.3712280000000003</v>
      </c>
    </row>
    <row r="46" spans="1:20" s="65" customFormat="1" ht="25.5" customHeight="1" x14ac:dyDescent="0.25">
      <c r="A46" s="20" t="s">
        <v>81</v>
      </c>
      <c r="B46" s="43" t="s">
        <v>86</v>
      </c>
      <c r="C46" s="63">
        <v>4.8</v>
      </c>
      <c r="D46" s="40" t="s">
        <v>75</v>
      </c>
      <c r="E46" s="55">
        <v>21.6</v>
      </c>
      <c r="F46" s="24"/>
      <c r="G46" s="23"/>
      <c r="H46" s="23">
        <v>72</v>
      </c>
      <c r="I46" s="23"/>
      <c r="J46" s="25">
        <f t="shared" si="7"/>
        <v>0</v>
      </c>
      <c r="K46" s="23"/>
      <c r="L46" s="26"/>
      <c r="M46" s="27"/>
      <c r="N46" s="25">
        <f t="shared" si="8"/>
        <v>0</v>
      </c>
      <c r="O46" s="27"/>
      <c r="P46" s="22">
        <v>6.1</v>
      </c>
      <c r="Q46" s="23"/>
      <c r="R46" s="76">
        <f t="shared" si="9"/>
        <v>0</v>
      </c>
      <c r="S46" s="49"/>
      <c r="T46" s="81">
        <f t="shared" si="3"/>
        <v>11.25084</v>
      </c>
    </row>
    <row r="47" spans="1:20" s="65" customFormat="1" ht="25.5" customHeight="1" x14ac:dyDescent="0.25">
      <c r="A47" s="20" t="s">
        <v>82</v>
      </c>
      <c r="B47" s="43" t="s">
        <v>87</v>
      </c>
      <c r="C47" s="63">
        <v>4.8</v>
      </c>
      <c r="D47" s="40" t="s">
        <v>75</v>
      </c>
      <c r="E47" s="55">
        <v>21.6</v>
      </c>
      <c r="F47" s="24"/>
      <c r="G47" s="23"/>
      <c r="H47" s="23">
        <v>72</v>
      </c>
      <c r="I47" s="23"/>
      <c r="J47" s="25">
        <f t="shared" si="7"/>
        <v>0</v>
      </c>
      <c r="K47" s="23"/>
      <c r="L47" s="26"/>
      <c r="M47" s="27"/>
      <c r="N47" s="25">
        <f t="shared" si="8"/>
        <v>0</v>
      </c>
      <c r="O47" s="27"/>
      <c r="P47" s="22">
        <v>5.43</v>
      </c>
      <c r="Q47" s="23"/>
      <c r="R47" s="76">
        <f t="shared" si="9"/>
        <v>0</v>
      </c>
      <c r="S47" s="49"/>
      <c r="T47" s="81">
        <f t="shared" si="3"/>
        <v>10.015091999999999</v>
      </c>
    </row>
    <row r="48" spans="1:20" s="65" customFormat="1" ht="25.5" customHeight="1" x14ac:dyDescent="0.25">
      <c r="A48" s="20" t="s">
        <v>83</v>
      </c>
      <c r="B48" s="43" t="s">
        <v>88</v>
      </c>
      <c r="C48" s="11">
        <v>4.68</v>
      </c>
      <c r="D48" s="40" t="s">
        <v>75</v>
      </c>
      <c r="E48" s="55">
        <v>28.08</v>
      </c>
      <c r="F48" s="24"/>
      <c r="G48" s="23"/>
      <c r="H48" s="23">
        <v>96</v>
      </c>
      <c r="I48" s="23"/>
      <c r="J48" s="25">
        <f t="shared" si="7"/>
        <v>0</v>
      </c>
      <c r="K48" s="23"/>
      <c r="L48" s="26"/>
      <c r="M48" s="27"/>
      <c r="N48" s="25">
        <f t="shared" si="8"/>
        <v>0</v>
      </c>
      <c r="O48" s="27"/>
      <c r="P48" s="22">
        <v>5.13</v>
      </c>
      <c r="Q48" s="23"/>
      <c r="R48" s="76">
        <f t="shared" si="9"/>
        <v>0</v>
      </c>
      <c r="S48" s="49"/>
      <c r="T48" s="81">
        <f t="shared" si="3"/>
        <v>9.4617719999999998</v>
      </c>
    </row>
    <row r="49" spans="1:20" s="65" customFormat="1" ht="25.5" customHeight="1" x14ac:dyDescent="0.25">
      <c r="A49" s="20" t="s">
        <v>84</v>
      </c>
      <c r="B49" s="43" t="s">
        <v>89</v>
      </c>
      <c r="C49" s="11">
        <v>4.68</v>
      </c>
      <c r="D49" s="40" t="s">
        <v>75</v>
      </c>
      <c r="E49" s="55">
        <v>28.08</v>
      </c>
      <c r="F49" s="24"/>
      <c r="G49" s="23"/>
      <c r="H49" s="23">
        <v>96</v>
      </c>
      <c r="I49" s="23"/>
      <c r="J49" s="25">
        <f t="shared" ref="J49:J50" si="10">ROUNDUP(+F49/H49,0)</f>
        <v>0</v>
      </c>
      <c r="K49" s="23"/>
      <c r="L49" s="26"/>
      <c r="M49" s="27"/>
      <c r="N49" s="25">
        <f t="shared" ref="N49:N50" si="11">+J49*L49</f>
        <v>0</v>
      </c>
      <c r="O49" s="27"/>
      <c r="P49" s="22">
        <v>4.38</v>
      </c>
      <c r="Q49" s="23"/>
      <c r="R49" s="76">
        <f t="shared" ref="R49:R50" si="12">+N49*P49</f>
        <v>0</v>
      </c>
      <c r="S49" s="49"/>
      <c r="T49" s="81">
        <f t="shared" si="3"/>
        <v>8.0784719999999997</v>
      </c>
    </row>
    <row r="50" spans="1:20" s="65" customFormat="1" ht="21" customHeight="1" x14ac:dyDescent="0.25">
      <c r="A50" s="20" t="s">
        <v>85</v>
      </c>
      <c r="B50" s="12" t="s">
        <v>90</v>
      </c>
      <c r="C50" s="12">
        <v>1.95</v>
      </c>
      <c r="D50" s="40" t="s">
        <v>49</v>
      </c>
      <c r="E50" s="55">
        <v>23.4</v>
      </c>
      <c r="F50" s="24"/>
      <c r="G50" s="49"/>
      <c r="H50" s="23">
        <v>192</v>
      </c>
      <c r="I50" s="23"/>
      <c r="J50" s="25">
        <f t="shared" si="10"/>
        <v>0</v>
      </c>
      <c r="K50" s="49"/>
      <c r="L50" s="26"/>
      <c r="M50" s="49"/>
      <c r="N50" s="25">
        <f t="shared" si="11"/>
        <v>0</v>
      </c>
      <c r="O50" s="27"/>
      <c r="P50" s="22">
        <v>9.09</v>
      </c>
      <c r="Q50" s="23"/>
      <c r="R50" s="76">
        <f t="shared" si="12"/>
        <v>0</v>
      </c>
      <c r="S50" s="49"/>
      <c r="T50" s="81">
        <f t="shared" si="3"/>
        <v>16.765595999999999</v>
      </c>
    </row>
    <row r="51" spans="1:20" s="65" customFormat="1" ht="21" customHeight="1" x14ac:dyDescent="0.25">
      <c r="A51" s="85" t="s">
        <v>120</v>
      </c>
      <c r="B51" s="86" t="s">
        <v>121</v>
      </c>
      <c r="C51" s="87">
        <v>4.3499999999999996</v>
      </c>
      <c r="D51" s="88" t="s">
        <v>50</v>
      </c>
      <c r="E51" s="55">
        <v>26.1</v>
      </c>
      <c r="F51" s="24"/>
      <c r="G51" s="23"/>
      <c r="H51" s="23">
        <v>96</v>
      </c>
      <c r="I51" s="23"/>
      <c r="J51" s="25">
        <f t="shared" si="7"/>
        <v>0</v>
      </c>
      <c r="K51" s="23"/>
      <c r="L51" s="26"/>
      <c r="M51" s="27"/>
      <c r="N51" s="25">
        <f t="shared" si="8"/>
        <v>0</v>
      </c>
      <c r="O51" s="27"/>
      <c r="P51" s="22">
        <v>3.3</v>
      </c>
      <c r="Q51" s="23"/>
      <c r="R51" s="76">
        <f t="shared" si="9"/>
        <v>0</v>
      </c>
      <c r="S51" s="49"/>
      <c r="T51" s="81">
        <f t="shared" si="3"/>
        <v>6.0865200000000002</v>
      </c>
    </row>
    <row r="52" spans="1:20" s="65" customFormat="1" ht="21" customHeight="1" x14ac:dyDescent="0.25">
      <c r="A52" s="85" t="s">
        <v>122</v>
      </c>
      <c r="B52" s="86" t="s">
        <v>123</v>
      </c>
      <c r="C52" s="89">
        <v>4.3499999999999996</v>
      </c>
      <c r="D52" s="88" t="s">
        <v>50</v>
      </c>
      <c r="E52" s="55">
        <v>26.1</v>
      </c>
      <c r="F52" s="24"/>
      <c r="G52" s="49"/>
      <c r="H52" s="23">
        <v>96</v>
      </c>
      <c r="I52" s="23"/>
      <c r="J52" s="25">
        <f t="shared" si="7"/>
        <v>0</v>
      </c>
      <c r="K52" s="49"/>
      <c r="L52" s="26"/>
      <c r="M52" s="49"/>
      <c r="N52" s="25">
        <f t="shared" si="8"/>
        <v>0</v>
      </c>
      <c r="O52" s="27"/>
      <c r="P52" s="22">
        <v>4.5</v>
      </c>
      <c r="Q52" s="23"/>
      <c r="R52" s="76">
        <f t="shared" si="9"/>
        <v>0</v>
      </c>
      <c r="S52" s="49"/>
      <c r="T52" s="81">
        <f t="shared" si="3"/>
        <v>8.2997999999999994</v>
      </c>
    </row>
    <row r="53" spans="1:20" s="65" customFormat="1" ht="4.5" customHeight="1" thickBot="1" x14ac:dyDescent="0.3">
      <c r="A53" s="37"/>
      <c r="B53" s="38"/>
      <c r="C53" s="54"/>
      <c r="D53" s="41"/>
      <c r="E53" s="29"/>
      <c r="F53" s="32"/>
      <c r="G53" s="29"/>
      <c r="H53" s="29"/>
      <c r="I53" s="29"/>
      <c r="J53" s="29"/>
      <c r="K53" s="29"/>
      <c r="L53" s="32"/>
      <c r="M53" s="31"/>
      <c r="N53" s="30"/>
      <c r="O53" s="31"/>
      <c r="P53" s="33"/>
      <c r="Q53" s="29"/>
      <c r="R53" s="78"/>
      <c r="S53" s="79"/>
      <c r="T53" s="80"/>
    </row>
    <row r="54" spans="1:20" ht="18.5" thickBot="1" x14ac:dyDescent="0.4">
      <c r="A54" s="53"/>
      <c r="B54" s="53"/>
      <c r="C54" s="53"/>
      <c r="L54" s="8"/>
      <c r="P54" s="16" t="s">
        <v>55</v>
      </c>
      <c r="R54" s="73">
        <f>SUM(R12:R53)</f>
        <v>0</v>
      </c>
    </row>
    <row r="55" spans="1:20" ht="18" customHeight="1" thickTop="1" x14ac:dyDescent="0.25">
      <c r="A55" s="53"/>
      <c r="B55" s="53"/>
      <c r="C55" s="53"/>
    </row>
    <row r="56" spans="1:20" ht="18.5" thickBot="1" x14ac:dyDescent="0.4">
      <c r="A56" s="6" t="s">
        <v>117</v>
      </c>
      <c r="B56" s="53"/>
      <c r="C56" s="53"/>
      <c r="F56" s="94" t="s">
        <v>12</v>
      </c>
      <c r="G56" s="94"/>
      <c r="H56" s="94"/>
      <c r="I56" s="94"/>
      <c r="J56" s="95"/>
      <c r="K56" s="95"/>
      <c r="L56" s="95"/>
      <c r="M56" s="95"/>
      <c r="N56" s="95"/>
      <c r="O56" s="95"/>
      <c r="P56" s="95"/>
      <c r="Q56" s="95"/>
      <c r="R56" s="95"/>
    </row>
    <row r="57" spans="1:20" ht="18.5" thickBot="1" x14ac:dyDescent="0.4">
      <c r="A57" s="53"/>
      <c r="B57" s="53" t="s">
        <v>126</v>
      </c>
      <c r="C57" s="53"/>
      <c r="F57" s="94" t="s">
        <v>103</v>
      </c>
      <c r="G57" s="94"/>
      <c r="H57" s="94"/>
      <c r="I57" s="94"/>
      <c r="J57" s="102"/>
      <c r="K57" s="102"/>
      <c r="L57" s="102"/>
      <c r="M57" s="102"/>
      <c r="N57" s="102"/>
      <c r="O57" s="102"/>
      <c r="P57" s="102"/>
      <c r="Q57" s="102"/>
      <c r="R57" s="102"/>
    </row>
    <row r="58" spans="1:20" ht="18.5" thickBot="1" x14ac:dyDescent="0.4">
      <c r="A58" s="53"/>
      <c r="B58" s="53" t="s">
        <v>127</v>
      </c>
      <c r="C58" s="53"/>
      <c r="F58" s="94" t="s">
        <v>13</v>
      </c>
      <c r="G58" s="94"/>
      <c r="H58" s="94"/>
      <c r="I58" s="94"/>
      <c r="J58" s="102"/>
      <c r="K58" s="102"/>
      <c r="L58" s="102"/>
      <c r="M58" s="102"/>
      <c r="N58" s="102"/>
      <c r="O58" s="102"/>
      <c r="P58" s="102"/>
      <c r="Q58" s="102"/>
      <c r="R58" s="102"/>
    </row>
    <row r="59" spans="1:20" ht="18.5" thickBot="1" x14ac:dyDescent="0.4">
      <c r="A59" s="53"/>
      <c r="B59" s="53"/>
      <c r="C59" s="53"/>
      <c r="F59" s="94" t="s">
        <v>14</v>
      </c>
      <c r="G59" s="94"/>
      <c r="H59" s="94"/>
      <c r="I59" s="94"/>
      <c r="J59" s="102"/>
      <c r="K59" s="102"/>
      <c r="L59" s="102"/>
      <c r="M59" s="102"/>
      <c r="N59" s="102"/>
      <c r="O59" s="102"/>
      <c r="P59" s="102"/>
      <c r="Q59" s="102"/>
      <c r="R59" s="102"/>
    </row>
    <row r="60" spans="1:20" ht="18.5" thickBot="1" x14ac:dyDescent="0.4">
      <c r="A60" s="53"/>
      <c r="B60" s="53"/>
      <c r="C60" s="53"/>
      <c r="F60" s="94" t="s">
        <v>15</v>
      </c>
      <c r="G60" s="94"/>
      <c r="H60" s="94"/>
      <c r="I60" s="94"/>
      <c r="J60" s="102"/>
      <c r="K60" s="102"/>
      <c r="L60" s="102"/>
      <c r="M60" s="102"/>
      <c r="N60" s="102"/>
      <c r="O60" s="102"/>
      <c r="P60" s="102"/>
      <c r="Q60" s="102"/>
      <c r="R60" s="102"/>
    </row>
    <row r="61" spans="1:20" ht="18.5" thickBot="1" x14ac:dyDescent="0.4">
      <c r="B61" s="53"/>
      <c r="C61" s="53"/>
      <c r="F61" s="94" t="s">
        <v>16</v>
      </c>
      <c r="G61" s="94"/>
      <c r="H61" s="94"/>
      <c r="I61" s="94"/>
      <c r="J61" s="102"/>
      <c r="K61" s="102"/>
      <c r="L61" s="102"/>
      <c r="M61" s="102"/>
      <c r="N61" s="102"/>
      <c r="O61" s="102"/>
      <c r="P61" s="102"/>
      <c r="Q61" s="102"/>
      <c r="R61" s="102"/>
    </row>
    <row r="62" spans="1:20" ht="18.5" thickBot="1" x14ac:dyDescent="0.4">
      <c r="B62" s="53"/>
      <c r="C62" s="53"/>
      <c r="F62" s="94" t="s">
        <v>17</v>
      </c>
      <c r="G62" s="94"/>
      <c r="H62" s="94"/>
      <c r="I62" s="94"/>
      <c r="J62" s="102"/>
      <c r="K62" s="102"/>
      <c r="L62" s="102"/>
      <c r="M62" s="102"/>
      <c r="N62" s="9" t="s">
        <v>19</v>
      </c>
      <c r="O62" s="18"/>
      <c r="P62" s="18"/>
      <c r="Q62" s="18"/>
      <c r="R62" s="74"/>
    </row>
    <row r="63" spans="1:20" ht="18" thickBot="1" x14ac:dyDescent="0.4">
      <c r="A63" s="6"/>
      <c r="F63" s="94" t="s">
        <v>18</v>
      </c>
      <c r="G63" s="94"/>
      <c r="H63" s="94"/>
      <c r="I63" s="94"/>
      <c r="J63" s="17"/>
      <c r="K63" s="17"/>
      <c r="L63" s="17"/>
      <c r="M63" s="17"/>
      <c r="N63" s="17"/>
      <c r="O63" s="17"/>
      <c r="P63" s="17"/>
      <c r="Q63" s="17"/>
      <c r="R63" s="74"/>
    </row>
    <row r="64" spans="1:20" ht="14.5" x14ac:dyDescent="0.35">
      <c r="A64" s="28" t="s">
        <v>124</v>
      </c>
    </row>
    <row r="65" spans="1:2" ht="14.5" x14ac:dyDescent="0.35">
      <c r="A65" s="28"/>
    </row>
    <row r="66" spans="1:2" ht="17.5" x14ac:dyDescent="0.35">
      <c r="A66" s="7"/>
    </row>
    <row r="69" spans="1:2" ht="13" x14ac:dyDescent="0.3">
      <c r="B69" s="15"/>
    </row>
    <row r="72" spans="1:2" x14ac:dyDescent="0.25">
      <c r="A72" s="5"/>
    </row>
    <row r="73" spans="1:2" x14ac:dyDescent="0.25">
      <c r="A73" s="5"/>
    </row>
  </sheetData>
  <mergeCells count="35">
    <mergeCell ref="F63:I63"/>
    <mergeCell ref="Q9:Q10"/>
    <mergeCell ref="J62:M62"/>
    <mergeCell ref="M9:M10"/>
    <mergeCell ref="I9:I10"/>
    <mergeCell ref="F62:I62"/>
    <mergeCell ref="A9:A10"/>
    <mergeCell ref="B9:B10"/>
    <mergeCell ref="C9:C10"/>
    <mergeCell ref="D9:D10"/>
    <mergeCell ref="J61:R61"/>
    <mergeCell ref="E9:E10"/>
    <mergeCell ref="F9:F10"/>
    <mergeCell ref="G9:G10"/>
    <mergeCell ref="F61:I61"/>
    <mergeCell ref="F57:I57"/>
    <mergeCell ref="H9:H10"/>
    <mergeCell ref="F59:I59"/>
    <mergeCell ref="F60:I60"/>
    <mergeCell ref="K9:K10"/>
    <mergeCell ref="J59:R59"/>
    <mergeCell ref="J60:R60"/>
    <mergeCell ref="T9:T10"/>
    <mergeCell ref="S9:S10"/>
    <mergeCell ref="F56:I56"/>
    <mergeCell ref="F58:I58"/>
    <mergeCell ref="J56:R56"/>
    <mergeCell ref="L9:L10"/>
    <mergeCell ref="N9:N10"/>
    <mergeCell ref="O9:O10"/>
    <mergeCell ref="J58:R58"/>
    <mergeCell ref="R9:R10"/>
    <mergeCell ref="P9:P10"/>
    <mergeCell ref="J57:R57"/>
    <mergeCell ref="J9:J10"/>
  </mergeCells>
  <phoneticPr fontId="6" type="noConversion"/>
  <printOptions horizontalCentered="1"/>
  <pageMargins left="0.2" right="0.2" top="0.5" bottom="0.5" header="0.5" footer="0.5"/>
  <pageSetup scale="6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2025-01-31T21:40:20+00:00</Remediation_x0020_Date>
  </documentManagement>
</p:properties>
</file>

<file path=customXml/itemProps1.xml><?xml version="1.0" encoding="utf-8"?>
<ds:datastoreItem xmlns:ds="http://schemas.openxmlformats.org/officeDocument/2006/customXml" ds:itemID="{D52197EE-C228-4421-A545-A8D9EC2BF168}"/>
</file>

<file path=customXml/itemProps2.xml><?xml version="1.0" encoding="utf-8"?>
<ds:datastoreItem xmlns:ds="http://schemas.openxmlformats.org/officeDocument/2006/customXml" ds:itemID="{1490154E-B94D-4AE5-8B68-CD7D5E5CF14A}"/>
</file>

<file path=customXml/itemProps3.xml><?xml version="1.0" encoding="utf-8"?>
<ds:datastoreItem xmlns:ds="http://schemas.openxmlformats.org/officeDocument/2006/customXml" ds:itemID="{BED948CE-2302-4085-BDDB-3C0ED7CC75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110244 Unfrozen Mozz</vt:lpstr>
      <vt:lpstr>'110244 Unfrozen Mozz'!Print_Area</vt:lpstr>
      <vt:lpstr>'110244 Unfrozen Mozz'!Print_Titles</vt:lpstr>
    </vt:vector>
  </TitlesOfParts>
  <Company>RICH-SEAPAK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LaRoche</dc:creator>
  <cp:lastModifiedBy>CAMERON Beatrice * ODE</cp:lastModifiedBy>
  <cp:lastPrinted>2024-10-23T19:16:29Z</cp:lastPrinted>
  <dcterms:created xsi:type="dcterms:W3CDTF">2004-01-28T16:20:17Z</dcterms:created>
  <dcterms:modified xsi:type="dcterms:W3CDTF">2024-12-20T22:46:56Z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2024-12-20T22:46:32Z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b0b0000c-2ba7-41e2-8877-74e54439847d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