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Bongards\"/>
    </mc:Choice>
  </mc:AlternateContent>
  <bookViews>
    <workbookView xWindow="0" yWindow="0" windowWidth="27072" windowHeight="13056" activeTab="2"/>
  </bookViews>
  <sheets>
    <sheet name="Enter in Cases" sheetId="1" r:id="rId1"/>
    <sheet name="Monthly-Cases" sheetId="3" r:id="rId2"/>
    <sheet name="Enter in Servings" sheetId="2" r:id="rId3"/>
  </sheets>
  <definedNames>
    <definedName name="_xlnm.Print_Area" localSheetId="0">'Enter in Cases'!$A$1:$K$59</definedName>
  </definedNames>
  <calcPr calcId="162913"/>
</workbook>
</file>

<file path=xl/calcChain.xml><?xml version="1.0" encoding="utf-8"?>
<calcChain xmlns="http://schemas.openxmlformats.org/spreadsheetml/2006/main">
  <c r="J48" i="2" l="1"/>
  <c r="J49" i="2"/>
  <c r="J50" i="2"/>
  <c r="J19" i="2"/>
  <c r="I43" i="2" l="1"/>
  <c r="J43" i="2" s="1"/>
  <c r="K43" i="2"/>
  <c r="I44" i="2"/>
  <c r="J44" i="2" s="1"/>
  <c r="K44" i="2"/>
  <c r="I43" i="3"/>
  <c r="J43" i="3" s="1"/>
  <c r="K43" i="3"/>
  <c r="I44" i="3"/>
  <c r="J44" i="3" s="1"/>
  <c r="K44" i="3"/>
  <c r="I44" i="1"/>
  <c r="J44" i="1" s="1"/>
  <c r="I43" i="1"/>
  <c r="J43" i="1" s="1"/>
  <c r="K44" i="1"/>
  <c r="K43" i="1"/>
  <c r="X15" i="3" l="1"/>
  <c r="K15" i="3"/>
  <c r="I15" i="3"/>
  <c r="J15" i="3" s="1"/>
  <c r="K15" i="1"/>
  <c r="I15" i="1"/>
  <c r="J15" i="1" s="1"/>
  <c r="I15" i="2"/>
  <c r="J15" i="2" s="1"/>
  <c r="K15" i="2"/>
  <c r="I55" i="3" l="1"/>
  <c r="J55" i="3" s="1"/>
  <c r="I54" i="3"/>
  <c r="J54" i="3" s="1"/>
  <c r="I53" i="3"/>
  <c r="J53" i="3" s="1"/>
  <c r="I52" i="3"/>
  <c r="J52" i="3" s="1"/>
  <c r="I51" i="3"/>
  <c r="J51" i="3" s="1"/>
  <c r="I50" i="3"/>
  <c r="J50" i="3" s="1"/>
  <c r="I49" i="3"/>
  <c r="J49" i="3" s="1"/>
  <c r="I48" i="3"/>
  <c r="J48" i="3" s="1"/>
  <c r="I47" i="3"/>
  <c r="J47" i="3" s="1"/>
  <c r="I46" i="3"/>
  <c r="J46" i="3" s="1"/>
  <c r="I38" i="3"/>
  <c r="J38" i="3" s="1"/>
  <c r="I39" i="3"/>
  <c r="J39" i="3" s="1"/>
  <c r="I40" i="3"/>
  <c r="J40" i="3" s="1"/>
  <c r="I41" i="3"/>
  <c r="J41" i="3" s="1"/>
  <c r="I42" i="3"/>
  <c r="J42" i="3" s="1"/>
  <c r="I37" i="3"/>
  <c r="J37" i="3" s="1"/>
  <c r="I35" i="3"/>
  <c r="J35" i="3" s="1"/>
  <c r="I34" i="3"/>
  <c r="J34" i="3" s="1"/>
  <c r="I33" i="3"/>
  <c r="J33" i="3" s="1"/>
  <c r="K52" i="3" l="1"/>
  <c r="K53" i="3"/>
  <c r="K54" i="3"/>
  <c r="K55" i="3"/>
  <c r="K51" i="3"/>
  <c r="K50" i="3"/>
  <c r="K49" i="3"/>
  <c r="K48" i="3"/>
  <c r="K47" i="3"/>
  <c r="K46" i="3"/>
  <c r="K38" i="3"/>
  <c r="K39" i="3"/>
  <c r="K40" i="3"/>
  <c r="K41" i="3"/>
  <c r="K42" i="3"/>
  <c r="K37" i="3"/>
  <c r="K35" i="3"/>
  <c r="K34" i="3"/>
  <c r="K33" i="3"/>
  <c r="K11" i="3"/>
  <c r="K12" i="3"/>
  <c r="K13" i="3"/>
  <c r="K14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10" i="3"/>
  <c r="I14" i="2" l="1"/>
  <c r="J14" i="2" s="1"/>
  <c r="X55" i="3" l="1"/>
  <c r="X54" i="3"/>
  <c r="X53" i="3"/>
  <c r="X52" i="3"/>
  <c r="X51" i="3"/>
  <c r="X50" i="3"/>
  <c r="X49" i="3"/>
  <c r="X48" i="3"/>
  <c r="X47" i="3"/>
  <c r="X46" i="3"/>
  <c r="X42" i="3"/>
  <c r="X41" i="3"/>
  <c r="X40" i="3"/>
  <c r="X39" i="3"/>
  <c r="X38" i="3"/>
  <c r="X37" i="3"/>
  <c r="X35" i="3"/>
  <c r="X34" i="3"/>
  <c r="X33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4" i="3"/>
  <c r="X13" i="3"/>
  <c r="X12" i="3"/>
  <c r="X11" i="3"/>
  <c r="X10" i="3"/>
  <c r="I31" i="3"/>
  <c r="J31" i="3" s="1"/>
  <c r="I30" i="3"/>
  <c r="J30" i="3" s="1"/>
  <c r="I29" i="3"/>
  <c r="J29" i="3" s="1"/>
  <c r="I28" i="3"/>
  <c r="J28" i="3" s="1"/>
  <c r="I27" i="3"/>
  <c r="J27" i="3" s="1"/>
  <c r="I26" i="3"/>
  <c r="J26" i="3" s="1"/>
  <c r="I25" i="3"/>
  <c r="J25" i="3" s="1"/>
  <c r="I24" i="3"/>
  <c r="J24" i="3" s="1"/>
  <c r="I23" i="3"/>
  <c r="J23" i="3" s="1"/>
  <c r="I22" i="3"/>
  <c r="J22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I14" i="3"/>
  <c r="J14" i="3" s="1"/>
  <c r="I13" i="3"/>
  <c r="J13" i="3" s="1"/>
  <c r="I12" i="3"/>
  <c r="J12" i="3" s="1"/>
  <c r="I11" i="3"/>
  <c r="J11" i="3" s="1"/>
  <c r="I10" i="3"/>
  <c r="J10" i="3" s="1"/>
  <c r="I56" i="3" l="1"/>
  <c r="J56" i="3"/>
  <c r="K56" i="3"/>
  <c r="I17" i="2" l="1"/>
  <c r="J17" i="2" s="1"/>
  <c r="K55" i="2"/>
  <c r="I55" i="2"/>
  <c r="J55" i="2" s="1"/>
  <c r="K54" i="2"/>
  <c r="I54" i="2"/>
  <c r="J54" i="2" s="1"/>
  <c r="K53" i="2"/>
  <c r="I53" i="2"/>
  <c r="J53" i="2" s="1"/>
  <c r="K52" i="2"/>
  <c r="I52" i="2"/>
  <c r="J52" i="2" s="1"/>
  <c r="K51" i="2"/>
  <c r="I51" i="2"/>
  <c r="J51" i="2" s="1"/>
  <c r="K50" i="2"/>
  <c r="K49" i="2"/>
  <c r="K48" i="2"/>
  <c r="K47" i="2"/>
  <c r="I47" i="2"/>
  <c r="J47" i="2" s="1"/>
  <c r="K46" i="2"/>
  <c r="I46" i="2"/>
  <c r="J46" i="2" s="1"/>
  <c r="K42" i="2"/>
  <c r="I42" i="2"/>
  <c r="J42" i="2" s="1"/>
  <c r="K41" i="2"/>
  <c r="I41" i="2"/>
  <c r="J41" i="2" s="1"/>
  <c r="K40" i="2"/>
  <c r="I40" i="2"/>
  <c r="J40" i="2" s="1"/>
  <c r="K39" i="2"/>
  <c r="I39" i="2"/>
  <c r="J39" i="2" s="1"/>
  <c r="K38" i="2"/>
  <c r="I38" i="2"/>
  <c r="J38" i="2" s="1"/>
  <c r="K37" i="2"/>
  <c r="I37" i="2"/>
  <c r="J37" i="2" s="1"/>
  <c r="K35" i="2"/>
  <c r="I35" i="2"/>
  <c r="J35" i="2" s="1"/>
  <c r="K34" i="2"/>
  <c r="I34" i="2"/>
  <c r="J34" i="2" s="1"/>
  <c r="K33" i="2"/>
  <c r="I33" i="2"/>
  <c r="J33" i="2" s="1"/>
  <c r="K31" i="2"/>
  <c r="I31" i="2"/>
  <c r="J31" i="2" s="1"/>
  <c r="K30" i="2"/>
  <c r="I30" i="2"/>
  <c r="J30" i="2" s="1"/>
  <c r="K29" i="2"/>
  <c r="I29" i="2"/>
  <c r="J29" i="2" s="1"/>
  <c r="K28" i="2"/>
  <c r="I28" i="2"/>
  <c r="J28" i="2" s="1"/>
  <c r="K27" i="2"/>
  <c r="I27" i="2"/>
  <c r="J27" i="2" s="1"/>
  <c r="K26" i="2"/>
  <c r="I26" i="2"/>
  <c r="J26" i="2" s="1"/>
  <c r="K25" i="2"/>
  <c r="I25" i="2"/>
  <c r="J25" i="2" s="1"/>
  <c r="K24" i="2"/>
  <c r="I24" i="2"/>
  <c r="J24" i="2" s="1"/>
  <c r="K23" i="2"/>
  <c r="I23" i="2"/>
  <c r="J23" i="2" s="1"/>
  <c r="K22" i="2"/>
  <c r="I22" i="2"/>
  <c r="J22" i="2" s="1"/>
  <c r="K21" i="2"/>
  <c r="I21" i="2"/>
  <c r="J21" i="2" s="1"/>
  <c r="K20" i="2"/>
  <c r="I20" i="2"/>
  <c r="J20" i="2" s="1"/>
  <c r="K19" i="2"/>
  <c r="K18" i="2"/>
  <c r="I18" i="2"/>
  <c r="J18" i="2" s="1"/>
  <c r="K17" i="2"/>
  <c r="K16" i="2"/>
  <c r="I16" i="2"/>
  <c r="J16" i="2" s="1"/>
  <c r="K14" i="2"/>
  <c r="K13" i="2"/>
  <c r="I13" i="2"/>
  <c r="J13" i="2" s="1"/>
  <c r="K12" i="2"/>
  <c r="I12" i="2"/>
  <c r="J12" i="2" s="1"/>
  <c r="K11" i="2"/>
  <c r="I11" i="2"/>
  <c r="J11" i="2" s="1"/>
  <c r="K10" i="2"/>
  <c r="I10" i="2"/>
  <c r="J10" i="2" s="1"/>
  <c r="I56" i="2" l="1"/>
  <c r="K56" i="2"/>
  <c r="J56" i="2"/>
  <c r="I52" i="1" l="1"/>
  <c r="J52" i="1" s="1"/>
  <c r="K52" i="1"/>
  <c r="I53" i="1"/>
  <c r="J53" i="1" s="1"/>
  <c r="K53" i="1"/>
  <c r="I54" i="1"/>
  <c r="J54" i="1" s="1"/>
  <c r="K54" i="1"/>
  <c r="I55" i="1"/>
  <c r="J55" i="1" s="1"/>
  <c r="K55" i="1"/>
  <c r="K51" i="1"/>
  <c r="I51" i="1"/>
  <c r="J51" i="1" s="1"/>
  <c r="K50" i="1"/>
  <c r="I50" i="1"/>
  <c r="J50" i="1" s="1"/>
  <c r="K49" i="1"/>
  <c r="I49" i="1"/>
  <c r="J49" i="1" s="1"/>
  <c r="K48" i="1"/>
  <c r="I48" i="1"/>
  <c r="J48" i="1" s="1"/>
  <c r="K47" i="1"/>
  <c r="I47" i="1"/>
  <c r="J47" i="1" s="1"/>
  <c r="K46" i="1"/>
  <c r="I46" i="1"/>
  <c r="J46" i="1" s="1"/>
  <c r="I38" i="1"/>
  <c r="J38" i="1" s="1"/>
  <c r="K38" i="1"/>
  <c r="I39" i="1"/>
  <c r="J39" i="1" s="1"/>
  <c r="K39" i="1"/>
  <c r="I40" i="1"/>
  <c r="J40" i="1" s="1"/>
  <c r="K40" i="1"/>
  <c r="I41" i="1"/>
  <c r="J41" i="1" s="1"/>
  <c r="K41" i="1"/>
  <c r="I42" i="1"/>
  <c r="J42" i="1" s="1"/>
  <c r="K42" i="1"/>
  <c r="K37" i="1"/>
  <c r="I37" i="1"/>
  <c r="J37" i="1" s="1"/>
  <c r="K35" i="1"/>
  <c r="I35" i="1"/>
  <c r="J35" i="1" s="1"/>
  <c r="K34" i="1"/>
  <c r="I34" i="1"/>
  <c r="J34" i="1" s="1"/>
  <c r="K33" i="1"/>
  <c r="I33" i="1"/>
  <c r="J33" i="1" s="1"/>
  <c r="I11" i="1"/>
  <c r="J11" i="1" s="1"/>
  <c r="K11" i="1"/>
  <c r="I12" i="1"/>
  <c r="J12" i="1" s="1"/>
  <c r="K12" i="1"/>
  <c r="I13" i="1"/>
  <c r="J13" i="1" s="1"/>
  <c r="K13" i="1"/>
  <c r="I14" i="1"/>
  <c r="J14" i="1" s="1"/>
  <c r="K14" i="1"/>
  <c r="I16" i="1"/>
  <c r="J16" i="1" s="1"/>
  <c r="K16" i="1"/>
  <c r="I17" i="1"/>
  <c r="J17" i="1" s="1"/>
  <c r="K17" i="1"/>
  <c r="I18" i="1"/>
  <c r="J18" i="1" s="1"/>
  <c r="K18" i="1"/>
  <c r="I19" i="1"/>
  <c r="J19" i="1" s="1"/>
  <c r="K19" i="1"/>
  <c r="I20" i="1"/>
  <c r="J20" i="1" s="1"/>
  <c r="K20" i="1"/>
  <c r="I21" i="1"/>
  <c r="J21" i="1" s="1"/>
  <c r="K21" i="1"/>
  <c r="I22" i="1"/>
  <c r="J22" i="1" s="1"/>
  <c r="K22" i="1"/>
  <c r="I23" i="1"/>
  <c r="J23" i="1" s="1"/>
  <c r="K23" i="1"/>
  <c r="I24" i="1"/>
  <c r="J24" i="1" s="1"/>
  <c r="K24" i="1"/>
  <c r="I25" i="1"/>
  <c r="J25" i="1" s="1"/>
  <c r="K25" i="1"/>
  <c r="I26" i="1"/>
  <c r="J26" i="1" s="1"/>
  <c r="K26" i="1"/>
  <c r="I27" i="1"/>
  <c r="J27" i="1" s="1"/>
  <c r="K27" i="1"/>
  <c r="I28" i="1"/>
  <c r="J28" i="1" s="1"/>
  <c r="K28" i="1"/>
  <c r="I29" i="1"/>
  <c r="J29" i="1" s="1"/>
  <c r="K29" i="1"/>
  <c r="I30" i="1"/>
  <c r="J30" i="1" s="1"/>
  <c r="K30" i="1"/>
  <c r="I31" i="1"/>
  <c r="J31" i="1" s="1"/>
  <c r="K31" i="1"/>
  <c r="I10" i="1"/>
  <c r="J10" i="1" s="1"/>
  <c r="K10" i="1"/>
  <c r="I56" i="1" l="1"/>
  <c r="K56" i="1"/>
  <c r="J56" i="1" l="1"/>
</calcChain>
</file>

<file path=xl/sharedStrings.xml><?xml version="1.0" encoding="utf-8"?>
<sst xmlns="http://schemas.openxmlformats.org/spreadsheetml/2006/main" count="372" uniqueCount="97">
  <si>
    <t>Description</t>
  </si>
  <si>
    <t>Value</t>
  </si>
  <si>
    <t>1oz</t>
  </si>
  <si>
    <t>.5oz</t>
  </si>
  <si>
    <t>Code #</t>
  </si>
  <si>
    <t>Total</t>
  </si>
  <si>
    <t>Needed</t>
  </si>
  <si>
    <t>.75oz</t>
  </si>
  <si>
    <t>110242 Barrel Cheese</t>
  </si>
  <si>
    <t>.5 oz</t>
  </si>
  <si>
    <t>SLICES</t>
  </si>
  <si>
    <t>LOAVES</t>
  </si>
  <si>
    <t>ON-THE-GO</t>
  </si>
  <si>
    <t>SHREDS</t>
  </si>
  <si>
    <t>Jill.Ponder@Bongards.com</t>
  </si>
  <si>
    <t>Commodity Processing Calculator</t>
  </si>
  <si>
    <t>Donated 
Foods Value</t>
  </si>
  <si>
    <t>per Case</t>
  </si>
  <si>
    <t>American Swiss Slice - 160 H - 4/5#</t>
  </si>
  <si>
    <t>Yellow American Slice - 160 V - 4/5#</t>
  </si>
  <si>
    <t>White American Slice - 160 V - 4/5#</t>
  </si>
  <si>
    <t>Yellow Red. Sod/Fat American Slice - 160 H - 4/5#</t>
  </si>
  <si>
    <t xml:space="preserve">Yellow Reduced Fat American Slice - 160 H - 6/5# </t>
  </si>
  <si>
    <t>Yellow Red. Sod/Fat American Slice - 160 H - 6/5#</t>
  </si>
  <si>
    <t>Yellow American Slice - 160 V - 6/5#</t>
  </si>
  <si>
    <t>Natural Blended Cheddar Slices - 160 P - 4/5#</t>
  </si>
  <si>
    <t>Natural Blended Red. Fat Cheddar Slice - 160 P - 4/5#</t>
  </si>
  <si>
    <t>Natural Blended Swiss Slice - 160 P - 4/5#</t>
  </si>
  <si>
    <t>Natural Blended Pepper Jack Slices - 160 P - 4/5#</t>
  </si>
  <si>
    <t>Natural Blended LMPS Mozzarella Slice - 160 P - 4/5#</t>
  </si>
  <si>
    <t>Natural Blended Provolone Slice - 160 P - 4/5#</t>
  </si>
  <si>
    <t>Natural Swiss Slices - 32 SOS - 8/1.5#</t>
  </si>
  <si>
    <t>Natural Cheddar Slices - 32 SOS - 8/1.5#</t>
  </si>
  <si>
    <t>Natural Provolone Slices - 32 SOS - 8/1.5#</t>
  </si>
  <si>
    <t>Natural Pepper Jack Slices - 32 SOS - 8/1.5#</t>
  </si>
  <si>
    <t>Yellow American Loaf - 6/5#</t>
  </si>
  <si>
    <t>White American Loaf - 6/5#</t>
  </si>
  <si>
    <t>Cheddar Stick - 168/1 oz</t>
  </si>
  <si>
    <t>Reduced Fat Cheddar Stick - 168/1 oz</t>
  </si>
  <si>
    <t>Marble Stick - 168/1 oz</t>
  </si>
  <si>
    <t>Reduced Fat Marble Stick - 168/1 oz</t>
  </si>
  <si>
    <t>Mozzarella String Stick - 168/1 oz</t>
  </si>
  <si>
    <t>Reduced Fat Mozzarella String Stick - 168/1 oz</t>
  </si>
  <si>
    <t>Yellow Cheddar Feather Shred - 4/5#</t>
  </si>
  <si>
    <t>Yellow Reduced Fat Cheddar Feather Shred - 4/5#</t>
  </si>
  <si>
    <t>LMPS Mozzarella Feather Shred - 6/5#</t>
  </si>
  <si>
    <t>Yellow American Feather Shred - 4/5#</t>
  </si>
  <si>
    <t>Monterey Jack and Cheddar Fancy Shred - 4/5#</t>
  </si>
  <si>
    <t>LMPS Mozzarella Feather Shred - 4/5#</t>
  </si>
  <si>
    <t>Yellow Cheddar Feather Shred - 6/5#</t>
  </si>
  <si>
    <t>Net Weight per Case</t>
  </si>
  <si>
    <t>(Ounces)</t>
  </si>
  <si>
    <t>(Pounds)</t>
  </si>
  <si>
    <t>Net Weight per Serving</t>
  </si>
  <si>
    <t>Annual Estimated Servings</t>
  </si>
  <si>
    <t>Annual Estimated Cases</t>
  </si>
  <si>
    <t>Annual Estimated Pounds of Donated Food</t>
  </si>
  <si>
    <t>Annual Estimated Donated 
Foods</t>
  </si>
  <si>
    <t>These columns will populate automatically</t>
  </si>
  <si>
    <t>Enter number here</t>
  </si>
  <si>
    <t>For assistance contact:</t>
  </si>
  <si>
    <t>Jill Ponder, Director of K12 Sales</t>
  </si>
  <si>
    <t>612-720-3823</t>
  </si>
  <si>
    <t>Donated Food Amount per Case</t>
  </si>
  <si>
    <t>Servings</t>
  </si>
  <si>
    <t>American Pepper Jack Slices - 160 P - 4/5#</t>
  </si>
  <si>
    <t>.17oz</t>
  </si>
  <si>
    <t>Yellow Red. Sod/Fat American Slice - 486 - 8/5#</t>
  </si>
  <si>
    <t>Yellow American Cheese Spread Loaf - 6/5#</t>
  </si>
  <si>
    <t>Three Cheese Blend Feather Shred - 4/5#</t>
  </si>
  <si>
    <t>LMPS Mozz/Provolone Blend Feather Shred - 4/5#</t>
  </si>
  <si>
    <t>Italian Blend Feather Shred - 4/5#</t>
  </si>
  <si>
    <t>Yellow Restricted Melt American Slice - 160P - 4/5#</t>
  </si>
  <si>
    <t>American Pepper Jack Slices - 120 H - 4/5#</t>
  </si>
  <si>
    <t>.67oz</t>
  </si>
  <si>
    <t>Annual Estimated Cases
Total</t>
  </si>
  <si>
    <t>AnnualCases Total</t>
  </si>
  <si>
    <t>Order for cases in Jan.</t>
  </si>
  <si>
    <t>Order for cases in Feb.</t>
  </si>
  <si>
    <t>Order for cases in Mar.</t>
  </si>
  <si>
    <t>Order for cases in Apr.</t>
  </si>
  <si>
    <t>Order for cases in May</t>
  </si>
  <si>
    <t>Order for cases in Jun.</t>
  </si>
  <si>
    <t>Order for cases in Jul.</t>
  </si>
  <si>
    <t>Order for cases in Aug.</t>
  </si>
  <si>
    <t>Order for cases in Oct.</t>
  </si>
  <si>
    <t>Order for cases in Nov.</t>
  </si>
  <si>
    <t>Order for cases in Dec.</t>
  </si>
  <si>
    <t>Contact Information:</t>
  </si>
  <si>
    <t>Order for cases in Sept.</t>
  </si>
  <si>
    <t>Yellow American Slice - 200 P - 4/5#</t>
  </si>
  <si>
    <t>.4oz</t>
  </si>
  <si>
    <t>Yellow Cheddar Shred – 400/1 oz</t>
  </si>
  <si>
    <t>LMPS Mozzarella Shred - 400/1 oz</t>
  </si>
  <si>
    <t>School Year 2022-2023</t>
  </si>
  <si>
    <t>Price Per Pound $ 1.7375</t>
  </si>
  <si>
    <t>Updated: 1.11.22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</si>
</sst>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34" x14ac:knownFonts="1">
    <font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2"/>
      <name val="Cambria"/>
      <family val="1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name val="Calibri"/>
      <family val="2"/>
    </font>
    <font>
      <b/>
      <sz val="20"/>
      <name val="Calibri"/>
      <family val="2"/>
    </font>
    <font>
      <b/>
      <u/>
      <sz val="12"/>
      <name val="Calibri"/>
      <family val="2"/>
    </font>
    <font>
      <b/>
      <sz val="12"/>
      <color rgb="FF244062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u/>
      <sz val="12"/>
      <color rgb="FF244062"/>
      <name val="Calibri"/>
      <family val="2"/>
    </font>
    <font>
      <sz val="12"/>
      <name val="Calibri"/>
      <family val="2"/>
    </font>
    <font>
      <u/>
      <sz val="12"/>
      <name val="Calibri"/>
      <family val="2"/>
    </font>
    <font>
      <b/>
      <sz val="12"/>
      <color rgb="FF1F497D"/>
      <name val="Calibri"/>
      <family val="2"/>
    </font>
    <font>
      <b/>
      <sz val="16"/>
      <color rgb="FFFFFFFF"/>
      <name val="Calibri"/>
      <family val="2"/>
    </font>
    <font>
      <b/>
      <sz val="16"/>
      <name val="Calibri"/>
      <family val="2"/>
    </font>
    <font>
      <b/>
      <sz val="12"/>
      <color rgb="FF000000"/>
      <name val="Calibri"/>
      <family val="2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b/>
      <sz val="12"/>
      <color rgb="FFFFFFFF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BE0D5"/>
        <bgColor indexed="64"/>
      </patternFill>
    </fill>
    <fill>
      <patternFill patternType="solid">
        <fgColor rgb="FFAA272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B590"/>
        <bgColor indexed="64"/>
      </patternFill>
    </fill>
    <fill>
      <patternFill patternType="solid">
        <fgColor rgb="FF7FC8B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A272F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D0B590"/>
        <bgColor rgb="FF000000"/>
      </patternFill>
    </fill>
    <fill>
      <patternFill patternType="solid">
        <fgColor rgb="FFEBE0D5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7FC8B3"/>
        <bgColor rgb="FF000000"/>
      </patternFill>
    </fill>
    <fill>
      <patternFill patternType="solid">
        <fgColor theme="4" tint="0.79998168889431442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2" fontId="4" fillId="0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wrapText="1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5" borderId="0" xfId="0" applyFont="1" applyFill="1" applyBorder="1"/>
    <xf numFmtId="0" fontId="1" fillId="5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4" fillId="6" borderId="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1" fillId="5" borderId="0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5" borderId="0" xfId="0" applyFont="1" applyFill="1" applyProtection="1"/>
    <xf numFmtId="0" fontId="1" fillId="5" borderId="0" xfId="0" applyFont="1" applyFill="1" applyProtection="1"/>
    <xf numFmtId="0" fontId="13" fillId="5" borderId="0" xfId="0" applyFont="1" applyFill="1" applyProtection="1"/>
    <xf numFmtId="0" fontId="8" fillId="5" borderId="0" xfId="0" applyFont="1" applyFill="1" applyProtection="1"/>
    <xf numFmtId="0" fontId="1" fillId="5" borderId="0" xfId="0" applyFont="1" applyFill="1" applyAlignment="1" applyProtection="1">
      <alignment horizontal="center"/>
    </xf>
    <xf numFmtId="0" fontId="4" fillId="5" borderId="0" xfId="0" applyFont="1" applyFill="1" applyAlignment="1" applyProtection="1">
      <alignment horizontal="left"/>
    </xf>
    <xf numFmtId="0" fontId="7" fillId="5" borderId="0" xfId="0" applyFont="1" applyFill="1" applyBorder="1" applyProtection="1"/>
    <xf numFmtId="0" fontId="8" fillId="5" borderId="0" xfId="0" applyFont="1" applyFill="1" applyBorder="1" applyProtection="1"/>
    <xf numFmtId="0" fontId="9" fillId="5" borderId="0" xfId="0" applyFont="1" applyFill="1" applyAlignment="1" applyProtection="1">
      <alignment horizontal="left"/>
    </xf>
    <xf numFmtId="0" fontId="4" fillId="5" borderId="0" xfId="0" applyFont="1" applyFill="1" applyAlignment="1" applyProtection="1">
      <alignment horizontal="center"/>
    </xf>
    <xf numFmtId="0" fontId="4" fillId="5" borderId="0" xfId="0" applyFont="1" applyFill="1" applyBorder="1" applyAlignment="1" applyProtection="1">
      <alignment horizontal="center"/>
    </xf>
    <xf numFmtId="0" fontId="10" fillId="4" borderId="3" xfId="0" applyFont="1" applyFill="1" applyBorder="1" applyAlignment="1" applyProtection="1">
      <alignment horizontal="center"/>
    </xf>
    <xf numFmtId="0" fontId="10" fillId="4" borderId="2" xfId="0" applyFont="1" applyFill="1" applyBorder="1" applyAlignment="1" applyProtection="1">
      <alignment horizontal="center"/>
    </xf>
    <xf numFmtId="0" fontId="10" fillId="4" borderId="2" xfId="0" applyFont="1" applyFill="1" applyBorder="1" applyAlignment="1" applyProtection="1">
      <alignment horizontal="center" wrapText="1"/>
    </xf>
    <xf numFmtId="0" fontId="10" fillId="4" borderId="6" xfId="0" applyFont="1" applyFill="1" applyBorder="1" applyAlignment="1" applyProtection="1">
      <alignment horizontal="center"/>
    </xf>
    <xf numFmtId="0" fontId="10" fillId="4" borderId="5" xfId="0" applyFont="1" applyFill="1" applyBorder="1" applyAlignment="1" applyProtection="1">
      <alignment horizontal="center"/>
    </xf>
    <xf numFmtId="0" fontId="4" fillId="6" borderId="10" xfId="0" applyFont="1" applyFill="1" applyBorder="1" applyAlignment="1" applyProtection="1">
      <alignment horizontal="center"/>
    </xf>
    <xf numFmtId="0" fontId="4" fillId="6" borderId="0" xfId="0" applyFont="1" applyFill="1" applyAlignment="1" applyProtection="1">
      <alignment horizontal="center"/>
    </xf>
    <xf numFmtId="0" fontId="4" fillId="6" borderId="0" xfId="0" applyFont="1" applyFill="1" applyBorder="1" applyAlignment="1" applyProtection="1">
      <alignment horizontal="center"/>
    </xf>
    <xf numFmtId="0" fontId="5" fillId="6" borderId="4" xfId="0" applyFont="1" applyFill="1" applyBorder="1" applyAlignment="1" applyProtection="1">
      <alignment horizontal="center"/>
    </xf>
    <xf numFmtId="0" fontId="4" fillId="3" borderId="11" xfId="0" applyFont="1" applyFill="1" applyBorder="1" applyAlignment="1" applyProtection="1">
      <alignment horizontal="center"/>
    </xf>
    <xf numFmtId="0" fontId="4" fillId="0" borderId="1" xfId="0" applyFont="1" applyBorder="1" applyProtection="1"/>
    <xf numFmtId="2" fontId="4" fillId="0" borderId="1" xfId="0" applyNumberFormat="1" applyFont="1" applyBorder="1" applyAlignment="1" applyProtection="1">
      <alignment horizontal="center"/>
    </xf>
    <xf numFmtId="0" fontId="6" fillId="0" borderId="1" xfId="0" applyFont="1" applyBorder="1" applyProtection="1"/>
    <xf numFmtId="0" fontId="4" fillId="0" borderId="1" xfId="0" applyFont="1" applyBorder="1" applyAlignment="1" applyProtection="1">
      <alignment horizontal="left"/>
    </xf>
    <xf numFmtId="0" fontId="1" fillId="5" borderId="0" xfId="0" applyFont="1" applyFill="1" applyBorder="1" applyProtection="1"/>
    <xf numFmtId="0" fontId="5" fillId="7" borderId="8" xfId="0" applyFont="1" applyFill="1" applyBorder="1" applyAlignment="1" applyProtection="1">
      <alignment horizontal="center"/>
    </xf>
    <xf numFmtId="0" fontId="5" fillId="6" borderId="9" xfId="0" applyFont="1" applyFill="1" applyBorder="1" applyAlignment="1" applyProtection="1">
      <alignment horizontal="center"/>
    </xf>
    <xf numFmtId="0" fontId="14" fillId="8" borderId="5" xfId="0" applyFont="1" applyFill="1" applyBorder="1" applyAlignment="1" applyProtection="1">
      <alignment horizontal="center"/>
    </xf>
    <xf numFmtId="0" fontId="2" fillId="0" borderId="0" xfId="0" applyFont="1" applyBorder="1" applyProtection="1"/>
    <xf numFmtId="0" fontId="2" fillId="5" borderId="0" xfId="0" applyFont="1" applyFill="1" applyBorder="1" applyProtection="1"/>
    <xf numFmtId="0" fontId="4" fillId="3" borderId="15" xfId="0" applyFont="1" applyFill="1" applyBorder="1" applyAlignment="1" applyProtection="1">
      <alignment horizontal="center"/>
    </xf>
    <xf numFmtId="0" fontId="2" fillId="5" borderId="0" xfId="0" applyFont="1" applyFill="1" applyBorder="1" applyProtection="1">
      <protection locked="0"/>
    </xf>
    <xf numFmtId="0" fontId="4" fillId="0" borderId="17" xfId="0" applyFont="1" applyBorder="1" applyProtection="1"/>
    <xf numFmtId="2" fontId="4" fillId="0" borderId="17" xfId="0" applyNumberFormat="1" applyFont="1" applyFill="1" applyBorder="1" applyAlignment="1" applyProtection="1">
      <alignment horizontal="center"/>
    </xf>
    <xf numFmtId="0" fontId="4" fillId="0" borderId="17" xfId="0" applyFont="1" applyFill="1" applyBorder="1" applyAlignment="1" applyProtection="1">
      <alignment horizontal="center"/>
    </xf>
    <xf numFmtId="0" fontId="4" fillId="2" borderId="17" xfId="0" applyFont="1" applyFill="1" applyBorder="1" applyProtection="1">
      <protection locked="0"/>
    </xf>
    <xf numFmtId="0" fontId="14" fillId="8" borderId="2" xfId="0" applyFont="1" applyFill="1" applyBorder="1" applyAlignment="1" applyProtection="1">
      <alignment horizontal="center" vertical="top" wrapText="1"/>
    </xf>
    <xf numFmtId="0" fontId="17" fillId="9" borderId="0" xfId="0" applyFont="1" applyFill="1" applyBorder="1" applyProtection="1"/>
    <xf numFmtId="0" fontId="1" fillId="9" borderId="0" xfId="0" applyFont="1" applyFill="1" applyBorder="1" applyProtection="1">
      <protection locked="0"/>
    </xf>
    <xf numFmtId="0" fontId="18" fillId="9" borderId="0" xfId="0" applyFont="1" applyFill="1" applyBorder="1" applyAlignment="1" applyProtection="1">
      <alignment horizontal="left"/>
    </xf>
    <xf numFmtId="0" fontId="19" fillId="9" borderId="0" xfId="0" applyFont="1" applyFill="1" applyBorder="1" applyProtection="1"/>
    <xf numFmtId="0" fontId="20" fillId="9" borderId="0" xfId="0" applyFont="1" applyFill="1" applyBorder="1" applyProtection="1"/>
    <xf numFmtId="0" fontId="1" fillId="9" borderId="0" xfId="0" applyFont="1" applyFill="1" applyBorder="1"/>
    <xf numFmtId="0" fontId="21" fillId="9" borderId="0" xfId="0" applyFont="1" applyFill="1" applyBorder="1" applyAlignment="1" applyProtection="1">
      <alignment horizontal="left"/>
    </xf>
    <xf numFmtId="0" fontId="23" fillId="9" borderId="0" xfId="0" applyFont="1" applyFill="1" applyBorder="1" applyAlignment="1" applyProtection="1">
      <alignment horizontal="left"/>
    </xf>
    <xf numFmtId="0" fontId="24" fillId="9" borderId="0" xfId="0" applyFont="1" applyFill="1" applyBorder="1" applyProtection="1"/>
    <xf numFmtId="0" fontId="22" fillId="9" borderId="0" xfId="0" applyFont="1" applyFill="1" applyBorder="1" applyAlignment="1" applyProtection="1">
      <alignment horizontal="left"/>
    </xf>
    <xf numFmtId="0" fontId="27" fillId="9" borderId="0" xfId="0" applyFont="1" applyFill="1" applyBorder="1" applyAlignment="1" applyProtection="1">
      <alignment horizontal="left"/>
    </xf>
    <xf numFmtId="0" fontId="1" fillId="9" borderId="0" xfId="0" applyFont="1" applyFill="1" applyBorder="1" applyAlignment="1" applyProtection="1">
      <alignment horizontal="center"/>
    </xf>
    <xf numFmtId="0" fontId="23" fillId="9" borderId="0" xfId="0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  <protection locked="0"/>
    </xf>
    <xf numFmtId="0" fontId="1" fillId="9" borderId="0" xfId="0" applyFont="1" applyFill="1" applyBorder="1" applyAlignment="1">
      <alignment horizontal="center"/>
    </xf>
    <xf numFmtId="0" fontId="28" fillId="10" borderId="3" xfId="0" applyFont="1" applyFill="1" applyBorder="1" applyAlignment="1" applyProtection="1">
      <alignment horizontal="center"/>
    </xf>
    <xf numFmtId="0" fontId="28" fillId="10" borderId="2" xfId="0" applyFont="1" applyFill="1" applyBorder="1" applyAlignment="1" applyProtection="1">
      <alignment horizontal="center"/>
    </xf>
    <xf numFmtId="0" fontId="28" fillId="10" borderId="2" xfId="0" applyFont="1" applyFill="1" applyBorder="1" applyAlignment="1" applyProtection="1">
      <alignment horizontal="center" wrapText="1"/>
    </xf>
    <xf numFmtId="0" fontId="29" fillId="11" borderId="2" xfId="0" applyFont="1" applyFill="1" applyBorder="1" applyAlignment="1" applyProtection="1">
      <alignment horizontal="center" vertical="center" wrapText="1"/>
    </xf>
    <xf numFmtId="0" fontId="28" fillId="10" borderId="0" xfId="0" applyFont="1" applyFill="1" applyBorder="1" applyAlignment="1" applyProtection="1">
      <alignment horizontal="center" wrapText="1"/>
    </xf>
    <xf numFmtId="0" fontId="23" fillId="13" borderId="11" xfId="0" applyFont="1" applyFill="1" applyBorder="1" applyAlignment="1" applyProtection="1">
      <alignment horizontal="center"/>
    </xf>
    <xf numFmtId="0" fontId="23" fillId="0" borderId="1" xfId="0" applyFont="1" applyFill="1" applyBorder="1" applyProtection="1"/>
    <xf numFmtId="2" fontId="23" fillId="0" borderId="1" xfId="0" applyNumberFormat="1" applyFont="1" applyFill="1" applyBorder="1" applyAlignment="1" applyProtection="1">
      <alignment horizontal="center"/>
    </xf>
    <xf numFmtId="0" fontId="23" fillId="0" borderId="1" xfId="0" applyFont="1" applyFill="1" applyBorder="1" applyAlignment="1" applyProtection="1">
      <alignment horizontal="center"/>
    </xf>
    <xf numFmtId="4" fontId="23" fillId="0" borderId="1" xfId="0" applyNumberFormat="1" applyFont="1" applyFill="1" applyBorder="1" applyAlignment="1" applyProtection="1">
      <alignment horizontal="center"/>
    </xf>
    <xf numFmtId="164" fontId="23" fillId="0" borderId="1" xfId="0" applyNumberFormat="1" applyFont="1" applyFill="1" applyBorder="1" applyAlignment="1" applyProtection="1">
      <alignment horizontal="center"/>
    </xf>
    <xf numFmtId="0" fontId="23" fillId="14" borderId="1" xfId="0" applyFont="1" applyFill="1" applyBorder="1" applyProtection="1">
      <protection locked="0"/>
    </xf>
    <xf numFmtId="8" fontId="23" fillId="15" borderId="1" xfId="0" applyNumberFormat="1" applyFont="1" applyFill="1" applyBorder="1" applyAlignment="1" applyProtection="1">
      <alignment horizontal="center"/>
    </xf>
    <xf numFmtId="0" fontId="23" fillId="0" borderId="1" xfId="0" applyFont="1" applyFill="1" applyBorder="1" applyAlignment="1" applyProtection="1">
      <alignment wrapText="1"/>
    </xf>
    <xf numFmtId="0" fontId="30" fillId="0" borderId="1" xfId="0" applyFont="1" applyFill="1" applyBorder="1" applyProtection="1"/>
    <xf numFmtId="0" fontId="23" fillId="0" borderId="1" xfId="0" applyFont="1" applyFill="1" applyBorder="1" applyAlignment="1" applyProtection="1">
      <alignment horizontal="left"/>
    </xf>
    <xf numFmtId="0" fontId="23" fillId="14" borderId="1" xfId="0" applyFont="1" applyFill="1" applyBorder="1" applyAlignment="1" applyProtection="1">
      <alignment horizontal="center"/>
      <protection locked="0"/>
    </xf>
    <xf numFmtId="0" fontId="23" fillId="13" borderId="15" xfId="0" applyFont="1" applyFill="1" applyBorder="1" applyAlignment="1" applyProtection="1">
      <alignment horizontal="center"/>
    </xf>
    <xf numFmtId="0" fontId="23" fillId="0" borderId="17" xfId="0" applyFont="1" applyFill="1" applyBorder="1" applyProtection="1"/>
    <xf numFmtId="2" fontId="23" fillId="0" borderId="17" xfId="0" applyNumberFormat="1" applyFont="1" applyFill="1" applyBorder="1" applyAlignment="1" applyProtection="1">
      <alignment horizontal="center"/>
    </xf>
    <xf numFmtId="0" fontId="23" fillId="0" borderId="17" xfId="0" applyFont="1" applyFill="1" applyBorder="1" applyAlignment="1" applyProtection="1">
      <alignment horizontal="center"/>
    </xf>
    <xf numFmtId="4" fontId="23" fillId="0" borderId="17" xfId="0" applyNumberFormat="1" applyFont="1" applyFill="1" applyBorder="1" applyAlignment="1" applyProtection="1">
      <alignment horizontal="center"/>
    </xf>
    <xf numFmtId="164" fontId="23" fillId="0" borderId="17" xfId="0" applyNumberFormat="1" applyFont="1" applyFill="1" applyBorder="1" applyAlignment="1" applyProtection="1">
      <alignment horizontal="center"/>
    </xf>
    <xf numFmtId="0" fontId="23" fillId="14" borderId="17" xfId="0" applyFont="1" applyFill="1" applyBorder="1" applyProtection="1">
      <protection locked="0"/>
    </xf>
    <xf numFmtId="0" fontId="2" fillId="9" borderId="0" xfId="0" applyFont="1" applyFill="1" applyBorder="1" applyProtection="1"/>
    <xf numFmtId="0" fontId="2" fillId="0" borderId="0" xfId="0" applyFont="1" applyFill="1" applyBorder="1" applyProtection="1"/>
    <xf numFmtId="0" fontId="2" fillId="9" borderId="0" xfId="0" applyFont="1" applyFill="1" applyBorder="1" applyProtection="1">
      <protection locked="0"/>
    </xf>
    <xf numFmtId="0" fontId="1" fillId="9" borderId="0" xfId="0" applyFont="1" applyFill="1" applyBorder="1" applyProtection="1"/>
    <xf numFmtId="0" fontId="1" fillId="9" borderId="1" xfId="0" applyFont="1" applyFill="1" applyBorder="1" applyProtection="1">
      <protection locked="0"/>
    </xf>
    <xf numFmtId="0" fontId="1" fillId="9" borderId="1" xfId="0" applyFont="1" applyFill="1" applyBorder="1"/>
    <xf numFmtId="0" fontId="1" fillId="9" borderId="17" xfId="0" applyFont="1" applyFill="1" applyBorder="1" applyProtection="1">
      <protection locked="0"/>
    </xf>
    <xf numFmtId="0" fontId="1" fillId="9" borderId="17" xfId="0" applyFont="1" applyFill="1" applyBorder="1"/>
    <xf numFmtId="0" fontId="1" fillId="9" borderId="28" xfId="0" applyFont="1" applyFill="1" applyBorder="1" applyProtection="1">
      <protection locked="0"/>
    </xf>
    <xf numFmtId="0" fontId="1" fillId="9" borderId="28" xfId="0" applyFont="1" applyFill="1" applyBorder="1"/>
    <xf numFmtId="0" fontId="1" fillId="12" borderId="29" xfId="0" applyFont="1" applyFill="1" applyBorder="1" applyProtection="1">
      <protection locked="0"/>
    </xf>
    <xf numFmtId="0" fontId="1" fillId="12" borderId="29" xfId="0" applyFont="1" applyFill="1" applyBorder="1"/>
    <xf numFmtId="0" fontId="28" fillId="10" borderId="0" xfId="0" applyFont="1" applyFill="1" applyBorder="1" applyAlignment="1" applyProtection="1">
      <alignment horizontal="center"/>
    </xf>
    <xf numFmtId="0" fontId="28" fillId="10" borderId="10" xfId="0" applyFont="1" applyFill="1" applyBorder="1" applyAlignment="1" applyProtection="1">
      <alignment horizontal="center"/>
    </xf>
    <xf numFmtId="0" fontId="29" fillId="11" borderId="0" xfId="0" applyFont="1" applyFill="1" applyBorder="1" applyAlignment="1" applyProtection="1">
      <alignment horizontal="center"/>
    </xf>
    <xf numFmtId="0" fontId="23" fillId="13" borderId="30" xfId="0" applyFont="1" applyFill="1" applyBorder="1" applyAlignment="1" applyProtection="1">
      <alignment horizontal="center"/>
    </xf>
    <xf numFmtId="0" fontId="23" fillId="0" borderId="28" xfId="0" applyFont="1" applyFill="1" applyBorder="1" applyProtection="1"/>
    <xf numFmtId="2" fontId="23" fillId="0" borderId="28" xfId="0" applyNumberFormat="1" applyFont="1" applyFill="1" applyBorder="1" applyAlignment="1" applyProtection="1">
      <alignment horizontal="center"/>
    </xf>
    <xf numFmtId="0" fontId="23" fillId="0" borderId="28" xfId="0" applyFont="1" applyFill="1" applyBorder="1" applyAlignment="1" applyProtection="1">
      <alignment horizontal="center"/>
    </xf>
    <xf numFmtId="164" fontId="23" fillId="0" borderId="28" xfId="0" applyNumberFormat="1" applyFont="1" applyFill="1" applyBorder="1" applyAlignment="1" applyProtection="1">
      <alignment horizontal="center"/>
    </xf>
    <xf numFmtId="0" fontId="23" fillId="14" borderId="28" xfId="0" applyFont="1" applyFill="1" applyBorder="1" applyProtection="1">
      <protection locked="0"/>
    </xf>
    <xf numFmtId="8" fontId="23" fillId="15" borderId="28" xfId="0" applyNumberFormat="1" applyFont="1" applyFill="1" applyBorder="1" applyAlignment="1" applyProtection="1">
      <alignment horizontal="center"/>
    </xf>
    <xf numFmtId="0" fontId="23" fillId="12" borderId="22" xfId="0" applyFont="1" applyFill="1" applyBorder="1" applyAlignment="1" applyProtection="1">
      <alignment horizontal="center"/>
    </xf>
    <xf numFmtId="0" fontId="23" fillId="12" borderId="29" xfId="0" applyFont="1" applyFill="1" applyBorder="1" applyAlignment="1" applyProtection="1">
      <alignment horizontal="center"/>
    </xf>
    <xf numFmtId="0" fontId="23" fillId="13" borderId="31" xfId="0" applyFont="1" applyFill="1" applyBorder="1" applyAlignment="1" applyProtection="1">
      <alignment horizontal="center"/>
    </xf>
    <xf numFmtId="0" fontId="23" fillId="0" borderId="32" xfId="0" applyFont="1" applyFill="1" applyBorder="1" applyProtection="1"/>
    <xf numFmtId="2" fontId="23" fillId="0" borderId="32" xfId="0" applyNumberFormat="1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23" fillId="14" borderId="32" xfId="0" applyFont="1" applyFill="1" applyBorder="1" applyProtection="1">
      <protection locked="0"/>
    </xf>
    <xf numFmtId="0" fontId="1" fillId="9" borderId="32" xfId="0" applyFont="1" applyFill="1" applyBorder="1" applyProtection="1">
      <protection locked="0"/>
    </xf>
    <xf numFmtId="0" fontId="1" fillId="9" borderId="32" xfId="0" applyFont="1" applyFill="1" applyBorder="1"/>
    <xf numFmtId="0" fontId="23" fillId="12" borderId="29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7" fillId="12" borderId="33" xfId="0" applyFont="1" applyFill="1" applyBorder="1" applyAlignment="1" applyProtection="1">
      <alignment horizontal="center"/>
    </xf>
    <xf numFmtId="0" fontId="17" fillId="15" borderId="34" xfId="0" applyFont="1" applyFill="1" applyBorder="1" applyAlignment="1" applyProtection="1">
      <alignment horizontal="center"/>
    </xf>
    <xf numFmtId="0" fontId="17" fillId="15" borderId="35" xfId="0" applyFont="1" applyFill="1" applyBorder="1" applyAlignment="1" applyProtection="1">
      <alignment horizontal="center"/>
    </xf>
    <xf numFmtId="0" fontId="17" fillId="15" borderId="36" xfId="0" applyFont="1" applyFill="1" applyBorder="1" applyAlignment="1" applyProtection="1">
      <alignment horizontal="center"/>
    </xf>
    <xf numFmtId="0" fontId="17" fillId="15" borderId="37" xfId="0" applyFont="1" applyFill="1" applyBorder="1" applyAlignment="1" applyProtection="1">
      <alignment horizontal="center"/>
    </xf>
    <xf numFmtId="0" fontId="28" fillId="10" borderId="18" xfId="0" applyFont="1" applyFill="1" applyBorder="1" applyAlignment="1" applyProtection="1">
      <alignment horizontal="center" wrapText="1"/>
    </xf>
    <xf numFmtId="0" fontId="28" fillId="10" borderId="39" xfId="0" applyFont="1" applyFill="1" applyBorder="1" applyAlignment="1" applyProtection="1">
      <alignment horizontal="center"/>
    </xf>
    <xf numFmtId="0" fontId="1" fillId="12" borderId="33" xfId="0" applyFont="1" applyFill="1" applyBorder="1"/>
    <xf numFmtId="0" fontId="1" fillId="15" borderId="34" xfId="0" applyFont="1" applyFill="1" applyBorder="1" applyAlignment="1">
      <alignment horizontal="center"/>
    </xf>
    <xf numFmtId="0" fontId="1" fillId="15" borderId="37" xfId="0" applyFont="1" applyFill="1" applyBorder="1" applyAlignment="1">
      <alignment horizontal="center"/>
    </xf>
    <xf numFmtId="0" fontId="1" fillId="16" borderId="19" xfId="0" applyFont="1" applyFill="1" applyBorder="1" applyProtection="1"/>
    <xf numFmtId="0" fontId="1" fillId="16" borderId="20" xfId="0" applyFont="1" applyFill="1" applyBorder="1" applyProtection="1"/>
    <xf numFmtId="0" fontId="1" fillId="16" borderId="18" xfId="0" applyFont="1" applyFill="1" applyBorder="1" applyProtection="1"/>
    <xf numFmtId="0" fontId="1" fillId="16" borderId="23" xfId="0" applyFont="1" applyFill="1" applyBorder="1" applyProtection="1">
      <protection locked="0"/>
    </xf>
    <xf numFmtId="0" fontId="1" fillId="16" borderId="0" xfId="0" applyFont="1" applyFill="1" applyBorder="1" applyProtection="1">
      <protection locked="0"/>
    </xf>
    <xf numFmtId="0" fontId="1" fillId="16" borderId="24" xfId="0" applyFont="1" applyFill="1" applyBorder="1" applyProtection="1"/>
    <xf numFmtId="0" fontId="0" fillId="2" borderId="23" xfId="0" applyFill="1" applyBorder="1"/>
    <xf numFmtId="0" fontId="1" fillId="16" borderId="24" xfId="0" applyFont="1" applyFill="1" applyBorder="1" applyProtection="1">
      <protection locked="0"/>
    </xf>
    <xf numFmtId="0" fontId="1" fillId="16" borderId="25" xfId="0" applyFont="1" applyFill="1" applyBorder="1" applyProtection="1">
      <protection locked="0"/>
    </xf>
    <xf numFmtId="0" fontId="1" fillId="16" borderId="26" xfId="0" applyFont="1" applyFill="1" applyBorder="1" applyProtection="1">
      <protection locked="0"/>
    </xf>
    <xf numFmtId="0" fontId="1" fillId="16" borderId="27" xfId="0" applyFont="1" applyFill="1" applyBorder="1" applyProtection="1">
      <protection locked="0"/>
    </xf>
    <xf numFmtId="0" fontId="5" fillId="7" borderId="22" xfId="0" applyFont="1" applyFill="1" applyBorder="1" applyAlignment="1" applyProtection="1">
      <alignment horizontal="center"/>
    </xf>
    <xf numFmtId="0" fontId="5" fillId="6" borderId="0" xfId="0" applyFont="1" applyFill="1" applyBorder="1" applyAlignment="1" applyProtection="1">
      <alignment horizontal="center"/>
    </xf>
    <xf numFmtId="0" fontId="1" fillId="9" borderId="40" xfId="0" applyFont="1" applyFill="1" applyBorder="1" applyProtection="1">
      <protection locked="0"/>
    </xf>
    <xf numFmtId="0" fontId="1" fillId="9" borderId="41" xfId="0" applyFont="1" applyFill="1" applyBorder="1" applyProtection="1">
      <protection locked="0"/>
    </xf>
    <xf numFmtId="0" fontId="1" fillId="9" borderId="42" xfId="0" applyFont="1" applyFill="1" applyBorder="1" applyProtection="1">
      <protection locked="0"/>
    </xf>
    <xf numFmtId="0" fontId="1" fillId="9" borderId="43" xfId="0" applyFont="1" applyFill="1" applyBorder="1" applyProtection="1">
      <protection locked="0"/>
    </xf>
    <xf numFmtId="8" fontId="32" fillId="4" borderId="16" xfId="0" applyNumberFormat="1" applyFont="1" applyFill="1" applyBorder="1" applyAlignment="1" applyProtection="1">
      <alignment horizontal="center"/>
    </xf>
    <xf numFmtId="38" fontId="32" fillId="4" borderId="21" xfId="0" applyNumberFormat="1" applyFont="1" applyFill="1" applyBorder="1" applyAlignment="1" applyProtection="1">
      <alignment horizontal="center"/>
    </xf>
    <xf numFmtId="0" fontId="4" fillId="0" borderId="44" xfId="0" applyFont="1" applyBorder="1" applyProtection="1"/>
    <xf numFmtId="0" fontId="23" fillId="0" borderId="6" xfId="0" applyFont="1" applyBorder="1" applyAlignment="1" applyProtection="1">
      <alignment vertical="center"/>
    </xf>
    <xf numFmtId="8" fontId="32" fillId="4" borderId="16" xfId="0" applyNumberFormat="1" applyFont="1" applyFill="1" applyBorder="1" applyAlignment="1" applyProtection="1">
      <alignment horizontal="center" vertical="center"/>
    </xf>
    <xf numFmtId="38" fontId="32" fillId="4" borderId="21" xfId="0" applyNumberFormat="1" applyFont="1" applyFill="1" applyBorder="1" applyAlignment="1" applyProtection="1">
      <alignment horizontal="center" vertical="center"/>
    </xf>
    <xf numFmtId="0" fontId="23" fillId="0" borderId="6" xfId="0" applyFont="1" applyFill="1" applyBorder="1" applyProtection="1"/>
    <xf numFmtId="8" fontId="33" fillId="10" borderId="16" xfId="0" applyNumberFormat="1" applyFont="1" applyFill="1" applyBorder="1" applyAlignment="1" applyProtection="1">
      <alignment horizontal="center"/>
    </xf>
    <xf numFmtId="38" fontId="33" fillId="10" borderId="38" xfId="0" applyNumberFormat="1" applyFont="1" applyFill="1" applyBorder="1" applyAlignment="1" applyProtection="1">
      <alignment horizontal="center"/>
    </xf>
    <xf numFmtId="0" fontId="1" fillId="9" borderId="29" xfId="0" applyFont="1" applyFill="1" applyBorder="1" applyProtection="1">
      <protection locked="0"/>
    </xf>
    <xf numFmtId="0" fontId="1" fillId="9" borderId="29" xfId="0" applyFont="1" applyFill="1" applyBorder="1"/>
    <xf numFmtId="0" fontId="1" fillId="15" borderId="39" xfId="0" applyFont="1" applyFill="1" applyBorder="1" applyAlignment="1">
      <alignment horizontal="center"/>
    </xf>
    <xf numFmtId="0" fontId="4" fillId="6" borderId="29" xfId="0" applyFont="1" applyFill="1" applyBorder="1" applyAlignment="1" applyProtection="1">
      <alignment horizontal="center"/>
    </xf>
    <xf numFmtId="0" fontId="10" fillId="4" borderId="4" xfId="0" applyFont="1" applyFill="1" applyBorder="1" applyAlignment="1" applyProtection="1">
      <alignment horizontal="center" wrapText="1"/>
    </xf>
    <xf numFmtId="0" fontId="10" fillId="4" borderId="7" xfId="0" applyFont="1" applyFill="1" applyBorder="1" applyAlignment="1" applyProtection="1">
      <alignment horizontal="center" wrapText="1"/>
    </xf>
    <xf numFmtId="0" fontId="11" fillId="5" borderId="19" xfId="0" applyFont="1" applyFill="1" applyBorder="1" applyAlignment="1" applyProtection="1">
      <alignment horizontal="center"/>
    </xf>
    <xf numFmtId="0" fontId="11" fillId="5" borderId="20" xfId="0" applyFont="1" applyFill="1" applyBorder="1" applyAlignment="1" applyProtection="1">
      <alignment horizontal="center"/>
    </xf>
    <xf numFmtId="0" fontId="11" fillId="5" borderId="18" xfId="0" applyFont="1" applyFill="1" applyBorder="1" applyAlignment="1" applyProtection="1">
      <alignment horizontal="center"/>
    </xf>
    <xf numFmtId="0" fontId="12" fillId="5" borderId="0" xfId="0" applyFont="1" applyFill="1" applyAlignment="1" applyProtection="1">
      <alignment horizontal="center" wrapText="1"/>
    </xf>
    <xf numFmtId="0" fontId="11" fillId="5" borderId="0" xfId="0" applyFont="1" applyFill="1" applyAlignment="1" applyProtection="1">
      <alignment horizontal="right"/>
    </xf>
    <xf numFmtId="0" fontId="15" fillId="5" borderId="0" xfId="0" applyFont="1" applyFill="1" applyAlignment="1" applyProtection="1">
      <alignment horizontal="right"/>
    </xf>
    <xf numFmtId="0" fontId="16" fillId="5" borderId="0" xfId="1" applyFont="1" applyFill="1" applyAlignment="1" applyProtection="1">
      <alignment horizontal="right"/>
    </xf>
    <xf numFmtId="0" fontId="10" fillId="4" borderId="2" xfId="0" applyFont="1" applyFill="1" applyBorder="1" applyAlignment="1" applyProtection="1">
      <alignment horizontal="center" wrapText="1"/>
    </xf>
    <xf numFmtId="0" fontId="10" fillId="4" borderId="5" xfId="0" applyFont="1" applyFill="1" applyBorder="1" applyAlignment="1" applyProtection="1">
      <alignment horizontal="center" wrapText="1"/>
    </xf>
    <xf numFmtId="0" fontId="31" fillId="10" borderId="20" xfId="0" applyFont="1" applyFill="1" applyBorder="1" applyAlignment="1" applyProtection="1">
      <alignment horizontal="center" wrapText="1"/>
      <protection locked="0"/>
    </xf>
    <xf numFmtId="0" fontId="31" fillId="10" borderId="0" xfId="0" applyFont="1" applyFill="1" applyBorder="1" applyAlignment="1" applyProtection="1">
      <alignment horizontal="center" wrapText="1"/>
      <protection locked="0"/>
    </xf>
    <xf numFmtId="0" fontId="31" fillId="10" borderId="18" xfId="0" applyFont="1" applyFill="1" applyBorder="1" applyAlignment="1">
      <alignment horizontal="center" wrapText="1"/>
    </xf>
    <xf numFmtId="0" fontId="31" fillId="10" borderId="24" xfId="0" applyFont="1" applyFill="1" applyBorder="1" applyAlignment="1">
      <alignment horizontal="center" wrapText="1"/>
    </xf>
    <xf numFmtId="0" fontId="22" fillId="9" borderId="0" xfId="0" applyFont="1" applyFill="1" applyBorder="1" applyAlignment="1" applyProtection="1">
      <alignment horizontal="right"/>
    </xf>
    <xf numFmtId="0" fontId="25" fillId="9" borderId="0" xfId="0" applyFont="1" applyFill="1" applyBorder="1" applyAlignment="1" applyProtection="1">
      <alignment horizontal="right"/>
    </xf>
    <xf numFmtId="0" fontId="26" fillId="9" borderId="0" xfId="1" applyFont="1" applyFill="1" applyBorder="1" applyAlignment="1" applyProtection="1">
      <alignment horizontal="right"/>
    </xf>
    <xf numFmtId="0" fontId="22" fillId="9" borderId="12" xfId="0" applyFont="1" applyFill="1" applyBorder="1" applyAlignment="1" applyProtection="1">
      <alignment horizontal="center"/>
    </xf>
    <xf numFmtId="0" fontId="22" fillId="9" borderId="13" xfId="0" applyFont="1" applyFill="1" applyBorder="1" applyAlignment="1" applyProtection="1">
      <alignment horizontal="center"/>
    </xf>
    <xf numFmtId="0" fontId="22" fillId="9" borderId="14" xfId="0" applyFont="1" applyFill="1" applyBorder="1" applyAlignment="1" applyProtection="1">
      <alignment horizontal="center"/>
    </xf>
    <xf numFmtId="0" fontId="21" fillId="9" borderId="0" xfId="0" applyFont="1" applyFill="1" applyBorder="1" applyAlignment="1" applyProtection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0B590"/>
      <color rgb="FF7FC8B3"/>
      <color rgb="FFAA272F"/>
      <color rgb="FF32689A"/>
      <color rgb="FFEBE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294821</xdr:colOff>
      <xdr:row>3</xdr:row>
      <xdr:rowOff>31751</xdr:rowOff>
    </xdr:from>
    <xdr:to>
      <xdr:col>7</xdr:col>
      <xdr:colOff>621393</xdr:colOff>
      <xdr:row>6</xdr:row>
      <xdr:rowOff>68037</xdr:rowOff>
    </xdr:to>
    <xdr:sp macro="" textlink="">
      <xdr:nvSpPr>
        <xdr:cNvPr id="2" name="Down Arrow 1" descr="Arrow pointing from the words &quot;enter number here&quot; to the cell stating &quot;annual estimated cases total&quot;" title="Arrow"/>
        <xdr:cNvSpPr/>
      </xdr:nvSpPr>
      <xdr:spPr>
        <a:xfrm>
          <a:off x="9003392" y="902608"/>
          <a:ext cx="326572" cy="75746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349251</xdr:colOff>
      <xdr:row>7</xdr:row>
      <xdr:rowOff>90716</xdr:rowOff>
    </xdr:from>
    <xdr:to>
      <xdr:col>7</xdr:col>
      <xdr:colOff>594179</xdr:colOff>
      <xdr:row>8</xdr:row>
      <xdr:rowOff>176893</xdr:rowOff>
    </xdr:to>
    <xdr:sp macro="" textlink="">
      <xdr:nvSpPr>
        <xdr:cNvPr id="6" name="Down Arrow 5" descr="Arrow pointing from the cell stating &quot;annual estimated cases total&quot; to the cells below" title="Second arrow"/>
        <xdr:cNvSpPr/>
      </xdr:nvSpPr>
      <xdr:spPr>
        <a:xfrm>
          <a:off x="9057822" y="2757716"/>
          <a:ext cx="244928" cy="35832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272142</xdr:colOff>
      <xdr:row>0</xdr:row>
      <xdr:rowOff>136071</xdr:rowOff>
    </xdr:from>
    <xdr:to>
      <xdr:col>1</xdr:col>
      <xdr:colOff>1886634</xdr:colOff>
      <xdr:row>5</xdr:row>
      <xdr:rowOff>107095</xdr:rowOff>
    </xdr:to>
    <xdr:pic>
      <xdr:nvPicPr>
        <xdr:cNvPr id="5" name="Picture 4" descr="Bongards logo with a cow in the background and the words &quot;Bongards Premium Cheese est 1908&quot; over i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2142" y="136071"/>
          <a:ext cx="2430921" cy="135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294821</xdr:colOff>
      <xdr:row>3</xdr:row>
      <xdr:rowOff>31751</xdr:rowOff>
    </xdr:from>
    <xdr:to>
      <xdr:col>7</xdr:col>
      <xdr:colOff>621393</xdr:colOff>
      <xdr:row>6</xdr:row>
      <xdr:rowOff>68037</xdr:rowOff>
    </xdr:to>
    <xdr:sp macro="" textlink="">
      <xdr:nvSpPr>
        <xdr:cNvPr id="2" name="Down Arrow 1" descr="Arrow pointing from the words &quot;enter number here&quot; to the cell stating &quot;annual estimated cases total&quot;" title="Arrow"/>
        <xdr:cNvSpPr/>
      </xdr:nvSpPr>
      <xdr:spPr>
        <a:xfrm>
          <a:off x="9248321" y="877571"/>
          <a:ext cx="326572" cy="737326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272142</xdr:colOff>
      <xdr:row>0</xdr:row>
      <xdr:rowOff>136071</xdr:rowOff>
    </xdr:from>
    <xdr:to>
      <xdr:col>1</xdr:col>
      <xdr:colOff>1886634</xdr:colOff>
      <xdr:row>5</xdr:row>
      <xdr:rowOff>107095</xdr:rowOff>
    </xdr:to>
    <xdr:pic>
      <xdr:nvPicPr>
        <xdr:cNvPr id="4" name="Picture 3" descr="Bongards logo with a cow in the background and the words &quot;Bongards Premium Cheese est 1908&quot; over i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2142" y="136071"/>
          <a:ext cx="2460312" cy="131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349251</xdr:colOff>
      <xdr:row>7</xdr:row>
      <xdr:rowOff>90716</xdr:rowOff>
    </xdr:from>
    <xdr:to>
      <xdr:col>7</xdr:col>
      <xdr:colOff>594179</xdr:colOff>
      <xdr:row>8</xdr:row>
      <xdr:rowOff>176893</xdr:rowOff>
    </xdr:to>
    <xdr:sp macro="" textlink="">
      <xdr:nvSpPr>
        <xdr:cNvPr id="3" name="Down Arrow 2" descr="Arrow pointing from the cell stating &quot;annual estimated cases total&quot; to the cells below" title="Seocnd arrow"/>
        <xdr:cNvSpPr/>
      </xdr:nvSpPr>
      <xdr:spPr>
        <a:xfrm>
          <a:off x="9302751" y="2711996"/>
          <a:ext cx="244928" cy="360497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286411</xdr:colOff>
      <xdr:row>0</xdr:row>
      <xdr:rowOff>137833</xdr:rowOff>
    </xdr:from>
    <xdr:to>
      <xdr:col>1</xdr:col>
      <xdr:colOff>1928118</xdr:colOff>
      <xdr:row>5</xdr:row>
      <xdr:rowOff>163286</xdr:rowOff>
    </xdr:to>
    <xdr:pic>
      <xdr:nvPicPr>
        <xdr:cNvPr id="5" name="Picture 4" descr="Bongards logo with a cow in the background and the words &quot;Bongards Premium Cheese est 1908&quot; over i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6411" y="137833"/>
          <a:ext cx="2430921" cy="135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335643</xdr:colOff>
      <xdr:row>3</xdr:row>
      <xdr:rowOff>99786</xdr:rowOff>
    </xdr:from>
    <xdr:to>
      <xdr:col>7</xdr:col>
      <xdr:colOff>662215</xdr:colOff>
      <xdr:row>6</xdr:row>
      <xdr:rowOff>136072</xdr:rowOff>
    </xdr:to>
    <xdr:sp macro="" textlink="">
      <xdr:nvSpPr>
        <xdr:cNvPr id="6" name="Down Arrow 5" descr="Arrow pointing from the words &quot;enter number here&quot; to the cell stating &quot;annual estimated cases total&quot;" title="Arrow"/>
        <xdr:cNvSpPr/>
      </xdr:nvSpPr>
      <xdr:spPr>
        <a:xfrm>
          <a:off x="9041493" y="957036"/>
          <a:ext cx="326572" cy="750661"/>
        </a:xfrm>
        <a:prstGeom prst="downArrow">
          <a:avLst/>
        </a:prstGeom>
        <a:solidFill>
          <a:sysClr val="windowText" lastClr="000000"/>
        </a:solidFill>
        <a:ln w="25400" cap="flat" cmpd="sng" algn="ctr">
          <a:solidFill>
            <a:sysClr val="windowText" lastClr="000000">
              <a:shade val="50000"/>
            </a:sys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376464</xdr:colOff>
      <xdr:row>6</xdr:row>
      <xdr:rowOff>961573</xdr:rowOff>
    </xdr:from>
    <xdr:to>
      <xdr:col>7</xdr:col>
      <xdr:colOff>621392</xdr:colOff>
      <xdr:row>7</xdr:row>
      <xdr:rowOff>244929</xdr:rowOff>
    </xdr:to>
    <xdr:sp macro="" textlink="">
      <xdr:nvSpPr>
        <xdr:cNvPr id="7" name="Down Arrow 6" descr="Arrow pointing from the cell stating &quot;annual estimated cases total&quot; to the cells below" title="Second arrow"/>
        <xdr:cNvSpPr/>
      </xdr:nvSpPr>
      <xdr:spPr>
        <a:xfrm>
          <a:off x="9180285" y="2540002"/>
          <a:ext cx="244928" cy="358320"/>
        </a:xfrm>
        <a:prstGeom prst="downArrow">
          <a:avLst/>
        </a:prstGeom>
        <a:solidFill>
          <a:sysClr val="windowText" lastClr="000000"/>
        </a:solidFill>
        <a:ln w="25400" cap="flat" cmpd="sng" algn="ctr">
          <a:solidFill>
            <a:sysClr val="windowText" lastClr="000000">
              <a:shade val="50000"/>
            </a:sys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ll.Ponder@Bongard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ill.Ponder@Bongards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ill.Ponder@Bongard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zoomScale="70" zoomScaleNormal="70" workbookViewId="0">
      <pane ySplit="8" topLeftCell="A42" activePane="bottomLeft" state="frozen"/>
      <selection pane="bottomLeft" activeCell="B58" sqref="B58"/>
    </sheetView>
  </sheetViews>
  <sheetFormatPr defaultColWidth="9.109375" defaultRowHeight="13.2" x14ac:dyDescent="0.25"/>
  <cols>
    <col min="1" max="1" width="12.33203125" style="11" bestFit="1" customWidth="1"/>
    <col min="2" max="2" width="54" style="11" bestFit="1" customWidth="1"/>
    <col min="3" max="3" width="14.5546875" style="11" customWidth="1"/>
    <col min="4" max="4" width="12.109375" style="11" bestFit="1" customWidth="1"/>
    <col min="5" max="5" width="12.33203125" style="11" customWidth="1"/>
    <col min="6" max="6" width="12.6640625" style="11" customWidth="1"/>
    <col min="7" max="7" width="12.5546875" style="11" customWidth="1"/>
    <col min="8" max="8" width="14.33203125" style="11" customWidth="1"/>
    <col min="9" max="9" width="19.6640625" style="11" customWidth="1"/>
    <col min="10" max="10" width="16.6640625" style="11" customWidth="1"/>
    <col min="11" max="11" width="14.6640625" style="17" customWidth="1"/>
    <col min="12" max="12" width="9.109375" style="11"/>
    <col min="13" max="16384" width="9.109375" style="1"/>
  </cols>
  <sheetData>
    <row r="1" spans="1:14" ht="26.25" customHeight="1" x14ac:dyDescent="0.5">
      <c r="A1" s="18"/>
      <c r="B1" s="10"/>
      <c r="C1" s="58" t="s">
        <v>94</v>
      </c>
      <c r="D1" s="18"/>
      <c r="E1" s="10"/>
      <c r="F1" s="20"/>
      <c r="G1" s="21"/>
      <c r="H1" s="173" t="s">
        <v>59</v>
      </c>
      <c r="I1" s="174" t="s">
        <v>60</v>
      </c>
      <c r="J1" s="174"/>
      <c r="K1" s="174"/>
      <c r="L1" s="10"/>
      <c r="M1" s="7"/>
      <c r="N1" s="7"/>
    </row>
    <row r="2" spans="1:14" ht="21" customHeight="1" x14ac:dyDescent="0.45">
      <c r="A2" s="18"/>
      <c r="B2" s="10"/>
      <c r="C2" s="62" t="s">
        <v>15</v>
      </c>
      <c r="D2" s="18"/>
      <c r="E2" s="10"/>
      <c r="F2" s="23"/>
      <c r="G2" s="24"/>
      <c r="H2" s="173"/>
      <c r="I2" s="175" t="s">
        <v>61</v>
      </c>
      <c r="J2" s="175"/>
      <c r="K2" s="175"/>
      <c r="L2" s="10"/>
      <c r="M2" s="7"/>
      <c r="N2" s="7"/>
    </row>
    <row r="3" spans="1:14" ht="20.25" customHeight="1" x14ac:dyDescent="0.35">
      <c r="A3" s="18"/>
      <c r="B3" s="10"/>
      <c r="C3" s="65" t="s">
        <v>8</v>
      </c>
      <c r="D3" s="18"/>
      <c r="E3" s="10"/>
      <c r="F3" s="23"/>
      <c r="G3" s="21"/>
      <c r="H3" s="173"/>
      <c r="I3" s="176" t="s">
        <v>14</v>
      </c>
      <c r="J3" s="176"/>
      <c r="K3" s="176"/>
      <c r="L3" s="10"/>
      <c r="M3" s="7"/>
      <c r="N3" s="7"/>
    </row>
    <row r="4" spans="1:14" ht="20.25" customHeight="1" x14ac:dyDescent="0.35">
      <c r="A4" s="18"/>
      <c r="B4" s="10"/>
      <c r="C4" s="65" t="s">
        <v>95</v>
      </c>
      <c r="D4" s="18"/>
      <c r="E4" s="10"/>
      <c r="F4" s="23"/>
      <c r="G4" s="25"/>
      <c r="H4" s="10"/>
      <c r="I4" s="175" t="s">
        <v>62</v>
      </c>
      <c r="J4" s="175"/>
      <c r="K4" s="175"/>
      <c r="L4" s="10"/>
      <c r="M4" s="7"/>
      <c r="N4" s="7"/>
    </row>
    <row r="5" spans="1:14" ht="20.25" customHeight="1" thickBot="1" x14ac:dyDescent="0.35">
      <c r="A5" s="18"/>
      <c r="B5" s="18"/>
      <c r="C5" s="18"/>
      <c r="D5" s="18"/>
      <c r="E5" s="18"/>
      <c r="F5" s="26"/>
      <c r="G5" s="25"/>
      <c r="H5" s="18"/>
      <c r="I5" s="25"/>
      <c r="J5" s="25"/>
      <c r="K5" s="22"/>
      <c r="L5" s="10"/>
      <c r="M5" s="7"/>
      <c r="N5" s="7"/>
    </row>
    <row r="6" spans="1:14" s="2" customFormat="1" ht="15.75" customHeight="1" thickBot="1" x14ac:dyDescent="0.4">
      <c r="A6" s="27"/>
      <c r="B6" s="27"/>
      <c r="C6" s="28"/>
      <c r="D6" s="28"/>
      <c r="E6" s="28"/>
      <c r="F6" s="28"/>
      <c r="G6" s="28"/>
      <c r="H6" s="28"/>
      <c r="I6" s="170" t="s">
        <v>58</v>
      </c>
      <c r="J6" s="171"/>
      <c r="K6" s="172"/>
      <c r="L6" s="12"/>
      <c r="M6" s="8"/>
      <c r="N6" s="8"/>
    </row>
    <row r="7" spans="1:14" s="2" customFormat="1" ht="84.6" thickTop="1" x14ac:dyDescent="0.4">
      <c r="A7" s="29"/>
      <c r="B7" s="30"/>
      <c r="C7" s="31" t="s">
        <v>50</v>
      </c>
      <c r="D7" s="31" t="s">
        <v>64</v>
      </c>
      <c r="E7" s="31" t="s">
        <v>53</v>
      </c>
      <c r="F7" s="31" t="s">
        <v>63</v>
      </c>
      <c r="G7" s="31" t="s">
        <v>16</v>
      </c>
      <c r="H7" s="55" t="s">
        <v>75</v>
      </c>
      <c r="I7" s="31" t="s">
        <v>56</v>
      </c>
      <c r="J7" s="31" t="s">
        <v>57</v>
      </c>
      <c r="K7" s="168" t="s">
        <v>54</v>
      </c>
      <c r="L7" s="12"/>
      <c r="M7" s="8"/>
      <c r="N7" s="8"/>
    </row>
    <row r="8" spans="1:14" ht="21.6" thickBot="1" x14ac:dyDescent="0.45">
      <c r="A8" s="32" t="s">
        <v>4</v>
      </c>
      <c r="B8" s="33" t="s">
        <v>0</v>
      </c>
      <c r="C8" s="33" t="s">
        <v>52</v>
      </c>
      <c r="D8" s="33" t="s">
        <v>17</v>
      </c>
      <c r="E8" s="33" t="s">
        <v>51</v>
      </c>
      <c r="F8" s="33" t="s">
        <v>52</v>
      </c>
      <c r="G8" s="33" t="s">
        <v>17</v>
      </c>
      <c r="H8" s="46"/>
      <c r="I8" s="33" t="s">
        <v>6</v>
      </c>
      <c r="J8" s="33" t="s">
        <v>1</v>
      </c>
      <c r="K8" s="169"/>
      <c r="L8" s="10"/>
      <c r="M8" s="7"/>
      <c r="N8" s="7"/>
    </row>
    <row r="9" spans="1:14" ht="15.75" customHeight="1" thickTop="1" x14ac:dyDescent="0.3">
      <c r="A9" s="34" t="s">
        <v>10</v>
      </c>
      <c r="B9" s="35"/>
      <c r="C9" s="36"/>
      <c r="D9" s="36"/>
      <c r="E9" s="36"/>
      <c r="F9" s="36"/>
      <c r="G9" s="36"/>
      <c r="H9" s="36"/>
      <c r="I9" s="36"/>
      <c r="J9" s="36"/>
      <c r="K9" s="37"/>
      <c r="L9" s="10"/>
      <c r="M9" s="7"/>
      <c r="N9" s="7"/>
    </row>
    <row r="10" spans="1:14" s="3" customFormat="1" ht="15.75" customHeight="1" x14ac:dyDescent="0.3">
      <c r="A10" s="38">
        <v>100431</v>
      </c>
      <c r="B10" s="39" t="s">
        <v>18</v>
      </c>
      <c r="C10" s="4">
        <v>20</v>
      </c>
      <c r="D10" s="5">
        <v>640</v>
      </c>
      <c r="E10" s="4" t="s">
        <v>3</v>
      </c>
      <c r="F10" s="80">
        <v>15.08</v>
      </c>
      <c r="G10" s="81">
        <v>26.2</v>
      </c>
      <c r="H10" s="14">
        <v>10</v>
      </c>
      <c r="I10" s="39">
        <f>H10*F10</f>
        <v>150.80000000000001</v>
      </c>
      <c r="J10" s="83">
        <f>SUM(I10*1.7375)</f>
        <v>262.01500000000004</v>
      </c>
      <c r="K10" s="44">
        <f>SUM(H10*D10)</f>
        <v>6400</v>
      </c>
      <c r="L10" s="15"/>
      <c r="M10" s="9"/>
      <c r="N10" s="9"/>
    </row>
    <row r="11" spans="1:14" s="3" customFormat="1" ht="15.75" customHeight="1" x14ac:dyDescent="0.3">
      <c r="A11" s="38">
        <v>100491</v>
      </c>
      <c r="B11" s="6" t="s">
        <v>19</v>
      </c>
      <c r="C11" s="4">
        <v>20</v>
      </c>
      <c r="D11" s="5">
        <v>640</v>
      </c>
      <c r="E11" s="4" t="s">
        <v>3</v>
      </c>
      <c r="F11" s="80">
        <v>14.66</v>
      </c>
      <c r="G11" s="114">
        <v>25.47</v>
      </c>
      <c r="H11" s="14"/>
      <c r="I11" s="39">
        <f t="shared" ref="I11:I31" si="0">H11*F11</f>
        <v>0</v>
      </c>
      <c r="J11" s="83">
        <f t="shared" ref="J11:J55" si="1">SUM(I11*1.7375)</f>
        <v>0</v>
      </c>
      <c r="K11" s="44">
        <f t="shared" ref="K11:K31" si="2">SUM(H11*D11)</f>
        <v>0</v>
      </c>
      <c r="L11" s="15"/>
      <c r="M11" s="9"/>
      <c r="N11" s="9"/>
    </row>
    <row r="12" spans="1:14" s="3" customFormat="1" ht="15.75" customHeight="1" x14ac:dyDescent="0.3">
      <c r="A12" s="38">
        <v>100501</v>
      </c>
      <c r="B12" s="6" t="s">
        <v>20</v>
      </c>
      <c r="C12" s="4">
        <v>20</v>
      </c>
      <c r="D12" s="5">
        <v>640</v>
      </c>
      <c r="E12" s="4" t="s">
        <v>3</v>
      </c>
      <c r="F12" s="80">
        <v>14.66</v>
      </c>
      <c r="G12" s="114">
        <v>25.47</v>
      </c>
      <c r="H12" s="14"/>
      <c r="I12" s="39">
        <f t="shared" si="0"/>
        <v>0</v>
      </c>
      <c r="J12" s="83">
        <f t="shared" si="1"/>
        <v>0</v>
      </c>
      <c r="K12" s="44">
        <f t="shared" si="2"/>
        <v>0</v>
      </c>
      <c r="L12" s="15"/>
      <c r="M12" s="9"/>
      <c r="N12" s="9"/>
    </row>
    <row r="13" spans="1:14" s="3" customFormat="1" ht="15.75" customHeight="1" x14ac:dyDescent="0.3">
      <c r="A13" s="38">
        <v>100541</v>
      </c>
      <c r="B13" s="39" t="s">
        <v>21</v>
      </c>
      <c r="C13" s="4">
        <v>20</v>
      </c>
      <c r="D13" s="5">
        <v>640</v>
      </c>
      <c r="E13" s="4" t="s">
        <v>3</v>
      </c>
      <c r="F13" s="80">
        <v>15.41</v>
      </c>
      <c r="G13" s="114">
        <v>26.77</v>
      </c>
      <c r="H13" s="14"/>
      <c r="I13" s="39">
        <f t="shared" si="0"/>
        <v>0</v>
      </c>
      <c r="J13" s="83">
        <f t="shared" si="1"/>
        <v>0</v>
      </c>
      <c r="K13" s="44">
        <f t="shared" si="2"/>
        <v>0</v>
      </c>
      <c r="L13" s="15"/>
      <c r="M13" s="9"/>
      <c r="N13" s="9"/>
    </row>
    <row r="14" spans="1:14" s="3" customFormat="1" ht="15.75" customHeight="1" x14ac:dyDescent="0.3">
      <c r="A14" s="38">
        <v>100651</v>
      </c>
      <c r="B14" s="39" t="s">
        <v>72</v>
      </c>
      <c r="C14" s="4">
        <v>20</v>
      </c>
      <c r="D14" s="5">
        <v>640</v>
      </c>
      <c r="E14" s="4" t="s">
        <v>3</v>
      </c>
      <c r="F14" s="80">
        <v>14.36</v>
      </c>
      <c r="G14" s="114">
        <v>24.95</v>
      </c>
      <c r="H14" s="14"/>
      <c r="I14" s="39">
        <f t="shared" si="0"/>
        <v>0</v>
      </c>
      <c r="J14" s="83">
        <f t="shared" si="1"/>
        <v>0</v>
      </c>
      <c r="K14" s="44">
        <f t="shared" si="2"/>
        <v>0</v>
      </c>
      <c r="L14" s="15"/>
      <c r="M14" s="9"/>
      <c r="N14" s="9"/>
    </row>
    <row r="15" spans="1:14" s="3" customFormat="1" ht="15.75" customHeight="1" x14ac:dyDescent="0.3">
      <c r="A15" s="38">
        <v>100811</v>
      </c>
      <c r="B15" s="84" t="s">
        <v>90</v>
      </c>
      <c r="C15" s="78">
        <v>20</v>
      </c>
      <c r="D15" s="79">
        <v>800</v>
      </c>
      <c r="E15" s="78" t="s">
        <v>91</v>
      </c>
      <c r="F15" s="80">
        <v>14.66</v>
      </c>
      <c r="G15" s="114">
        <v>25.47</v>
      </c>
      <c r="H15" s="14"/>
      <c r="I15" s="39">
        <f t="shared" si="0"/>
        <v>0</v>
      </c>
      <c r="J15" s="83">
        <f t="shared" si="1"/>
        <v>0</v>
      </c>
      <c r="K15" s="44">
        <f t="shared" si="2"/>
        <v>0</v>
      </c>
      <c r="L15" s="15"/>
      <c r="M15" s="9"/>
      <c r="N15" s="9"/>
    </row>
    <row r="16" spans="1:14" s="3" customFormat="1" ht="15.75" customHeight="1" x14ac:dyDescent="0.3">
      <c r="A16" s="38">
        <v>101321</v>
      </c>
      <c r="B16" s="6" t="s">
        <v>22</v>
      </c>
      <c r="C16" s="4">
        <v>30</v>
      </c>
      <c r="D16" s="5">
        <v>960</v>
      </c>
      <c r="E16" s="4" t="s">
        <v>3</v>
      </c>
      <c r="F16" s="80">
        <v>22.53</v>
      </c>
      <c r="G16" s="114">
        <v>39.15</v>
      </c>
      <c r="H16" s="14"/>
      <c r="I16" s="39">
        <f t="shared" si="0"/>
        <v>0</v>
      </c>
      <c r="J16" s="83">
        <f t="shared" si="1"/>
        <v>0</v>
      </c>
      <c r="K16" s="44">
        <f t="shared" si="2"/>
        <v>0</v>
      </c>
      <c r="L16" s="15"/>
      <c r="M16" s="9"/>
      <c r="N16" s="9"/>
    </row>
    <row r="17" spans="1:14" s="3" customFormat="1" ht="15.75" customHeight="1" x14ac:dyDescent="0.3">
      <c r="A17" s="38">
        <v>101351</v>
      </c>
      <c r="B17" s="39" t="s">
        <v>23</v>
      </c>
      <c r="C17" s="4">
        <v>30</v>
      </c>
      <c r="D17" s="5">
        <v>960</v>
      </c>
      <c r="E17" s="4" t="s">
        <v>3</v>
      </c>
      <c r="F17" s="80">
        <v>23.17</v>
      </c>
      <c r="G17" s="114">
        <v>40.26</v>
      </c>
      <c r="H17" s="14"/>
      <c r="I17" s="39">
        <f t="shared" si="0"/>
        <v>0</v>
      </c>
      <c r="J17" s="83">
        <f t="shared" si="1"/>
        <v>0</v>
      </c>
      <c r="K17" s="44">
        <f t="shared" si="2"/>
        <v>0</v>
      </c>
      <c r="L17" s="15"/>
      <c r="M17" s="9"/>
      <c r="N17" s="9"/>
    </row>
    <row r="18" spans="1:14" s="3" customFormat="1" ht="15.75" customHeight="1" x14ac:dyDescent="0.3">
      <c r="A18" s="38">
        <v>101371</v>
      </c>
      <c r="B18" s="6" t="s">
        <v>24</v>
      </c>
      <c r="C18" s="4">
        <v>30</v>
      </c>
      <c r="D18" s="5">
        <v>960</v>
      </c>
      <c r="E18" s="4" t="s">
        <v>3</v>
      </c>
      <c r="F18" s="80">
        <v>21.99</v>
      </c>
      <c r="G18" s="114">
        <v>38.21</v>
      </c>
      <c r="H18" s="14"/>
      <c r="I18" s="39">
        <f t="shared" si="0"/>
        <v>0</v>
      </c>
      <c r="J18" s="83">
        <f t="shared" si="1"/>
        <v>0</v>
      </c>
      <c r="K18" s="44">
        <f t="shared" si="2"/>
        <v>0</v>
      </c>
      <c r="L18" s="15"/>
      <c r="M18" s="9"/>
      <c r="N18" s="9"/>
    </row>
    <row r="19" spans="1:14" s="3" customFormat="1" ht="15.75" customHeight="1" x14ac:dyDescent="0.3">
      <c r="A19" s="38">
        <v>102141</v>
      </c>
      <c r="B19" s="6" t="s">
        <v>67</v>
      </c>
      <c r="C19" s="4">
        <v>40</v>
      </c>
      <c r="D19" s="5">
        <v>3888</v>
      </c>
      <c r="E19" s="4" t="s">
        <v>66</v>
      </c>
      <c r="F19" s="80">
        <v>30.89</v>
      </c>
      <c r="G19" s="114">
        <v>53.67</v>
      </c>
      <c r="H19" s="14"/>
      <c r="I19" s="39">
        <f t="shared" si="0"/>
        <v>0</v>
      </c>
      <c r="J19" s="83">
        <f t="shared" si="1"/>
        <v>0</v>
      </c>
      <c r="K19" s="44">
        <f t="shared" si="2"/>
        <v>0</v>
      </c>
      <c r="L19" s="15"/>
      <c r="M19" s="9"/>
      <c r="N19" s="9"/>
    </row>
    <row r="20" spans="1:14" s="3" customFormat="1" ht="15.75" customHeight="1" x14ac:dyDescent="0.3">
      <c r="A20" s="38">
        <v>103411</v>
      </c>
      <c r="B20" s="39" t="s">
        <v>73</v>
      </c>
      <c r="C20" s="4">
        <v>20</v>
      </c>
      <c r="D20" s="5">
        <v>480</v>
      </c>
      <c r="E20" s="4" t="s">
        <v>74</v>
      </c>
      <c r="F20" s="80">
        <v>15.08</v>
      </c>
      <c r="G20" s="114">
        <v>26.2</v>
      </c>
      <c r="H20" s="14"/>
      <c r="I20" s="39">
        <f t="shared" si="0"/>
        <v>0</v>
      </c>
      <c r="J20" s="83">
        <f t="shared" si="1"/>
        <v>0</v>
      </c>
      <c r="K20" s="44">
        <f t="shared" si="2"/>
        <v>0</v>
      </c>
      <c r="L20" s="15"/>
      <c r="M20" s="9"/>
      <c r="N20" s="9"/>
    </row>
    <row r="21" spans="1:14" s="3" customFormat="1" ht="15.75" customHeight="1" x14ac:dyDescent="0.3">
      <c r="A21" s="38">
        <v>103451</v>
      </c>
      <c r="B21" s="39" t="s">
        <v>65</v>
      </c>
      <c r="C21" s="4">
        <v>20</v>
      </c>
      <c r="D21" s="5">
        <v>640</v>
      </c>
      <c r="E21" s="4" t="s">
        <v>3</v>
      </c>
      <c r="F21" s="80">
        <v>15.08</v>
      </c>
      <c r="G21" s="114">
        <v>34.75</v>
      </c>
      <c r="H21" s="14"/>
      <c r="I21" s="39">
        <f t="shared" si="0"/>
        <v>0</v>
      </c>
      <c r="J21" s="83">
        <f t="shared" si="1"/>
        <v>0</v>
      </c>
      <c r="K21" s="44">
        <f t="shared" si="2"/>
        <v>0</v>
      </c>
      <c r="L21" s="15"/>
      <c r="M21" s="9"/>
      <c r="N21" s="9"/>
    </row>
    <row r="22" spans="1:14" s="3" customFormat="1" ht="15.75" customHeight="1" x14ac:dyDescent="0.3">
      <c r="A22" s="38">
        <v>104411</v>
      </c>
      <c r="B22" s="41" t="s">
        <v>25</v>
      </c>
      <c r="C22" s="4">
        <v>20</v>
      </c>
      <c r="D22" s="5">
        <v>640</v>
      </c>
      <c r="E22" s="4" t="s">
        <v>3</v>
      </c>
      <c r="F22" s="78">
        <v>20</v>
      </c>
      <c r="G22" s="114">
        <v>34.75</v>
      </c>
      <c r="H22" s="14"/>
      <c r="I22" s="39">
        <f t="shared" si="0"/>
        <v>0</v>
      </c>
      <c r="J22" s="83">
        <f t="shared" si="1"/>
        <v>0</v>
      </c>
      <c r="K22" s="44">
        <f t="shared" si="2"/>
        <v>0</v>
      </c>
      <c r="L22" s="15"/>
      <c r="M22" s="9"/>
      <c r="N22" s="9"/>
    </row>
    <row r="23" spans="1:14" s="3" customFormat="1" ht="15.75" customHeight="1" x14ac:dyDescent="0.3">
      <c r="A23" s="38">
        <v>104421</v>
      </c>
      <c r="B23" s="41" t="s">
        <v>26</v>
      </c>
      <c r="C23" s="4">
        <v>20</v>
      </c>
      <c r="D23" s="5">
        <v>640</v>
      </c>
      <c r="E23" s="4" t="s">
        <v>3</v>
      </c>
      <c r="F23" s="78">
        <v>20</v>
      </c>
      <c r="G23" s="114">
        <v>34.75</v>
      </c>
      <c r="H23" s="14"/>
      <c r="I23" s="39">
        <f t="shared" si="0"/>
        <v>0</v>
      </c>
      <c r="J23" s="83">
        <f t="shared" si="1"/>
        <v>0</v>
      </c>
      <c r="K23" s="44">
        <f t="shared" si="2"/>
        <v>0</v>
      </c>
      <c r="L23" s="15"/>
      <c r="M23" s="9"/>
      <c r="N23" s="9"/>
    </row>
    <row r="24" spans="1:14" s="3" customFormat="1" ht="15.75" customHeight="1" x14ac:dyDescent="0.3">
      <c r="A24" s="38">
        <v>104431</v>
      </c>
      <c r="B24" s="41" t="s">
        <v>27</v>
      </c>
      <c r="C24" s="4">
        <v>20</v>
      </c>
      <c r="D24" s="5">
        <v>640</v>
      </c>
      <c r="E24" s="4" t="s">
        <v>3</v>
      </c>
      <c r="F24" s="78">
        <v>20</v>
      </c>
      <c r="G24" s="114">
        <v>34.75</v>
      </c>
      <c r="H24" s="14"/>
      <c r="I24" s="39">
        <f t="shared" si="0"/>
        <v>0</v>
      </c>
      <c r="J24" s="83">
        <f t="shared" si="1"/>
        <v>0</v>
      </c>
      <c r="K24" s="44">
        <f t="shared" si="2"/>
        <v>0</v>
      </c>
      <c r="L24" s="15"/>
      <c r="M24" s="9"/>
      <c r="N24" s="9"/>
    </row>
    <row r="25" spans="1:14" s="3" customFormat="1" ht="15.75" customHeight="1" x14ac:dyDescent="0.3">
      <c r="A25" s="38">
        <v>104441</v>
      </c>
      <c r="B25" s="41" t="s">
        <v>28</v>
      </c>
      <c r="C25" s="4">
        <v>20</v>
      </c>
      <c r="D25" s="5">
        <v>640</v>
      </c>
      <c r="E25" s="4" t="s">
        <v>3</v>
      </c>
      <c r="F25" s="78">
        <v>20</v>
      </c>
      <c r="G25" s="114">
        <v>34.75</v>
      </c>
      <c r="H25" s="14"/>
      <c r="I25" s="39">
        <f t="shared" si="0"/>
        <v>0</v>
      </c>
      <c r="J25" s="83">
        <f t="shared" si="1"/>
        <v>0</v>
      </c>
      <c r="K25" s="44">
        <f t="shared" si="2"/>
        <v>0</v>
      </c>
      <c r="L25" s="15"/>
      <c r="M25" s="9"/>
      <c r="N25" s="9"/>
    </row>
    <row r="26" spans="1:14" ht="15.75" customHeight="1" x14ac:dyDescent="0.3">
      <c r="A26" s="38">
        <v>104451</v>
      </c>
      <c r="B26" s="42" t="s">
        <v>29</v>
      </c>
      <c r="C26" s="4">
        <v>20</v>
      </c>
      <c r="D26" s="5">
        <v>640</v>
      </c>
      <c r="E26" s="5" t="s">
        <v>3</v>
      </c>
      <c r="F26" s="78">
        <v>20</v>
      </c>
      <c r="G26" s="114">
        <v>34.75</v>
      </c>
      <c r="H26" s="16"/>
      <c r="I26" s="39">
        <f t="shared" si="0"/>
        <v>0</v>
      </c>
      <c r="J26" s="83">
        <f t="shared" si="1"/>
        <v>0</v>
      </c>
      <c r="K26" s="44">
        <f t="shared" si="2"/>
        <v>0</v>
      </c>
      <c r="L26" s="10"/>
      <c r="M26" s="7"/>
      <c r="N26" s="7"/>
    </row>
    <row r="27" spans="1:14" s="3" customFormat="1" ht="15.75" customHeight="1" x14ac:dyDescent="0.3">
      <c r="A27" s="38">
        <v>104461</v>
      </c>
      <c r="B27" s="39" t="s">
        <v>30</v>
      </c>
      <c r="C27" s="4">
        <v>20</v>
      </c>
      <c r="D27" s="5">
        <v>640</v>
      </c>
      <c r="E27" s="40" t="s">
        <v>9</v>
      </c>
      <c r="F27" s="80">
        <v>20</v>
      </c>
      <c r="G27" s="114">
        <v>20.85</v>
      </c>
      <c r="H27" s="14"/>
      <c r="I27" s="39">
        <f t="shared" si="0"/>
        <v>0</v>
      </c>
      <c r="J27" s="83">
        <f t="shared" si="1"/>
        <v>0</v>
      </c>
      <c r="K27" s="44">
        <f t="shared" si="2"/>
        <v>0</v>
      </c>
      <c r="L27" s="15"/>
      <c r="M27" s="9"/>
      <c r="N27" s="9"/>
    </row>
    <row r="28" spans="1:14" s="3" customFormat="1" ht="15.75" customHeight="1" x14ac:dyDescent="0.3">
      <c r="A28" s="38">
        <v>752451</v>
      </c>
      <c r="B28" s="39" t="s">
        <v>32</v>
      </c>
      <c r="C28" s="4">
        <v>12</v>
      </c>
      <c r="D28" s="5">
        <v>256</v>
      </c>
      <c r="E28" s="4" t="s">
        <v>7</v>
      </c>
      <c r="F28" s="80">
        <v>12</v>
      </c>
      <c r="G28" s="114">
        <v>20.85</v>
      </c>
      <c r="H28" s="14"/>
      <c r="I28" s="39">
        <f t="shared" si="0"/>
        <v>0</v>
      </c>
      <c r="J28" s="83">
        <f t="shared" si="1"/>
        <v>0</v>
      </c>
      <c r="K28" s="44">
        <f t="shared" si="2"/>
        <v>0</v>
      </c>
      <c r="L28" s="15"/>
      <c r="M28" s="9"/>
      <c r="N28" s="9"/>
    </row>
    <row r="29" spans="1:14" s="3" customFormat="1" ht="15.75" customHeight="1" x14ac:dyDescent="0.3">
      <c r="A29" s="38">
        <v>752471</v>
      </c>
      <c r="B29" s="39" t="s">
        <v>33</v>
      </c>
      <c r="C29" s="4">
        <v>12</v>
      </c>
      <c r="D29" s="5">
        <v>256</v>
      </c>
      <c r="E29" s="4" t="s">
        <v>7</v>
      </c>
      <c r="F29" s="80">
        <v>12</v>
      </c>
      <c r="G29" s="114">
        <v>20.85</v>
      </c>
      <c r="H29" s="14"/>
      <c r="I29" s="39">
        <f t="shared" si="0"/>
        <v>0</v>
      </c>
      <c r="J29" s="83">
        <f t="shared" si="1"/>
        <v>0</v>
      </c>
      <c r="K29" s="44">
        <f t="shared" si="2"/>
        <v>0</v>
      </c>
      <c r="L29" s="15"/>
      <c r="M29" s="9"/>
      <c r="N29" s="9"/>
    </row>
    <row r="30" spans="1:14" s="3" customFormat="1" ht="15.75" customHeight="1" x14ac:dyDescent="0.3">
      <c r="A30" s="38">
        <v>752481</v>
      </c>
      <c r="B30" s="39" t="s">
        <v>31</v>
      </c>
      <c r="C30" s="4">
        <v>12</v>
      </c>
      <c r="D30" s="5">
        <v>256</v>
      </c>
      <c r="E30" s="4" t="s">
        <v>7</v>
      </c>
      <c r="F30" s="80">
        <v>12</v>
      </c>
      <c r="G30" s="114">
        <v>20.85</v>
      </c>
      <c r="H30" s="14"/>
      <c r="I30" s="39">
        <f t="shared" si="0"/>
        <v>0</v>
      </c>
      <c r="J30" s="83">
        <f t="shared" si="1"/>
        <v>0</v>
      </c>
      <c r="K30" s="44">
        <f t="shared" si="2"/>
        <v>0</v>
      </c>
      <c r="L30" s="15"/>
      <c r="M30" s="9"/>
      <c r="N30" s="9"/>
    </row>
    <row r="31" spans="1:14" s="3" customFormat="1" ht="15.75" customHeight="1" x14ac:dyDescent="0.3">
      <c r="A31" s="38">
        <v>752521</v>
      </c>
      <c r="B31" s="39" t="s">
        <v>34</v>
      </c>
      <c r="C31" s="4">
        <v>12</v>
      </c>
      <c r="D31" s="5">
        <v>256</v>
      </c>
      <c r="E31" s="4" t="s">
        <v>7</v>
      </c>
      <c r="F31" s="80">
        <v>12</v>
      </c>
      <c r="G31" s="114">
        <v>20.85</v>
      </c>
      <c r="H31" s="14"/>
      <c r="I31" s="39">
        <f t="shared" si="0"/>
        <v>0</v>
      </c>
      <c r="J31" s="83">
        <f t="shared" si="1"/>
        <v>0</v>
      </c>
      <c r="K31" s="44">
        <f t="shared" si="2"/>
        <v>0</v>
      </c>
      <c r="L31" s="15"/>
      <c r="M31" s="9"/>
      <c r="N31" s="9"/>
    </row>
    <row r="32" spans="1:14" ht="15.75" customHeight="1" x14ac:dyDescent="0.3">
      <c r="A32" s="34" t="s">
        <v>11</v>
      </c>
      <c r="B32" s="35"/>
      <c r="C32" s="36"/>
      <c r="D32" s="36"/>
      <c r="E32" s="36"/>
      <c r="F32" s="36"/>
      <c r="G32" s="36"/>
      <c r="H32" s="13"/>
      <c r="I32" s="36"/>
      <c r="J32" s="36"/>
      <c r="K32" s="45"/>
      <c r="L32" s="10"/>
      <c r="M32" s="7"/>
      <c r="N32" s="7"/>
    </row>
    <row r="33" spans="1:14" s="3" customFormat="1" ht="15.75" customHeight="1" x14ac:dyDescent="0.3">
      <c r="A33" s="38">
        <v>202631</v>
      </c>
      <c r="B33" s="39" t="s">
        <v>35</v>
      </c>
      <c r="C33" s="4">
        <v>30</v>
      </c>
      <c r="D33" s="5">
        <v>480</v>
      </c>
      <c r="E33" s="4" t="s">
        <v>2</v>
      </c>
      <c r="F33" s="80">
        <v>22.85</v>
      </c>
      <c r="G33" s="81">
        <v>39.700000000000003</v>
      </c>
      <c r="H33" s="14"/>
      <c r="I33" s="39">
        <f t="shared" ref="I33:I35" si="3">H33*F33</f>
        <v>0</v>
      </c>
      <c r="J33" s="83">
        <f t="shared" si="1"/>
        <v>0</v>
      </c>
      <c r="K33" s="44">
        <f t="shared" ref="K33:K35" si="4">SUM(H33*D33)</f>
        <v>0</v>
      </c>
      <c r="L33" s="15"/>
      <c r="M33" s="9"/>
      <c r="N33" s="9"/>
    </row>
    <row r="34" spans="1:14" s="3" customFormat="1" ht="15.75" customHeight="1" x14ac:dyDescent="0.3">
      <c r="A34" s="38">
        <v>202641</v>
      </c>
      <c r="B34" s="39" t="s">
        <v>36</v>
      </c>
      <c r="C34" s="4">
        <v>30</v>
      </c>
      <c r="D34" s="5">
        <v>480</v>
      </c>
      <c r="E34" s="4" t="s">
        <v>2</v>
      </c>
      <c r="F34" s="80">
        <v>22.85</v>
      </c>
      <c r="G34" s="81">
        <v>39.700000000000003</v>
      </c>
      <c r="H34" s="14"/>
      <c r="I34" s="39">
        <f t="shared" si="3"/>
        <v>0</v>
      </c>
      <c r="J34" s="83">
        <f t="shared" si="1"/>
        <v>0</v>
      </c>
      <c r="K34" s="44">
        <f t="shared" si="4"/>
        <v>0</v>
      </c>
      <c r="L34" s="15"/>
      <c r="M34" s="9"/>
      <c r="N34" s="9"/>
    </row>
    <row r="35" spans="1:14" s="3" customFormat="1" ht="15.75" customHeight="1" x14ac:dyDescent="0.3">
      <c r="A35" s="38">
        <v>202741</v>
      </c>
      <c r="B35" s="39" t="s">
        <v>68</v>
      </c>
      <c r="C35" s="4">
        <v>30</v>
      </c>
      <c r="D35" s="5">
        <v>480</v>
      </c>
      <c r="E35" s="4" t="s">
        <v>2</v>
      </c>
      <c r="F35" s="80">
        <v>16.04</v>
      </c>
      <c r="G35" s="81">
        <v>27.87</v>
      </c>
      <c r="H35" s="14"/>
      <c r="I35" s="39">
        <f t="shared" si="3"/>
        <v>0</v>
      </c>
      <c r="J35" s="83">
        <f t="shared" si="1"/>
        <v>0</v>
      </c>
      <c r="K35" s="44">
        <f t="shared" si="4"/>
        <v>0</v>
      </c>
      <c r="L35" s="15"/>
      <c r="M35" s="9"/>
      <c r="N35" s="9"/>
    </row>
    <row r="36" spans="1:14" ht="15.75" customHeight="1" x14ac:dyDescent="0.3">
      <c r="A36" s="34" t="s">
        <v>12</v>
      </c>
      <c r="B36" s="35"/>
      <c r="C36" s="36"/>
      <c r="D36" s="36"/>
      <c r="E36" s="36"/>
      <c r="F36" s="36"/>
      <c r="G36" s="36"/>
      <c r="H36" s="13"/>
      <c r="I36" s="36"/>
      <c r="J36" s="36"/>
      <c r="K36" s="45"/>
      <c r="L36" s="10"/>
      <c r="M36" s="7"/>
      <c r="N36" s="7"/>
    </row>
    <row r="37" spans="1:14" s="3" customFormat="1" ht="15.75" customHeight="1" x14ac:dyDescent="0.3">
      <c r="A37" s="38">
        <v>402911</v>
      </c>
      <c r="B37" s="39" t="s">
        <v>37</v>
      </c>
      <c r="C37" s="4">
        <v>10.5</v>
      </c>
      <c r="D37" s="5">
        <v>168</v>
      </c>
      <c r="E37" s="4" t="s">
        <v>2</v>
      </c>
      <c r="F37" s="80">
        <v>10.5</v>
      </c>
      <c r="G37" s="81">
        <v>18.239999999999998</v>
      </c>
      <c r="H37" s="14"/>
      <c r="I37" s="39">
        <f t="shared" ref="I37" si="5">H37*F37</f>
        <v>0</v>
      </c>
      <c r="J37" s="83">
        <f t="shared" si="1"/>
        <v>0</v>
      </c>
      <c r="K37" s="44">
        <f t="shared" ref="K37" si="6">SUM(H37*D37)</f>
        <v>0</v>
      </c>
      <c r="L37" s="15"/>
      <c r="M37" s="9"/>
      <c r="N37" s="9"/>
    </row>
    <row r="38" spans="1:14" s="3" customFormat="1" ht="15.75" customHeight="1" x14ac:dyDescent="0.3">
      <c r="A38" s="38">
        <v>402921</v>
      </c>
      <c r="B38" s="39" t="s">
        <v>38</v>
      </c>
      <c r="C38" s="4">
        <v>10.5</v>
      </c>
      <c r="D38" s="5">
        <v>168</v>
      </c>
      <c r="E38" s="4" t="s">
        <v>2</v>
      </c>
      <c r="F38" s="80">
        <v>10.5</v>
      </c>
      <c r="G38" s="81">
        <v>18.239999999999998</v>
      </c>
      <c r="H38" s="14"/>
      <c r="I38" s="39">
        <f t="shared" ref="I38:I44" si="7">H38*F38</f>
        <v>0</v>
      </c>
      <c r="J38" s="83">
        <f t="shared" si="1"/>
        <v>0</v>
      </c>
      <c r="K38" s="44">
        <f t="shared" ref="K38:K44" si="8">SUM(H38*D38)</f>
        <v>0</v>
      </c>
      <c r="L38" s="15"/>
      <c r="M38" s="9"/>
      <c r="N38" s="9"/>
    </row>
    <row r="39" spans="1:14" s="3" customFormat="1" ht="15.75" customHeight="1" x14ac:dyDescent="0.3">
      <c r="A39" s="38">
        <v>402931</v>
      </c>
      <c r="B39" s="39" t="s">
        <v>39</v>
      </c>
      <c r="C39" s="4">
        <v>10.5</v>
      </c>
      <c r="D39" s="5">
        <v>168</v>
      </c>
      <c r="E39" s="4" t="s">
        <v>2</v>
      </c>
      <c r="F39" s="80">
        <v>10.5</v>
      </c>
      <c r="G39" s="81">
        <v>18.239999999999998</v>
      </c>
      <c r="H39" s="14"/>
      <c r="I39" s="39">
        <f t="shared" si="7"/>
        <v>0</v>
      </c>
      <c r="J39" s="83">
        <f t="shared" si="1"/>
        <v>0</v>
      </c>
      <c r="K39" s="44">
        <f t="shared" si="8"/>
        <v>0</v>
      </c>
      <c r="L39" s="15"/>
      <c r="M39" s="9"/>
      <c r="N39" s="9"/>
    </row>
    <row r="40" spans="1:14" s="3" customFormat="1" ht="15.75" customHeight="1" x14ac:dyDescent="0.3">
      <c r="A40" s="38">
        <v>402941</v>
      </c>
      <c r="B40" s="39" t="s">
        <v>40</v>
      </c>
      <c r="C40" s="4">
        <v>10.5</v>
      </c>
      <c r="D40" s="5">
        <v>168</v>
      </c>
      <c r="E40" s="4" t="s">
        <v>2</v>
      </c>
      <c r="F40" s="80">
        <v>10.5</v>
      </c>
      <c r="G40" s="81">
        <v>18.239999999999998</v>
      </c>
      <c r="H40" s="14"/>
      <c r="I40" s="39">
        <f t="shared" si="7"/>
        <v>0</v>
      </c>
      <c r="J40" s="83">
        <f t="shared" si="1"/>
        <v>0</v>
      </c>
      <c r="K40" s="44">
        <f t="shared" si="8"/>
        <v>0</v>
      </c>
      <c r="L40" s="15"/>
      <c r="M40" s="9"/>
      <c r="N40" s="9"/>
    </row>
    <row r="41" spans="1:14" s="3" customFormat="1" ht="15.75" customHeight="1" x14ac:dyDescent="0.3">
      <c r="A41" s="38">
        <v>402951</v>
      </c>
      <c r="B41" s="39" t="s">
        <v>41</v>
      </c>
      <c r="C41" s="4">
        <v>10.5</v>
      </c>
      <c r="D41" s="5">
        <v>168</v>
      </c>
      <c r="E41" s="4" t="s">
        <v>2</v>
      </c>
      <c r="F41" s="80">
        <v>10.5</v>
      </c>
      <c r="G41" s="81">
        <v>18.239999999999998</v>
      </c>
      <c r="H41" s="14"/>
      <c r="I41" s="39">
        <f t="shared" si="7"/>
        <v>0</v>
      </c>
      <c r="J41" s="83">
        <f t="shared" si="1"/>
        <v>0</v>
      </c>
      <c r="K41" s="44">
        <f t="shared" si="8"/>
        <v>0</v>
      </c>
      <c r="L41" s="15"/>
      <c r="M41" s="9"/>
      <c r="N41" s="9"/>
    </row>
    <row r="42" spans="1:14" s="3" customFormat="1" ht="15.75" customHeight="1" x14ac:dyDescent="0.3">
      <c r="A42" s="38">
        <v>402991</v>
      </c>
      <c r="B42" s="39" t="s">
        <v>42</v>
      </c>
      <c r="C42" s="4">
        <v>10.5</v>
      </c>
      <c r="D42" s="5">
        <v>168</v>
      </c>
      <c r="E42" s="4" t="s">
        <v>2</v>
      </c>
      <c r="F42" s="80">
        <v>10.5</v>
      </c>
      <c r="G42" s="81">
        <v>18.239999999999998</v>
      </c>
      <c r="H42" s="14"/>
      <c r="I42" s="39">
        <f t="shared" si="7"/>
        <v>0</v>
      </c>
      <c r="J42" s="83">
        <f t="shared" si="1"/>
        <v>0</v>
      </c>
      <c r="K42" s="44">
        <f t="shared" si="8"/>
        <v>0</v>
      </c>
      <c r="L42" s="15"/>
      <c r="M42" s="9"/>
      <c r="N42" s="9"/>
    </row>
    <row r="43" spans="1:14" s="3" customFormat="1" ht="15.75" customHeight="1" x14ac:dyDescent="0.3">
      <c r="A43" s="38">
        <v>753201</v>
      </c>
      <c r="B43" s="39" t="s">
        <v>92</v>
      </c>
      <c r="C43" s="4">
        <v>25</v>
      </c>
      <c r="D43" s="5">
        <v>400</v>
      </c>
      <c r="E43" s="4" t="s">
        <v>2</v>
      </c>
      <c r="F43" s="80">
        <v>25</v>
      </c>
      <c r="G43" s="81">
        <v>43.44</v>
      </c>
      <c r="H43" s="14"/>
      <c r="I43" s="39">
        <f t="shared" si="7"/>
        <v>0</v>
      </c>
      <c r="J43" s="83">
        <f t="shared" si="1"/>
        <v>0</v>
      </c>
      <c r="K43" s="44">
        <f t="shared" si="8"/>
        <v>0</v>
      </c>
      <c r="L43" s="15"/>
      <c r="M43" s="9"/>
      <c r="N43" s="9"/>
    </row>
    <row r="44" spans="1:14" s="3" customFormat="1" ht="15.75" customHeight="1" x14ac:dyDescent="0.3">
      <c r="A44" s="38">
        <v>753211</v>
      </c>
      <c r="B44" s="39" t="s">
        <v>93</v>
      </c>
      <c r="C44" s="4">
        <v>25</v>
      </c>
      <c r="D44" s="5">
        <v>400</v>
      </c>
      <c r="E44" s="4" t="s">
        <v>2</v>
      </c>
      <c r="F44" s="80">
        <v>25</v>
      </c>
      <c r="G44" s="81">
        <v>43.44</v>
      </c>
      <c r="H44" s="14"/>
      <c r="I44" s="39">
        <f t="shared" si="7"/>
        <v>0</v>
      </c>
      <c r="J44" s="83">
        <f t="shared" si="1"/>
        <v>0</v>
      </c>
      <c r="K44" s="44">
        <f t="shared" si="8"/>
        <v>0</v>
      </c>
      <c r="L44" s="15"/>
      <c r="M44" s="9"/>
      <c r="N44" s="9"/>
    </row>
    <row r="45" spans="1:14" ht="15.75" customHeight="1" x14ac:dyDescent="0.3">
      <c r="A45" s="34" t="s">
        <v>13</v>
      </c>
      <c r="B45" s="35"/>
      <c r="C45" s="36"/>
      <c r="D45" s="36"/>
      <c r="E45" s="36"/>
      <c r="F45" s="36"/>
      <c r="G45" s="36"/>
      <c r="H45" s="13"/>
      <c r="I45" s="36"/>
      <c r="J45" s="36"/>
      <c r="K45" s="45"/>
      <c r="L45" s="10"/>
      <c r="M45" s="7"/>
      <c r="N45" s="7"/>
    </row>
    <row r="46" spans="1:14" s="3" customFormat="1" ht="15.75" customHeight="1" x14ac:dyDescent="0.3">
      <c r="A46" s="38">
        <v>755071</v>
      </c>
      <c r="B46" s="39" t="s">
        <v>48</v>
      </c>
      <c r="C46" s="4">
        <v>20</v>
      </c>
      <c r="D46" s="5">
        <v>320</v>
      </c>
      <c r="E46" s="4" t="s">
        <v>2</v>
      </c>
      <c r="F46" s="80">
        <v>20</v>
      </c>
      <c r="G46" s="81">
        <v>34.75</v>
      </c>
      <c r="H46" s="14"/>
      <c r="I46" s="39">
        <f t="shared" ref="I46:I51" si="9">H46*F46</f>
        <v>0</v>
      </c>
      <c r="J46" s="83">
        <f t="shared" si="1"/>
        <v>0</v>
      </c>
      <c r="K46" s="44">
        <f t="shared" ref="K46:K51" si="10">SUM(H46*D46)</f>
        <v>0</v>
      </c>
      <c r="L46" s="15"/>
      <c r="M46" s="9"/>
      <c r="N46" s="9"/>
    </row>
    <row r="47" spans="1:14" s="3" customFormat="1" ht="15.75" customHeight="1" x14ac:dyDescent="0.3">
      <c r="A47" s="38">
        <v>755191</v>
      </c>
      <c r="B47" s="39" t="s">
        <v>43</v>
      </c>
      <c r="C47" s="4">
        <v>20</v>
      </c>
      <c r="D47" s="5">
        <v>320</v>
      </c>
      <c r="E47" s="4" t="s">
        <v>2</v>
      </c>
      <c r="F47" s="80">
        <v>20</v>
      </c>
      <c r="G47" s="81">
        <v>34.75</v>
      </c>
      <c r="H47" s="14"/>
      <c r="I47" s="39">
        <f t="shared" si="9"/>
        <v>0</v>
      </c>
      <c r="J47" s="83">
        <f t="shared" si="1"/>
        <v>0</v>
      </c>
      <c r="K47" s="44">
        <f t="shared" si="10"/>
        <v>0</v>
      </c>
      <c r="L47" s="15"/>
      <c r="M47" s="9"/>
      <c r="N47" s="9"/>
    </row>
    <row r="48" spans="1:14" s="3" customFormat="1" ht="15.75" customHeight="1" x14ac:dyDescent="0.3">
      <c r="A48" s="38">
        <v>755261</v>
      </c>
      <c r="B48" s="39" t="s">
        <v>69</v>
      </c>
      <c r="C48" s="4">
        <v>20</v>
      </c>
      <c r="D48" s="5">
        <v>320</v>
      </c>
      <c r="E48" s="4" t="s">
        <v>2</v>
      </c>
      <c r="F48" s="80">
        <v>20</v>
      </c>
      <c r="G48" s="81">
        <v>34.75</v>
      </c>
      <c r="H48" s="14"/>
      <c r="I48" s="39">
        <f t="shared" si="9"/>
        <v>0</v>
      </c>
      <c r="J48" s="83">
        <f t="shared" si="1"/>
        <v>0</v>
      </c>
      <c r="K48" s="44">
        <f t="shared" si="10"/>
        <v>0</v>
      </c>
      <c r="L48" s="15"/>
      <c r="M48" s="9"/>
      <c r="N48" s="9"/>
    </row>
    <row r="49" spans="1:14" s="3" customFormat="1" ht="15.75" customHeight="1" x14ac:dyDescent="0.3">
      <c r="A49" s="38">
        <v>755341</v>
      </c>
      <c r="B49" s="39" t="s">
        <v>70</v>
      </c>
      <c r="C49" s="4">
        <v>20</v>
      </c>
      <c r="D49" s="5">
        <v>320</v>
      </c>
      <c r="E49" s="4" t="s">
        <v>2</v>
      </c>
      <c r="F49" s="80">
        <v>19.95</v>
      </c>
      <c r="G49" s="81">
        <v>34.659999999999997</v>
      </c>
      <c r="H49" s="14"/>
      <c r="I49" s="39">
        <f t="shared" si="9"/>
        <v>0</v>
      </c>
      <c r="J49" s="83">
        <f t="shared" si="1"/>
        <v>0</v>
      </c>
      <c r="K49" s="44">
        <f t="shared" si="10"/>
        <v>0</v>
      </c>
      <c r="L49" s="15"/>
      <c r="M49" s="9"/>
      <c r="N49" s="9"/>
    </row>
    <row r="50" spans="1:14" s="3" customFormat="1" ht="15.75" customHeight="1" x14ac:dyDescent="0.3">
      <c r="A50" s="38">
        <v>755361</v>
      </c>
      <c r="B50" s="39" t="s">
        <v>71</v>
      </c>
      <c r="C50" s="4">
        <v>20</v>
      </c>
      <c r="D50" s="5">
        <v>320</v>
      </c>
      <c r="E50" s="4" t="s">
        <v>2</v>
      </c>
      <c r="F50" s="80">
        <v>20.329999999999998</v>
      </c>
      <c r="G50" s="81">
        <v>35.32</v>
      </c>
      <c r="H50" s="14"/>
      <c r="I50" s="39">
        <f t="shared" si="9"/>
        <v>0</v>
      </c>
      <c r="J50" s="83">
        <f t="shared" si="1"/>
        <v>0</v>
      </c>
      <c r="K50" s="44">
        <f t="shared" si="10"/>
        <v>0</v>
      </c>
      <c r="L50" s="15"/>
      <c r="M50" s="9"/>
      <c r="N50" s="9"/>
    </row>
    <row r="51" spans="1:14" s="3" customFormat="1" ht="15.75" customHeight="1" x14ac:dyDescent="0.3">
      <c r="A51" s="38">
        <v>755711</v>
      </c>
      <c r="B51" s="39" t="s">
        <v>44</v>
      </c>
      <c r="C51" s="4">
        <v>20</v>
      </c>
      <c r="D51" s="5">
        <v>320</v>
      </c>
      <c r="E51" s="4" t="s">
        <v>2</v>
      </c>
      <c r="F51" s="80">
        <v>20</v>
      </c>
      <c r="G51" s="81">
        <v>34.75</v>
      </c>
      <c r="H51" s="14"/>
      <c r="I51" s="39">
        <f t="shared" si="9"/>
        <v>0</v>
      </c>
      <c r="J51" s="83">
        <f t="shared" si="1"/>
        <v>0</v>
      </c>
      <c r="K51" s="44">
        <f t="shared" si="10"/>
        <v>0</v>
      </c>
      <c r="L51" s="15"/>
      <c r="M51" s="9"/>
      <c r="N51" s="9"/>
    </row>
    <row r="52" spans="1:14" s="3" customFormat="1" ht="15.75" customHeight="1" x14ac:dyDescent="0.3">
      <c r="A52" s="38">
        <v>755501</v>
      </c>
      <c r="B52" s="39" t="s">
        <v>49</v>
      </c>
      <c r="C52" s="4">
        <v>30</v>
      </c>
      <c r="D52" s="5">
        <v>480</v>
      </c>
      <c r="E52" s="4" t="s">
        <v>2</v>
      </c>
      <c r="F52" s="80">
        <v>30</v>
      </c>
      <c r="G52" s="81">
        <v>52.13</v>
      </c>
      <c r="H52" s="14"/>
      <c r="I52" s="39">
        <f t="shared" ref="I52:I55" si="11">H52*F52</f>
        <v>0</v>
      </c>
      <c r="J52" s="83">
        <f t="shared" si="1"/>
        <v>0</v>
      </c>
      <c r="K52" s="44">
        <f t="shared" ref="K52:K55" si="12">SUM(H52*D52)</f>
        <v>0</v>
      </c>
      <c r="L52" s="15"/>
      <c r="M52" s="9"/>
      <c r="N52" s="9"/>
    </row>
    <row r="53" spans="1:14" s="3" customFormat="1" ht="15.75" customHeight="1" x14ac:dyDescent="0.3">
      <c r="A53" s="38">
        <v>755531</v>
      </c>
      <c r="B53" s="39" t="s">
        <v>45</v>
      </c>
      <c r="C53" s="4">
        <v>30</v>
      </c>
      <c r="D53" s="5">
        <v>480</v>
      </c>
      <c r="E53" s="4" t="s">
        <v>2</v>
      </c>
      <c r="F53" s="80">
        <v>30</v>
      </c>
      <c r="G53" s="81">
        <v>52.13</v>
      </c>
      <c r="H53" s="14"/>
      <c r="I53" s="39">
        <f t="shared" si="11"/>
        <v>0</v>
      </c>
      <c r="J53" s="83">
        <f t="shared" si="1"/>
        <v>0</v>
      </c>
      <c r="K53" s="44">
        <f t="shared" si="12"/>
        <v>0</v>
      </c>
      <c r="L53" s="15"/>
      <c r="M53" s="9"/>
      <c r="N53" s="9"/>
    </row>
    <row r="54" spans="1:14" s="3" customFormat="1" ht="15.75" customHeight="1" x14ac:dyDescent="0.3">
      <c r="A54" s="38">
        <v>755911</v>
      </c>
      <c r="B54" s="39" t="s">
        <v>46</v>
      </c>
      <c r="C54" s="4">
        <v>20</v>
      </c>
      <c r="D54" s="5">
        <v>320</v>
      </c>
      <c r="E54" s="4" t="s">
        <v>2</v>
      </c>
      <c r="F54" s="80">
        <v>15.23</v>
      </c>
      <c r="G54" s="81">
        <v>26.46</v>
      </c>
      <c r="H54" s="14"/>
      <c r="I54" s="39">
        <f t="shared" si="11"/>
        <v>0</v>
      </c>
      <c r="J54" s="83">
        <f t="shared" si="1"/>
        <v>0</v>
      </c>
      <c r="K54" s="44">
        <f t="shared" si="12"/>
        <v>0</v>
      </c>
      <c r="L54" s="15"/>
      <c r="M54" s="9"/>
      <c r="N54" s="9"/>
    </row>
    <row r="55" spans="1:14" s="3" customFormat="1" ht="15.75" customHeight="1" thickBot="1" x14ac:dyDescent="0.35">
      <c r="A55" s="49">
        <v>771021</v>
      </c>
      <c r="B55" s="51" t="s">
        <v>47</v>
      </c>
      <c r="C55" s="52">
        <v>20</v>
      </c>
      <c r="D55" s="53">
        <v>320</v>
      </c>
      <c r="E55" s="52" t="s">
        <v>2</v>
      </c>
      <c r="F55" s="92">
        <v>20</v>
      </c>
      <c r="G55" s="93">
        <v>34.75</v>
      </c>
      <c r="H55" s="54"/>
      <c r="I55" s="51">
        <f t="shared" si="11"/>
        <v>0</v>
      </c>
      <c r="J55" s="83">
        <f t="shared" si="1"/>
        <v>0</v>
      </c>
      <c r="K55" s="44">
        <f t="shared" si="12"/>
        <v>0</v>
      </c>
      <c r="L55" s="15"/>
      <c r="M55" s="9"/>
      <c r="N55" s="9"/>
    </row>
    <row r="56" spans="1:14" s="3" customFormat="1" ht="22.5" customHeight="1" thickBot="1" x14ac:dyDescent="0.3">
      <c r="A56" s="48"/>
      <c r="B56" s="48"/>
      <c r="C56" s="48"/>
      <c r="D56" s="48"/>
      <c r="E56" s="48"/>
      <c r="F56" s="48"/>
      <c r="G56" s="47"/>
      <c r="H56" s="50"/>
      <c r="I56" s="158">
        <f>SUM(I10:I55)</f>
        <v>150.80000000000001</v>
      </c>
      <c r="J56" s="159">
        <f>SUM(J10:J55)</f>
        <v>262.01500000000004</v>
      </c>
      <c r="K56" s="160">
        <f>SUM(K10:K55)</f>
        <v>6400</v>
      </c>
      <c r="L56" s="15"/>
      <c r="M56" s="9"/>
      <c r="N56" s="9"/>
    </row>
    <row r="57" spans="1:14" ht="18.75" customHeight="1" thickTop="1" x14ac:dyDescent="0.25">
      <c r="A57" s="43"/>
      <c r="B57" s="19"/>
      <c r="C57" s="19"/>
      <c r="D57" s="43"/>
      <c r="E57" s="19"/>
      <c r="F57" s="19"/>
      <c r="G57" s="19"/>
      <c r="H57" s="10"/>
      <c r="I57" s="19"/>
      <c r="J57" s="19"/>
      <c r="K57" s="22"/>
      <c r="L57" s="10"/>
      <c r="M57" s="7"/>
      <c r="N57" s="7"/>
    </row>
    <row r="58" spans="1:14" x14ac:dyDescent="0.25">
      <c r="A58" s="10"/>
      <c r="B58" s="10"/>
      <c r="C58" s="10"/>
      <c r="D58" s="19"/>
      <c r="E58" s="10"/>
      <c r="F58" s="19"/>
      <c r="G58" s="19"/>
      <c r="H58" s="10"/>
      <c r="I58" s="19"/>
      <c r="J58" s="19"/>
      <c r="K58" s="12"/>
      <c r="L58" s="10"/>
      <c r="M58" s="7"/>
      <c r="N58" s="7"/>
    </row>
    <row r="59" spans="1:14" x14ac:dyDescent="0.25">
      <c r="A59" s="57" t="s">
        <v>96</v>
      </c>
      <c r="B59" s="10"/>
      <c r="C59" s="10"/>
      <c r="D59" s="10"/>
      <c r="E59" s="10"/>
      <c r="F59" s="10"/>
      <c r="G59" s="10"/>
      <c r="H59" s="10"/>
      <c r="I59" s="10"/>
      <c r="J59" s="10"/>
      <c r="K59" s="12"/>
      <c r="L59" s="10"/>
      <c r="M59" s="7"/>
      <c r="N59" s="7"/>
    </row>
    <row r="60" spans="1:14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2"/>
      <c r="L60" s="10"/>
      <c r="M60" s="7"/>
      <c r="N60" s="7"/>
    </row>
    <row r="61" spans="1:14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2"/>
      <c r="L61" s="10"/>
      <c r="M61" s="7"/>
      <c r="N61" s="7"/>
    </row>
    <row r="62" spans="1:14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2"/>
      <c r="L62" s="10"/>
      <c r="M62" s="7"/>
      <c r="N62" s="7"/>
    </row>
    <row r="63" spans="1:14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2"/>
      <c r="L63" s="10"/>
      <c r="M63" s="7"/>
      <c r="N63" s="7"/>
    </row>
  </sheetData>
  <sheetProtection algorithmName="SHA-512" hashValue="CtGze8J+ipO8OvHWCHHBpJHvajltLVWuY3wSqRYOLVgzWDmN/HMoXsgCQxF6fgFlVoKMIkUqitTIlr1n1KGBWg==" saltValue="CHTiSL5ZbflREm5tAZ0mnw==" spinCount="100000" sheet="1" objects="1" scenarios="1"/>
  <protectedRanges>
    <protectedRange sqref="H10:H55" name="Range1"/>
  </protectedRanges>
  <mergeCells count="7">
    <mergeCell ref="K7:K8"/>
    <mergeCell ref="I6:K6"/>
    <mergeCell ref="H1:H3"/>
    <mergeCell ref="I1:K1"/>
    <mergeCell ref="I2:K2"/>
    <mergeCell ref="I3:K3"/>
    <mergeCell ref="I4:K4"/>
  </mergeCells>
  <phoneticPr fontId="0" type="noConversion"/>
  <hyperlinks>
    <hyperlink ref="I3" r:id="rId1"/>
  </hyperlinks>
  <pageMargins left="0.7" right="0.7" top="0.75" bottom="0.75" header="0.3" footer="0.3"/>
  <pageSetup scale="4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zoomScale="70" zoomScaleNormal="70" workbookViewId="0">
      <pane ySplit="8" topLeftCell="A9" activePane="bottomLeft" state="frozen"/>
      <selection pane="bottomLeft" activeCell="A65" sqref="A65"/>
    </sheetView>
  </sheetViews>
  <sheetFormatPr defaultRowHeight="14.4" x14ac:dyDescent="0.3"/>
  <cols>
    <col min="1" max="1" width="12.33203125" customWidth="1"/>
    <col min="2" max="2" width="53.109375" customWidth="1"/>
    <col min="3" max="3" width="14.5546875" customWidth="1"/>
    <col min="4" max="5" width="12.109375" customWidth="1"/>
    <col min="6" max="6" width="12.6640625" customWidth="1"/>
    <col min="7" max="7" width="12.5546875" customWidth="1"/>
    <col min="8" max="8" width="14.33203125" customWidth="1"/>
    <col min="9" max="9" width="19.6640625" customWidth="1"/>
    <col min="10" max="10" width="16.6640625" customWidth="1"/>
    <col min="11" max="11" width="14.6640625" customWidth="1"/>
    <col min="12" max="24" width="10.77734375" customWidth="1"/>
  </cols>
  <sheetData>
    <row r="1" spans="1:24" ht="25.8" customHeight="1" x14ac:dyDescent="0.5">
      <c r="A1" s="18"/>
      <c r="B1" s="10"/>
      <c r="C1" s="58" t="s">
        <v>94</v>
      </c>
      <c r="D1" s="18"/>
      <c r="E1" s="10"/>
      <c r="F1" s="20"/>
      <c r="G1" s="21"/>
      <c r="H1" s="173" t="s">
        <v>59</v>
      </c>
      <c r="I1" s="174"/>
      <c r="J1" s="174"/>
      <c r="K1" s="174"/>
      <c r="L1" s="57"/>
      <c r="M1" s="57"/>
      <c r="N1" s="57"/>
      <c r="O1" s="57"/>
      <c r="P1" s="57"/>
      <c r="Q1" s="57"/>
      <c r="R1" s="57"/>
      <c r="S1" s="57"/>
      <c r="T1" s="57"/>
      <c r="U1" s="61"/>
      <c r="V1" s="183" t="s">
        <v>60</v>
      </c>
      <c r="W1" s="183"/>
      <c r="X1" s="183"/>
    </row>
    <row r="2" spans="1:24" ht="23.4" x14ac:dyDescent="0.45">
      <c r="A2" s="18"/>
      <c r="B2" s="10"/>
      <c r="C2" s="62" t="s">
        <v>15</v>
      </c>
      <c r="D2" s="18"/>
      <c r="E2" s="10"/>
      <c r="F2" s="23"/>
      <c r="G2" s="24"/>
      <c r="H2" s="173"/>
      <c r="I2" s="175"/>
      <c r="J2" s="175"/>
      <c r="K2" s="175"/>
      <c r="L2" s="57"/>
      <c r="M2" s="57"/>
      <c r="N2" s="57"/>
      <c r="O2" s="57"/>
      <c r="P2" s="57"/>
      <c r="Q2" s="57"/>
      <c r="R2" s="57"/>
      <c r="S2" s="57"/>
      <c r="T2" s="57"/>
      <c r="U2" s="61"/>
      <c r="V2" s="184" t="s">
        <v>61</v>
      </c>
      <c r="W2" s="184"/>
      <c r="X2" s="184"/>
    </row>
    <row r="3" spans="1:24" ht="18" x14ac:dyDescent="0.35">
      <c r="A3" s="18"/>
      <c r="B3" s="10"/>
      <c r="C3" s="65" t="s">
        <v>8</v>
      </c>
      <c r="D3" s="18"/>
      <c r="E3" s="10"/>
      <c r="F3" s="23"/>
      <c r="G3" s="21"/>
      <c r="H3" s="173"/>
      <c r="I3" s="176"/>
      <c r="J3" s="176"/>
      <c r="K3" s="176"/>
      <c r="L3" s="57"/>
      <c r="M3" s="57"/>
      <c r="N3" s="57"/>
      <c r="O3" s="57"/>
      <c r="P3" s="57"/>
      <c r="Q3" s="57"/>
      <c r="R3" s="57"/>
      <c r="S3" s="57"/>
      <c r="T3" s="57"/>
      <c r="U3" s="61"/>
      <c r="V3" s="185" t="s">
        <v>14</v>
      </c>
      <c r="W3" s="184"/>
      <c r="X3" s="184"/>
    </row>
    <row r="4" spans="1:24" ht="18" x14ac:dyDescent="0.35">
      <c r="A4" s="18"/>
      <c r="B4" s="10"/>
      <c r="C4" s="65" t="s">
        <v>95</v>
      </c>
      <c r="D4" s="18"/>
      <c r="E4" s="10"/>
      <c r="F4" s="23"/>
      <c r="G4" s="25"/>
      <c r="H4" s="10"/>
      <c r="I4" s="175"/>
      <c r="J4" s="175"/>
      <c r="K4" s="175"/>
      <c r="L4" s="57"/>
      <c r="M4" s="57"/>
      <c r="N4" s="57"/>
      <c r="O4" s="57"/>
      <c r="P4" s="57"/>
      <c r="Q4" s="57"/>
      <c r="R4" s="57"/>
      <c r="S4" s="57"/>
      <c r="T4" s="57"/>
      <c r="U4" s="61"/>
      <c r="V4" s="184" t="s">
        <v>62</v>
      </c>
      <c r="W4" s="184"/>
      <c r="X4" s="184"/>
    </row>
    <row r="5" spans="1:24" ht="16.2" thickBot="1" x14ac:dyDescent="0.35">
      <c r="A5" s="18"/>
      <c r="B5" s="18"/>
      <c r="C5" s="18"/>
      <c r="D5" s="18"/>
      <c r="E5" s="18"/>
      <c r="F5" s="26"/>
      <c r="G5" s="25"/>
      <c r="H5" s="18"/>
      <c r="I5" s="25"/>
      <c r="J5" s="25"/>
      <c r="K5" s="22"/>
      <c r="L5" s="57"/>
      <c r="M5" s="57"/>
      <c r="N5" s="57"/>
      <c r="O5" s="57"/>
      <c r="P5" s="57"/>
      <c r="Q5" s="57"/>
      <c r="R5" s="57"/>
      <c r="S5" s="57"/>
      <c r="T5" s="57"/>
      <c r="U5" s="61"/>
      <c r="V5" s="61"/>
      <c r="W5" s="61"/>
      <c r="X5" s="61"/>
    </row>
    <row r="6" spans="1:24" ht="18.600000000000001" thickBot="1" x14ac:dyDescent="0.4">
      <c r="A6" s="27"/>
      <c r="B6" s="27"/>
      <c r="C6" s="28"/>
      <c r="D6" s="28"/>
      <c r="E6" s="28"/>
      <c r="F6" s="28"/>
      <c r="G6" s="28"/>
      <c r="H6" s="28"/>
      <c r="I6" s="170" t="s">
        <v>58</v>
      </c>
      <c r="J6" s="171"/>
      <c r="K6" s="172"/>
      <c r="L6" s="69"/>
      <c r="M6" s="69"/>
      <c r="N6" s="69"/>
      <c r="O6" s="69"/>
      <c r="P6" s="69"/>
      <c r="Q6" s="69"/>
      <c r="R6" s="69"/>
      <c r="S6" s="69"/>
      <c r="T6" s="69"/>
      <c r="U6" s="70"/>
      <c r="V6" s="70"/>
      <c r="W6" s="70"/>
      <c r="X6" s="70"/>
    </row>
    <row r="7" spans="1:24" ht="84.6" thickTop="1" x14ac:dyDescent="0.4">
      <c r="A7" s="29"/>
      <c r="B7" s="30"/>
      <c r="C7" s="31" t="s">
        <v>50</v>
      </c>
      <c r="D7" s="31" t="s">
        <v>64</v>
      </c>
      <c r="E7" s="31" t="s">
        <v>53</v>
      </c>
      <c r="F7" s="31" t="s">
        <v>63</v>
      </c>
      <c r="G7" s="31" t="s">
        <v>16</v>
      </c>
      <c r="H7" s="55" t="s">
        <v>75</v>
      </c>
      <c r="I7" s="31" t="s">
        <v>56</v>
      </c>
      <c r="J7" s="31" t="s">
        <v>57</v>
      </c>
      <c r="K7" s="177" t="s">
        <v>54</v>
      </c>
      <c r="L7" s="179" t="s">
        <v>83</v>
      </c>
      <c r="M7" s="179" t="s">
        <v>84</v>
      </c>
      <c r="N7" s="179" t="s">
        <v>89</v>
      </c>
      <c r="O7" s="179" t="s">
        <v>85</v>
      </c>
      <c r="P7" s="179" t="s">
        <v>86</v>
      </c>
      <c r="Q7" s="179" t="s">
        <v>87</v>
      </c>
      <c r="R7" s="179" t="s">
        <v>77</v>
      </c>
      <c r="S7" s="179" t="s">
        <v>78</v>
      </c>
      <c r="T7" s="179" t="s">
        <v>79</v>
      </c>
      <c r="U7" s="179" t="s">
        <v>80</v>
      </c>
      <c r="V7" s="179" t="s">
        <v>81</v>
      </c>
      <c r="W7" s="179" t="s">
        <v>82</v>
      </c>
      <c r="X7" s="181" t="s">
        <v>76</v>
      </c>
    </row>
    <row r="8" spans="1:24" ht="21.6" thickBot="1" x14ac:dyDescent="0.45">
      <c r="A8" s="32" t="s">
        <v>4</v>
      </c>
      <c r="B8" s="33" t="s">
        <v>0</v>
      </c>
      <c r="C8" s="33" t="s">
        <v>52</v>
      </c>
      <c r="D8" s="33" t="s">
        <v>17</v>
      </c>
      <c r="E8" s="33" t="s">
        <v>51</v>
      </c>
      <c r="F8" s="33" t="s">
        <v>52</v>
      </c>
      <c r="G8" s="33" t="s">
        <v>17</v>
      </c>
      <c r="H8" s="46"/>
      <c r="I8" s="33" t="s">
        <v>6</v>
      </c>
      <c r="J8" s="33" t="s">
        <v>1</v>
      </c>
      <c r="K8" s="178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2"/>
    </row>
    <row r="9" spans="1:24" ht="16.2" thickTop="1" x14ac:dyDescent="0.3">
      <c r="A9" s="34" t="s">
        <v>10</v>
      </c>
      <c r="B9" s="105"/>
      <c r="C9" s="105"/>
      <c r="D9" s="105"/>
      <c r="E9" s="105"/>
      <c r="F9" s="105"/>
      <c r="G9" s="105"/>
      <c r="H9" s="105"/>
      <c r="I9" s="105"/>
      <c r="J9" s="105"/>
      <c r="K9" s="106"/>
      <c r="L9" s="106"/>
      <c r="M9" s="106"/>
      <c r="N9" s="105"/>
      <c r="O9" s="105"/>
      <c r="P9" s="105"/>
      <c r="Q9" s="105"/>
      <c r="R9" s="105"/>
      <c r="S9" s="105"/>
      <c r="T9" s="105"/>
      <c r="U9" s="106"/>
      <c r="V9" s="106"/>
      <c r="W9" s="106"/>
      <c r="X9" s="135"/>
    </row>
    <row r="10" spans="1:24" ht="15.6" x14ac:dyDescent="0.3">
      <c r="A10" s="38">
        <v>100431</v>
      </c>
      <c r="B10" s="39" t="s">
        <v>18</v>
      </c>
      <c r="C10" s="4">
        <v>20</v>
      </c>
      <c r="D10" s="5">
        <v>640</v>
      </c>
      <c r="E10" s="4" t="s">
        <v>3</v>
      </c>
      <c r="F10" s="80">
        <v>15.08</v>
      </c>
      <c r="G10" s="81">
        <v>26.2</v>
      </c>
      <c r="H10" s="14">
        <v>10</v>
      </c>
      <c r="I10" s="39">
        <f>H10*F10</f>
        <v>150.80000000000001</v>
      </c>
      <c r="J10" s="116">
        <f>SUM(I10*1.7375)</f>
        <v>262.01500000000004</v>
      </c>
      <c r="K10" s="149">
        <f>H10*D10</f>
        <v>6400</v>
      </c>
      <c r="L10" s="99"/>
      <c r="M10" s="151"/>
      <c r="N10" s="103"/>
      <c r="O10" s="103"/>
      <c r="P10" s="103"/>
      <c r="Q10" s="103"/>
      <c r="R10" s="103"/>
      <c r="S10" s="103"/>
      <c r="T10" s="103"/>
      <c r="U10" s="104"/>
      <c r="V10" s="104"/>
      <c r="W10" s="104"/>
      <c r="X10" s="136">
        <f>SUM(L10:W10)</f>
        <v>0</v>
      </c>
    </row>
    <row r="11" spans="1:24" ht="15.6" x14ac:dyDescent="0.3">
      <c r="A11" s="38">
        <v>100491</v>
      </c>
      <c r="B11" s="6" t="s">
        <v>19</v>
      </c>
      <c r="C11" s="4">
        <v>20</v>
      </c>
      <c r="D11" s="5">
        <v>640</v>
      </c>
      <c r="E11" s="4" t="s">
        <v>3</v>
      </c>
      <c r="F11" s="80">
        <v>14.66</v>
      </c>
      <c r="G11" s="114">
        <v>25.47</v>
      </c>
      <c r="H11" s="14"/>
      <c r="I11" s="39">
        <f t="shared" ref="I11:I31" si="0">H11*F11</f>
        <v>0</v>
      </c>
      <c r="J11" s="116">
        <f t="shared" ref="J11:J55" si="1">SUM(I11*1.7375)</f>
        <v>0</v>
      </c>
      <c r="K11" s="149">
        <f t="shared" ref="K11:K55" si="2">H11*D11</f>
        <v>0</v>
      </c>
      <c r="L11" s="99"/>
      <c r="M11" s="152"/>
      <c r="N11" s="99"/>
      <c r="O11" s="99"/>
      <c r="P11" s="99"/>
      <c r="Q11" s="99"/>
      <c r="R11" s="99"/>
      <c r="S11" s="99"/>
      <c r="T11" s="99"/>
      <c r="U11" s="100"/>
      <c r="V11" s="100"/>
      <c r="W11" s="100"/>
      <c r="X11" s="136">
        <f t="shared" ref="X11:X31" si="3">SUM(L11:W11)</f>
        <v>0</v>
      </c>
    </row>
    <row r="12" spans="1:24" ht="15.6" x14ac:dyDescent="0.3">
      <c r="A12" s="38">
        <v>100501</v>
      </c>
      <c r="B12" s="6" t="s">
        <v>20</v>
      </c>
      <c r="C12" s="4">
        <v>20</v>
      </c>
      <c r="D12" s="5">
        <v>640</v>
      </c>
      <c r="E12" s="4" t="s">
        <v>3</v>
      </c>
      <c r="F12" s="80">
        <v>14.66</v>
      </c>
      <c r="G12" s="114">
        <v>25.47</v>
      </c>
      <c r="H12" s="14"/>
      <c r="I12" s="39">
        <f t="shared" si="0"/>
        <v>0</v>
      </c>
      <c r="J12" s="116">
        <f t="shared" si="1"/>
        <v>0</v>
      </c>
      <c r="K12" s="149">
        <f t="shared" si="2"/>
        <v>0</v>
      </c>
      <c r="L12" s="99"/>
      <c r="M12" s="152"/>
      <c r="N12" s="99"/>
      <c r="O12" s="99"/>
      <c r="P12" s="99"/>
      <c r="Q12" s="99"/>
      <c r="R12" s="99"/>
      <c r="S12" s="99"/>
      <c r="T12" s="99"/>
      <c r="U12" s="100"/>
      <c r="V12" s="100"/>
      <c r="W12" s="100"/>
      <c r="X12" s="136">
        <f t="shared" si="3"/>
        <v>0</v>
      </c>
    </row>
    <row r="13" spans="1:24" ht="15.6" x14ac:dyDescent="0.3">
      <c r="A13" s="38">
        <v>100541</v>
      </c>
      <c r="B13" s="39" t="s">
        <v>21</v>
      </c>
      <c r="C13" s="4">
        <v>20</v>
      </c>
      <c r="D13" s="5">
        <v>640</v>
      </c>
      <c r="E13" s="4" t="s">
        <v>3</v>
      </c>
      <c r="F13" s="80">
        <v>15.41</v>
      </c>
      <c r="G13" s="114">
        <v>26.77</v>
      </c>
      <c r="H13" s="14"/>
      <c r="I13" s="39">
        <f t="shared" si="0"/>
        <v>0</v>
      </c>
      <c r="J13" s="116">
        <f t="shared" si="1"/>
        <v>0</v>
      </c>
      <c r="K13" s="149">
        <f t="shared" si="2"/>
        <v>0</v>
      </c>
      <c r="L13" s="99"/>
      <c r="M13" s="152"/>
      <c r="N13" s="99"/>
      <c r="O13" s="99"/>
      <c r="P13" s="99"/>
      <c r="Q13" s="99"/>
      <c r="R13" s="99"/>
      <c r="S13" s="99"/>
      <c r="T13" s="99"/>
      <c r="U13" s="100"/>
      <c r="V13" s="100"/>
      <c r="W13" s="100"/>
      <c r="X13" s="136">
        <f t="shared" si="3"/>
        <v>0</v>
      </c>
    </row>
    <row r="14" spans="1:24" ht="15.6" x14ac:dyDescent="0.3">
      <c r="A14" s="38">
        <v>100651</v>
      </c>
      <c r="B14" s="39" t="s">
        <v>72</v>
      </c>
      <c r="C14" s="4">
        <v>20</v>
      </c>
      <c r="D14" s="5">
        <v>640</v>
      </c>
      <c r="E14" s="4" t="s">
        <v>3</v>
      </c>
      <c r="F14" s="80">
        <v>14.36</v>
      </c>
      <c r="G14" s="114">
        <v>24.95</v>
      </c>
      <c r="H14" s="14"/>
      <c r="I14" s="39">
        <f t="shared" si="0"/>
        <v>0</v>
      </c>
      <c r="J14" s="116">
        <f t="shared" si="1"/>
        <v>0</v>
      </c>
      <c r="K14" s="149">
        <f t="shared" si="2"/>
        <v>0</v>
      </c>
      <c r="L14" s="99"/>
      <c r="M14" s="152"/>
      <c r="N14" s="99"/>
      <c r="O14" s="99"/>
      <c r="P14" s="99"/>
      <c r="Q14" s="99"/>
      <c r="R14" s="99"/>
      <c r="S14" s="99"/>
      <c r="T14" s="99"/>
      <c r="U14" s="100"/>
      <c r="V14" s="100"/>
      <c r="W14" s="100"/>
      <c r="X14" s="136">
        <f t="shared" si="3"/>
        <v>0</v>
      </c>
    </row>
    <row r="15" spans="1:24" ht="15.6" x14ac:dyDescent="0.3">
      <c r="A15" s="38">
        <v>100811</v>
      </c>
      <c r="B15" s="84" t="s">
        <v>90</v>
      </c>
      <c r="C15" s="78">
        <v>20</v>
      </c>
      <c r="D15" s="79">
        <v>800</v>
      </c>
      <c r="E15" s="78" t="s">
        <v>91</v>
      </c>
      <c r="F15" s="80">
        <v>14.66</v>
      </c>
      <c r="G15" s="114">
        <v>25.47</v>
      </c>
      <c r="H15" s="14"/>
      <c r="I15" s="39">
        <f t="shared" ref="I15" si="4">H15*F15</f>
        <v>0</v>
      </c>
      <c r="J15" s="116">
        <f t="shared" si="1"/>
        <v>0</v>
      </c>
      <c r="K15" s="149">
        <f t="shared" ref="K15" si="5">H15*D15</f>
        <v>0</v>
      </c>
      <c r="L15" s="99"/>
      <c r="M15" s="152"/>
      <c r="N15" s="99"/>
      <c r="O15" s="99"/>
      <c r="P15" s="99"/>
      <c r="Q15" s="99"/>
      <c r="R15" s="99"/>
      <c r="S15" s="99"/>
      <c r="T15" s="99"/>
      <c r="U15" s="100"/>
      <c r="V15" s="100"/>
      <c r="W15" s="100"/>
      <c r="X15" s="136">
        <f t="shared" ref="X15" si="6">SUM(L15:W15)</f>
        <v>0</v>
      </c>
    </row>
    <row r="16" spans="1:24" ht="15.6" x14ac:dyDescent="0.3">
      <c r="A16" s="38">
        <v>101321</v>
      </c>
      <c r="B16" s="6" t="s">
        <v>22</v>
      </c>
      <c r="C16" s="4">
        <v>30</v>
      </c>
      <c r="D16" s="5">
        <v>960</v>
      </c>
      <c r="E16" s="4" t="s">
        <v>3</v>
      </c>
      <c r="F16" s="80">
        <v>22.53</v>
      </c>
      <c r="G16" s="114">
        <v>39.15</v>
      </c>
      <c r="H16" s="14"/>
      <c r="I16" s="39">
        <f t="shared" si="0"/>
        <v>0</v>
      </c>
      <c r="J16" s="116">
        <f t="shared" si="1"/>
        <v>0</v>
      </c>
      <c r="K16" s="149">
        <f t="shared" si="2"/>
        <v>0</v>
      </c>
      <c r="L16" s="99"/>
      <c r="M16" s="152"/>
      <c r="N16" s="99"/>
      <c r="O16" s="99"/>
      <c r="P16" s="99"/>
      <c r="Q16" s="99"/>
      <c r="R16" s="99"/>
      <c r="S16" s="99"/>
      <c r="T16" s="99"/>
      <c r="U16" s="100"/>
      <c r="V16" s="100"/>
      <c r="W16" s="100"/>
      <c r="X16" s="136">
        <f t="shared" si="3"/>
        <v>0</v>
      </c>
    </row>
    <row r="17" spans="1:24" ht="15.6" x14ac:dyDescent="0.3">
      <c r="A17" s="38">
        <v>101351</v>
      </c>
      <c r="B17" s="39" t="s">
        <v>23</v>
      </c>
      <c r="C17" s="4">
        <v>30</v>
      </c>
      <c r="D17" s="5">
        <v>960</v>
      </c>
      <c r="E17" s="4" t="s">
        <v>3</v>
      </c>
      <c r="F17" s="80">
        <v>23.17</v>
      </c>
      <c r="G17" s="114">
        <v>40.26</v>
      </c>
      <c r="H17" s="14"/>
      <c r="I17" s="39">
        <f t="shared" si="0"/>
        <v>0</v>
      </c>
      <c r="J17" s="116">
        <f t="shared" si="1"/>
        <v>0</v>
      </c>
      <c r="K17" s="149">
        <f t="shared" si="2"/>
        <v>0</v>
      </c>
      <c r="L17" s="99"/>
      <c r="M17" s="152"/>
      <c r="N17" s="99"/>
      <c r="O17" s="99"/>
      <c r="P17" s="99"/>
      <c r="Q17" s="99"/>
      <c r="R17" s="99"/>
      <c r="S17" s="99"/>
      <c r="T17" s="99"/>
      <c r="U17" s="100"/>
      <c r="V17" s="100"/>
      <c r="W17" s="100"/>
      <c r="X17" s="136">
        <f t="shared" si="3"/>
        <v>0</v>
      </c>
    </row>
    <row r="18" spans="1:24" ht="15.6" x14ac:dyDescent="0.3">
      <c r="A18" s="38">
        <v>101371</v>
      </c>
      <c r="B18" s="6" t="s">
        <v>24</v>
      </c>
      <c r="C18" s="4">
        <v>30</v>
      </c>
      <c r="D18" s="5">
        <v>960</v>
      </c>
      <c r="E18" s="4" t="s">
        <v>3</v>
      </c>
      <c r="F18" s="80">
        <v>21.99</v>
      </c>
      <c r="G18" s="114">
        <v>38.21</v>
      </c>
      <c r="H18" s="14"/>
      <c r="I18" s="39">
        <f t="shared" si="0"/>
        <v>0</v>
      </c>
      <c r="J18" s="116">
        <f t="shared" si="1"/>
        <v>0</v>
      </c>
      <c r="K18" s="149">
        <f t="shared" si="2"/>
        <v>0</v>
      </c>
      <c r="L18" s="99"/>
      <c r="M18" s="152"/>
      <c r="N18" s="99"/>
      <c r="O18" s="99"/>
      <c r="P18" s="99"/>
      <c r="Q18" s="99"/>
      <c r="R18" s="99"/>
      <c r="S18" s="99"/>
      <c r="T18" s="99"/>
      <c r="U18" s="100"/>
      <c r="V18" s="100"/>
      <c r="W18" s="100"/>
      <c r="X18" s="136">
        <f t="shared" si="3"/>
        <v>0</v>
      </c>
    </row>
    <row r="19" spans="1:24" ht="15.6" x14ac:dyDescent="0.3">
      <c r="A19" s="38">
        <v>102141</v>
      </c>
      <c r="B19" s="6" t="s">
        <v>67</v>
      </c>
      <c r="C19" s="4">
        <v>40</v>
      </c>
      <c r="D19" s="5">
        <v>3888</v>
      </c>
      <c r="E19" s="4" t="s">
        <v>66</v>
      </c>
      <c r="F19" s="80">
        <v>30.89</v>
      </c>
      <c r="G19" s="114">
        <v>53.67</v>
      </c>
      <c r="H19" s="14"/>
      <c r="I19" s="39">
        <f t="shared" si="0"/>
        <v>0</v>
      </c>
      <c r="J19" s="116">
        <f t="shared" si="1"/>
        <v>0</v>
      </c>
      <c r="K19" s="149">
        <f t="shared" si="2"/>
        <v>0</v>
      </c>
      <c r="L19" s="99"/>
      <c r="M19" s="152"/>
      <c r="N19" s="99"/>
      <c r="O19" s="99"/>
      <c r="P19" s="99"/>
      <c r="Q19" s="99"/>
      <c r="R19" s="99"/>
      <c r="S19" s="99"/>
      <c r="T19" s="99"/>
      <c r="U19" s="100"/>
      <c r="V19" s="100"/>
      <c r="W19" s="100"/>
      <c r="X19" s="136">
        <f t="shared" si="3"/>
        <v>0</v>
      </c>
    </row>
    <row r="20" spans="1:24" ht="15.6" x14ac:dyDescent="0.3">
      <c r="A20" s="38">
        <v>103411</v>
      </c>
      <c r="B20" s="39" t="s">
        <v>73</v>
      </c>
      <c r="C20" s="4">
        <v>20</v>
      </c>
      <c r="D20" s="5">
        <v>480</v>
      </c>
      <c r="E20" s="4" t="s">
        <v>74</v>
      </c>
      <c r="F20" s="80">
        <v>15.08</v>
      </c>
      <c r="G20" s="114">
        <v>26.2</v>
      </c>
      <c r="H20" s="14"/>
      <c r="I20" s="39">
        <f t="shared" si="0"/>
        <v>0</v>
      </c>
      <c r="J20" s="116">
        <f t="shared" si="1"/>
        <v>0</v>
      </c>
      <c r="K20" s="149">
        <f t="shared" si="2"/>
        <v>0</v>
      </c>
      <c r="L20" s="99"/>
      <c r="M20" s="152"/>
      <c r="N20" s="99"/>
      <c r="O20" s="99"/>
      <c r="P20" s="99"/>
      <c r="Q20" s="99"/>
      <c r="R20" s="99"/>
      <c r="S20" s="99"/>
      <c r="T20" s="99"/>
      <c r="U20" s="100"/>
      <c r="V20" s="100"/>
      <c r="W20" s="100"/>
      <c r="X20" s="136">
        <f t="shared" si="3"/>
        <v>0</v>
      </c>
    </row>
    <row r="21" spans="1:24" ht="15.6" x14ac:dyDescent="0.3">
      <c r="A21" s="38">
        <v>103451</v>
      </c>
      <c r="B21" s="39" t="s">
        <v>65</v>
      </c>
      <c r="C21" s="4">
        <v>20</v>
      </c>
      <c r="D21" s="5">
        <v>640</v>
      </c>
      <c r="E21" s="4" t="s">
        <v>3</v>
      </c>
      <c r="F21" s="80">
        <v>15.08</v>
      </c>
      <c r="G21" s="114">
        <v>34.75</v>
      </c>
      <c r="H21" s="14"/>
      <c r="I21" s="39">
        <f t="shared" si="0"/>
        <v>0</v>
      </c>
      <c r="J21" s="116">
        <f t="shared" si="1"/>
        <v>0</v>
      </c>
      <c r="K21" s="149">
        <f t="shared" si="2"/>
        <v>0</v>
      </c>
      <c r="L21" s="99"/>
      <c r="M21" s="152"/>
      <c r="N21" s="99"/>
      <c r="O21" s="99"/>
      <c r="P21" s="99"/>
      <c r="Q21" s="99"/>
      <c r="R21" s="99"/>
      <c r="S21" s="99"/>
      <c r="T21" s="99"/>
      <c r="U21" s="100"/>
      <c r="V21" s="100"/>
      <c r="W21" s="100"/>
      <c r="X21" s="136">
        <f t="shared" si="3"/>
        <v>0</v>
      </c>
    </row>
    <row r="22" spans="1:24" ht="15.6" x14ac:dyDescent="0.3">
      <c r="A22" s="38">
        <v>104411</v>
      </c>
      <c r="B22" s="41" t="s">
        <v>25</v>
      </c>
      <c r="C22" s="4">
        <v>20</v>
      </c>
      <c r="D22" s="5">
        <v>640</v>
      </c>
      <c r="E22" s="4" t="s">
        <v>3</v>
      </c>
      <c r="F22" s="78">
        <v>20</v>
      </c>
      <c r="G22" s="114">
        <v>34.75</v>
      </c>
      <c r="H22" s="14"/>
      <c r="I22" s="39">
        <f t="shared" si="0"/>
        <v>0</v>
      </c>
      <c r="J22" s="116">
        <f t="shared" si="1"/>
        <v>0</v>
      </c>
      <c r="K22" s="149">
        <f t="shared" si="2"/>
        <v>0</v>
      </c>
      <c r="L22" s="99"/>
      <c r="M22" s="152"/>
      <c r="N22" s="99"/>
      <c r="O22" s="99"/>
      <c r="P22" s="99"/>
      <c r="Q22" s="99"/>
      <c r="R22" s="99"/>
      <c r="S22" s="99"/>
      <c r="T22" s="99"/>
      <c r="U22" s="100"/>
      <c r="V22" s="100"/>
      <c r="W22" s="100"/>
      <c r="X22" s="136">
        <f t="shared" si="3"/>
        <v>0</v>
      </c>
    </row>
    <row r="23" spans="1:24" ht="15.6" x14ac:dyDescent="0.3">
      <c r="A23" s="38">
        <v>104421</v>
      </c>
      <c r="B23" s="41" t="s">
        <v>26</v>
      </c>
      <c r="C23" s="4">
        <v>20</v>
      </c>
      <c r="D23" s="5">
        <v>640</v>
      </c>
      <c r="E23" s="4" t="s">
        <v>3</v>
      </c>
      <c r="F23" s="78">
        <v>20</v>
      </c>
      <c r="G23" s="114">
        <v>34.75</v>
      </c>
      <c r="H23" s="14"/>
      <c r="I23" s="39">
        <f t="shared" si="0"/>
        <v>0</v>
      </c>
      <c r="J23" s="116">
        <f t="shared" si="1"/>
        <v>0</v>
      </c>
      <c r="K23" s="149">
        <f t="shared" si="2"/>
        <v>0</v>
      </c>
      <c r="L23" s="99"/>
      <c r="M23" s="152"/>
      <c r="N23" s="99"/>
      <c r="O23" s="99"/>
      <c r="P23" s="99"/>
      <c r="Q23" s="99"/>
      <c r="R23" s="99"/>
      <c r="S23" s="99"/>
      <c r="T23" s="99"/>
      <c r="U23" s="100"/>
      <c r="V23" s="100"/>
      <c r="W23" s="100"/>
      <c r="X23" s="136">
        <f t="shared" si="3"/>
        <v>0</v>
      </c>
    </row>
    <row r="24" spans="1:24" ht="15.6" x14ac:dyDescent="0.3">
      <c r="A24" s="38">
        <v>104431</v>
      </c>
      <c r="B24" s="41" t="s">
        <v>27</v>
      </c>
      <c r="C24" s="4">
        <v>20</v>
      </c>
      <c r="D24" s="5">
        <v>640</v>
      </c>
      <c r="E24" s="4" t="s">
        <v>3</v>
      </c>
      <c r="F24" s="78">
        <v>20</v>
      </c>
      <c r="G24" s="114">
        <v>34.75</v>
      </c>
      <c r="H24" s="14"/>
      <c r="I24" s="39">
        <f t="shared" si="0"/>
        <v>0</v>
      </c>
      <c r="J24" s="116">
        <f t="shared" si="1"/>
        <v>0</v>
      </c>
      <c r="K24" s="149">
        <f t="shared" si="2"/>
        <v>0</v>
      </c>
      <c r="L24" s="99"/>
      <c r="M24" s="152"/>
      <c r="N24" s="99"/>
      <c r="O24" s="99"/>
      <c r="P24" s="99"/>
      <c r="Q24" s="99"/>
      <c r="R24" s="99"/>
      <c r="S24" s="99"/>
      <c r="T24" s="99"/>
      <c r="U24" s="100"/>
      <c r="V24" s="100"/>
      <c r="W24" s="100"/>
      <c r="X24" s="136">
        <f t="shared" si="3"/>
        <v>0</v>
      </c>
    </row>
    <row r="25" spans="1:24" ht="15.6" x14ac:dyDescent="0.3">
      <c r="A25" s="38">
        <v>104441</v>
      </c>
      <c r="B25" s="41" t="s">
        <v>28</v>
      </c>
      <c r="C25" s="4">
        <v>20</v>
      </c>
      <c r="D25" s="5">
        <v>640</v>
      </c>
      <c r="E25" s="4" t="s">
        <v>3</v>
      </c>
      <c r="F25" s="78">
        <v>20</v>
      </c>
      <c r="G25" s="114">
        <v>34.75</v>
      </c>
      <c r="H25" s="14"/>
      <c r="I25" s="39">
        <f t="shared" si="0"/>
        <v>0</v>
      </c>
      <c r="J25" s="116">
        <f t="shared" si="1"/>
        <v>0</v>
      </c>
      <c r="K25" s="149">
        <f t="shared" si="2"/>
        <v>0</v>
      </c>
      <c r="L25" s="99"/>
      <c r="M25" s="152"/>
      <c r="N25" s="99"/>
      <c r="O25" s="99"/>
      <c r="P25" s="99"/>
      <c r="Q25" s="99"/>
      <c r="R25" s="99"/>
      <c r="S25" s="99"/>
      <c r="T25" s="99"/>
      <c r="U25" s="100"/>
      <c r="V25" s="100"/>
      <c r="W25" s="100"/>
      <c r="X25" s="136">
        <f t="shared" si="3"/>
        <v>0</v>
      </c>
    </row>
    <row r="26" spans="1:24" ht="15.6" x14ac:dyDescent="0.3">
      <c r="A26" s="38">
        <v>104451</v>
      </c>
      <c r="B26" s="42" t="s">
        <v>29</v>
      </c>
      <c r="C26" s="4">
        <v>20</v>
      </c>
      <c r="D26" s="5">
        <v>640</v>
      </c>
      <c r="E26" s="5" t="s">
        <v>3</v>
      </c>
      <c r="F26" s="78">
        <v>20</v>
      </c>
      <c r="G26" s="114">
        <v>34.75</v>
      </c>
      <c r="H26" s="16"/>
      <c r="I26" s="39">
        <f t="shared" si="0"/>
        <v>0</v>
      </c>
      <c r="J26" s="116">
        <f t="shared" si="1"/>
        <v>0</v>
      </c>
      <c r="K26" s="149">
        <f t="shared" si="2"/>
        <v>0</v>
      </c>
      <c r="L26" s="99"/>
      <c r="M26" s="152"/>
      <c r="N26" s="99"/>
      <c r="O26" s="99"/>
      <c r="P26" s="99"/>
      <c r="Q26" s="99"/>
      <c r="R26" s="99"/>
      <c r="S26" s="99"/>
      <c r="T26" s="99"/>
      <c r="U26" s="100"/>
      <c r="V26" s="100"/>
      <c r="W26" s="100"/>
      <c r="X26" s="136">
        <f t="shared" si="3"/>
        <v>0</v>
      </c>
    </row>
    <row r="27" spans="1:24" ht="15.6" x14ac:dyDescent="0.3">
      <c r="A27" s="38">
        <v>104461</v>
      </c>
      <c r="B27" s="39" t="s">
        <v>30</v>
      </c>
      <c r="C27" s="4">
        <v>20</v>
      </c>
      <c r="D27" s="5">
        <v>640</v>
      </c>
      <c r="E27" s="40" t="s">
        <v>9</v>
      </c>
      <c r="F27" s="80">
        <v>20</v>
      </c>
      <c r="G27" s="114">
        <v>20.85</v>
      </c>
      <c r="H27" s="14"/>
      <c r="I27" s="39">
        <f t="shared" si="0"/>
        <v>0</v>
      </c>
      <c r="J27" s="116">
        <f t="shared" si="1"/>
        <v>0</v>
      </c>
      <c r="K27" s="149">
        <f t="shared" si="2"/>
        <v>0</v>
      </c>
      <c r="L27" s="99"/>
      <c r="M27" s="152"/>
      <c r="N27" s="99"/>
      <c r="O27" s="99"/>
      <c r="P27" s="99"/>
      <c r="Q27" s="99"/>
      <c r="R27" s="99"/>
      <c r="S27" s="99"/>
      <c r="T27" s="99"/>
      <c r="U27" s="100"/>
      <c r="V27" s="100"/>
      <c r="W27" s="100"/>
      <c r="X27" s="136">
        <f t="shared" si="3"/>
        <v>0</v>
      </c>
    </row>
    <row r="28" spans="1:24" ht="15.6" x14ac:dyDescent="0.3">
      <c r="A28" s="38">
        <v>752451</v>
      </c>
      <c r="B28" s="39" t="s">
        <v>32</v>
      </c>
      <c r="C28" s="4">
        <v>12</v>
      </c>
      <c r="D28" s="5">
        <v>256</v>
      </c>
      <c r="E28" s="4" t="s">
        <v>7</v>
      </c>
      <c r="F28" s="80">
        <v>12</v>
      </c>
      <c r="G28" s="114">
        <v>20.85</v>
      </c>
      <c r="H28" s="14"/>
      <c r="I28" s="39">
        <f t="shared" si="0"/>
        <v>0</v>
      </c>
      <c r="J28" s="116">
        <f t="shared" si="1"/>
        <v>0</v>
      </c>
      <c r="K28" s="149">
        <f t="shared" si="2"/>
        <v>0</v>
      </c>
      <c r="L28" s="99"/>
      <c r="M28" s="152"/>
      <c r="N28" s="99"/>
      <c r="O28" s="99"/>
      <c r="P28" s="99"/>
      <c r="Q28" s="99"/>
      <c r="R28" s="99"/>
      <c r="S28" s="99"/>
      <c r="T28" s="99"/>
      <c r="U28" s="100"/>
      <c r="V28" s="100"/>
      <c r="W28" s="100"/>
      <c r="X28" s="136">
        <f t="shared" si="3"/>
        <v>0</v>
      </c>
    </row>
    <row r="29" spans="1:24" ht="15.6" x14ac:dyDescent="0.3">
      <c r="A29" s="38">
        <v>752471</v>
      </c>
      <c r="B29" s="39" t="s">
        <v>33</v>
      </c>
      <c r="C29" s="4">
        <v>12</v>
      </c>
      <c r="D29" s="5">
        <v>256</v>
      </c>
      <c r="E29" s="4" t="s">
        <v>7</v>
      </c>
      <c r="F29" s="80">
        <v>12</v>
      </c>
      <c r="G29" s="114">
        <v>20.85</v>
      </c>
      <c r="H29" s="14"/>
      <c r="I29" s="39">
        <f t="shared" si="0"/>
        <v>0</v>
      </c>
      <c r="J29" s="116">
        <f t="shared" si="1"/>
        <v>0</v>
      </c>
      <c r="K29" s="149">
        <f t="shared" si="2"/>
        <v>0</v>
      </c>
      <c r="L29" s="99"/>
      <c r="M29" s="152"/>
      <c r="N29" s="99"/>
      <c r="O29" s="99"/>
      <c r="P29" s="99"/>
      <c r="Q29" s="99"/>
      <c r="R29" s="99"/>
      <c r="S29" s="99"/>
      <c r="T29" s="99"/>
      <c r="U29" s="100"/>
      <c r="V29" s="100"/>
      <c r="W29" s="100"/>
      <c r="X29" s="136">
        <f t="shared" si="3"/>
        <v>0</v>
      </c>
    </row>
    <row r="30" spans="1:24" ht="15.6" x14ac:dyDescent="0.3">
      <c r="A30" s="38">
        <v>752481</v>
      </c>
      <c r="B30" s="39" t="s">
        <v>31</v>
      </c>
      <c r="C30" s="4">
        <v>12</v>
      </c>
      <c r="D30" s="5">
        <v>256</v>
      </c>
      <c r="E30" s="4" t="s">
        <v>7</v>
      </c>
      <c r="F30" s="80">
        <v>12</v>
      </c>
      <c r="G30" s="114">
        <v>20.85</v>
      </c>
      <c r="H30" s="14"/>
      <c r="I30" s="39">
        <f t="shared" si="0"/>
        <v>0</v>
      </c>
      <c r="J30" s="116">
        <f t="shared" si="1"/>
        <v>0</v>
      </c>
      <c r="K30" s="149">
        <f t="shared" si="2"/>
        <v>0</v>
      </c>
      <c r="L30" s="99"/>
      <c r="M30" s="152"/>
      <c r="N30" s="99"/>
      <c r="O30" s="99"/>
      <c r="P30" s="99"/>
      <c r="Q30" s="99"/>
      <c r="R30" s="99"/>
      <c r="S30" s="99"/>
      <c r="T30" s="99"/>
      <c r="U30" s="100"/>
      <c r="V30" s="100"/>
      <c r="W30" s="100"/>
      <c r="X30" s="136">
        <f t="shared" si="3"/>
        <v>0</v>
      </c>
    </row>
    <row r="31" spans="1:24" ht="15.6" x14ac:dyDescent="0.3">
      <c r="A31" s="38">
        <v>752521</v>
      </c>
      <c r="B31" s="39" t="s">
        <v>34</v>
      </c>
      <c r="C31" s="4">
        <v>12</v>
      </c>
      <c r="D31" s="5">
        <v>256</v>
      </c>
      <c r="E31" s="4" t="s">
        <v>7</v>
      </c>
      <c r="F31" s="80">
        <v>12</v>
      </c>
      <c r="G31" s="114">
        <v>20.85</v>
      </c>
      <c r="H31" s="14"/>
      <c r="I31" s="39">
        <f t="shared" si="0"/>
        <v>0</v>
      </c>
      <c r="J31" s="116">
        <f t="shared" si="1"/>
        <v>0</v>
      </c>
      <c r="K31" s="149">
        <f t="shared" si="2"/>
        <v>0</v>
      </c>
      <c r="L31" s="99"/>
      <c r="M31" s="152"/>
      <c r="N31" s="99"/>
      <c r="O31" s="99"/>
      <c r="P31" s="99"/>
      <c r="Q31" s="99"/>
      <c r="R31" s="99"/>
      <c r="S31" s="99"/>
      <c r="T31" s="99"/>
      <c r="U31" s="100"/>
      <c r="V31" s="100"/>
      <c r="W31" s="100"/>
      <c r="X31" s="136">
        <f t="shared" si="3"/>
        <v>0</v>
      </c>
    </row>
    <row r="32" spans="1:24" ht="15.6" x14ac:dyDescent="0.3">
      <c r="A32" s="34" t="s">
        <v>11</v>
      </c>
      <c r="B32" s="35"/>
      <c r="C32" s="36"/>
      <c r="D32" s="36"/>
      <c r="E32" s="36"/>
      <c r="F32" s="36"/>
      <c r="G32" s="36"/>
      <c r="H32" s="13"/>
      <c r="I32" s="36"/>
      <c r="J32" s="167"/>
      <c r="K32" s="150"/>
      <c r="L32" s="105"/>
      <c r="M32" s="105"/>
      <c r="N32" s="105"/>
      <c r="O32" s="105"/>
      <c r="P32" s="105"/>
      <c r="Q32" s="105"/>
      <c r="R32" s="105"/>
      <c r="S32" s="105"/>
      <c r="T32" s="105"/>
      <c r="U32" s="106"/>
      <c r="V32" s="106"/>
      <c r="W32" s="106"/>
      <c r="X32" s="135"/>
    </row>
    <row r="33" spans="1:24" ht="15.6" x14ac:dyDescent="0.3">
      <c r="A33" s="38">
        <v>202631</v>
      </c>
      <c r="B33" s="39" t="s">
        <v>35</v>
      </c>
      <c r="C33" s="4">
        <v>30</v>
      </c>
      <c r="D33" s="5">
        <v>480</v>
      </c>
      <c r="E33" s="4" t="s">
        <v>2</v>
      </c>
      <c r="F33" s="80">
        <v>22.85</v>
      </c>
      <c r="G33" s="81">
        <v>39.700000000000003</v>
      </c>
      <c r="H33" s="14"/>
      <c r="I33" s="39">
        <f t="shared" ref="I33:I35" si="7">H33*F33</f>
        <v>0</v>
      </c>
      <c r="J33" s="116">
        <f t="shared" si="1"/>
        <v>0</v>
      </c>
      <c r="K33" s="149">
        <f t="shared" si="2"/>
        <v>0</v>
      </c>
      <c r="L33" s="99"/>
      <c r="M33" s="151"/>
      <c r="N33" s="103"/>
      <c r="O33" s="103"/>
      <c r="P33" s="103"/>
      <c r="Q33" s="103"/>
      <c r="R33" s="103"/>
      <c r="S33" s="103"/>
      <c r="T33" s="103"/>
      <c r="U33" s="104"/>
      <c r="V33" s="104"/>
      <c r="W33" s="104"/>
      <c r="X33" s="136">
        <f t="shared" ref="X33:X35" si="8">SUM(L33:W33)</f>
        <v>0</v>
      </c>
    </row>
    <row r="34" spans="1:24" ht="15.6" x14ac:dyDescent="0.3">
      <c r="A34" s="38">
        <v>202641</v>
      </c>
      <c r="B34" s="39" t="s">
        <v>36</v>
      </c>
      <c r="C34" s="4">
        <v>30</v>
      </c>
      <c r="D34" s="5">
        <v>480</v>
      </c>
      <c r="E34" s="4" t="s">
        <v>2</v>
      </c>
      <c r="F34" s="80">
        <v>22.85</v>
      </c>
      <c r="G34" s="81">
        <v>39.700000000000003</v>
      </c>
      <c r="H34" s="14"/>
      <c r="I34" s="39">
        <f t="shared" si="7"/>
        <v>0</v>
      </c>
      <c r="J34" s="116">
        <f t="shared" si="1"/>
        <v>0</v>
      </c>
      <c r="K34" s="149">
        <f t="shared" si="2"/>
        <v>0</v>
      </c>
      <c r="L34" s="99"/>
      <c r="M34" s="152"/>
      <c r="N34" s="99"/>
      <c r="O34" s="99"/>
      <c r="P34" s="99"/>
      <c r="Q34" s="99"/>
      <c r="R34" s="99"/>
      <c r="S34" s="99"/>
      <c r="T34" s="99"/>
      <c r="U34" s="100"/>
      <c r="V34" s="100"/>
      <c r="W34" s="100"/>
      <c r="X34" s="136">
        <f t="shared" si="8"/>
        <v>0</v>
      </c>
    </row>
    <row r="35" spans="1:24" ht="15.6" x14ac:dyDescent="0.3">
      <c r="A35" s="38">
        <v>202741</v>
      </c>
      <c r="B35" s="39" t="s">
        <v>68</v>
      </c>
      <c r="C35" s="4">
        <v>30</v>
      </c>
      <c r="D35" s="5">
        <v>480</v>
      </c>
      <c r="E35" s="4" t="s">
        <v>2</v>
      </c>
      <c r="F35" s="80">
        <v>16.04</v>
      </c>
      <c r="G35" s="81">
        <v>27.87</v>
      </c>
      <c r="H35" s="14"/>
      <c r="I35" s="39">
        <f t="shared" si="7"/>
        <v>0</v>
      </c>
      <c r="J35" s="116">
        <f t="shared" si="1"/>
        <v>0</v>
      </c>
      <c r="K35" s="149">
        <f t="shared" si="2"/>
        <v>0</v>
      </c>
      <c r="L35" s="124"/>
      <c r="M35" s="153"/>
      <c r="N35" s="124"/>
      <c r="O35" s="124"/>
      <c r="P35" s="124"/>
      <c r="Q35" s="124"/>
      <c r="R35" s="124"/>
      <c r="S35" s="124"/>
      <c r="T35" s="124"/>
      <c r="U35" s="125"/>
      <c r="V35" s="125"/>
      <c r="W35" s="125"/>
      <c r="X35" s="136">
        <f t="shared" si="8"/>
        <v>0</v>
      </c>
    </row>
    <row r="36" spans="1:24" ht="15.6" x14ac:dyDescent="0.3">
      <c r="A36" s="34" t="s">
        <v>12</v>
      </c>
      <c r="B36" s="35"/>
      <c r="C36" s="36"/>
      <c r="D36" s="36"/>
      <c r="E36" s="36"/>
      <c r="F36" s="36"/>
      <c r="G36" s="36"/>
      <c r="H36" s="13"/>
      <c r="I36" s="36"/>
      <c r="J36" s="167"/>
      <c r="K36" s="150"/>
      <c r="L36" s="105"/>
      <c r="M36" s="105"/>
      <c r="N36" s="105"/>
      <c r="O36" s="105"/>
      <c r="P36" s="105"/>
      <c r="Q36" s="105"/>
      <c r="R36" s="105"/>
      <c r="S36" s="105"/>
      <c r="T36" s="105"/>
      <c r="U36" s="106"/>
      <c r="V36" s="106"/>
      <c r="W36" s="106"/>
      <c r="X36" s="135"/>
    </row>
    <row r="37" spans="1:24" ht="15.6" x14ac:dyDescent="0.3">
      <c r="A37" s="38">
        <v>402911</v>
      </c>
      <c r="B37" s="39" t="s">
        <v>37</v>
      </c>
      <c r="C37" s="4">
        <v>10.5</v>
      </c>
      <c r="D37" s="5">
        <v>168</v>
      </c>
      <c r="E37" s="4" t="s">
        <v>2</v>
      </c>
      <c r="F37" s="80">
        <v>10.5</v>
      </c>
      <c r="G37" s="81">
        <v>18.239999999999998</v>
      </c>
      <c r="H37" s="14"/>
      <c r="I37" s="39">
        <f t="shared" ref="I37" si="9">H37*F37</f>
        <v>0</v>
      </c>
      <c r="J37" s="116">
        <f t="shared" si="1"/>
        <v>0</v>
      </c>
      <c r="K37" s="149">
        <f t="shared" si="2"/>
        <v>0</v>
      </c>
      <c r="L37" s="99"/>
      <c r="M37" s="151"/>
      <c r="N37" s="103"/>
      <c r="O37" s="103"/>
      <c r="P37" s="103"/>
      <c r="Q37" s="103"/>
      <c r="R37" s="103"/>
      <c r="S37" s="103"/>
      <c r="T37" s="103"/>
      <c r="U37" s="104"/>
      <c r="V37" s="104"/>
      <c r="W37" s="104"/>
      <c r="X37" s="136">
        <f t="shared" ref="X37:X55" si="10">SUM(L37:W37)</f>
        <v>0</v>
      </c>
    </row>
    <row r="38" spans="1:24" ht="15.6" x14ac:dyDescent="0.3">
      <c r="A38" s="38">
        <v>402921</v>
      </c>
      <c r="B38" s="39" t="s">
        <v>38</v>
      </c>
      <c r="C38" s="4">
        <v>10.5</v>
      </c>
      <c r="D38" s="5">
        <v>168</v>
      </c>
      <c r="E38" s="4" t="s">
        <v>2</v>
      </c>
      <c r="F38" s="80">
        <v>10.5</v>
      </c>
      <c r="G38" s="81">
        <v>18.239999999999998</v>
      </c>
      <c r="H38" s="14"/>
      <c r="I38" s="39">
        <f t="shared" ref="I38:I42" si="11">H38*F38</f>
        <v>0</v>
      </c>
      <c r="J38" s="116">
        <f t="shared" si="1"/>
        <v>0</v>
      </c>
      <c r="K38" s="149">
        <f t="shared" si="2"/>
        <v>0</v>
      </c>
      <c r="L38" s="99"/>
      <c r="M38" s="152"/>
      <c r="N38" s="99"/>
      <c r="O38" s="99"/>
      <c r="P38" s="99"/>
      <c r="Q38" s="99"/>
      <c r="R38" s="99"/>
      <c r="S38" s="99"/>
      <c r="T38" s="99"/>
      <c r="U38" s="100"/>
      <c r="V38" s="100"/>
      <c r="W38" s="100"/>
      <c r="X38" s="136">
        <f t="shared" si="10"/>
        <v>0</v>
      </c>
    </row>
    <row r="39" spans="1:24" ht="15.6" x14ac:dyDescent="0.3">
      <c r="A39" s="38">
        <v>402931</v>
      </c>
      <c r="B39" s="39" t="s">
        <v>39</v>
      </c>
      <c r="C39" s="4">
        <v>10.5</v>
      </c>
      <c r="D39" s="5">
        <v>168</v>
      </c>
      <c r="E39" s="4" t="s">
        <v>2</v>
      </c>
      <c r="F39" s="80">
        <v>10.5</v>
      </c>
      <c r="G39" s="81">
        <v>18.239999999999998</v>
      </c>
      <c r="H39" s="14"/>
      <c r="I39" s="39">
        <f t="shared" si="11"/>
        <v>0</v>
      </c>
      <c r="J39" s="116">
        <f t="shared" si="1"/>
        <v>0</v>
      </c>
      <c r="K39" s="149">
        <f t="shared" si="2"/>
        <v>0</v>
      </c>
      <c r="L39" s="99"/>
      <c r="M39" s="152"/>
      <c r="N39" s="99"/>
      <c r="O39" s="99"/>
      <c r="P39" s="99"/>
      <c r="Q39" s="99"/>
      <c r="R39" s="99"/>
      <c r="S39" s="99"/>
      <c r="T39" s="99"/>
      <c r="U39" s="100"/>
      <c r="V39" s="100"/>
      <c r="W39" s="100"/>
      <c r="X39" s="136">
        <f t="shared" si="10"/>
        <v>0</v>
      </c>
    </row>
    <row r="40" spans="1:24" ht="15.6" x14ac:dyDescent="0.3">
      <c r="A40" s="38">
        <v>402941</v>
      </c>
      <c r="B40" s="39" t="s">
        <v>40</v>
      </c>
      <c r="C40" s="4">
        <v>10.5</v>
      </c>
      <c r="D40" s="5">
        <v>168</v>
      </c>
      <c r="E40" s="4" t="s">
        <v>2</v>
      </c>
      <c r="F40" s="80">
        <v>10.5</v>
      </c>
      <c r="G40" s="81">
        <v>18.239999999999998</v>
      </c>
      <c r="H40" s="14"/>
      <c r="I40" s="39">
        <f t="shared" si="11"/>
        <v>0</v>
      </c>
      <c r="J40" s="116">
        <f t="shared" si="1"/>
        <v>0</v>
      </c>
      <c r="K40" s="149">
        <f t="shared" si="2"/>
        <v>0</v>
      </c>
      <c r="L40" s="99"/>
      <c r="M40" s="152"/>
      <c r="N40" s="99"/>
      <c r="O40" s="99"/>
      <c r="P40" s="99"/>
      <c r="Q40" s="99"/>
      <c r="R40" s="99"/>
      <c r="S40" s="99"/>
      <c r="T40" s="99"/>
      <c r="U40" s="100"/>
      <c r="V40" s="100"/>
      <c r="W40" s="100"/>
      <c r="X40" s="136">
        <f t="shared" si="10"/>
        <v>0</v>
      </c>
    </row>
    <row r="41" spans="1:24" ht="15.6" x14ac:dyDescent="0.3">
      <c r="A41" s="38">
        <v>402951</v>
      </c>
      <c r="B41" s="39" t="s">
        <v>41</v>
      </c>
      <c r="C41" s="4">
        <v>10.5</v>
      </c>
      <c r="D41" s="5">
        <v>168</v>
      </c>
      <c r="E41" s="4" t="s">
        <v>2</v>
      </c>
      <c r="F41" s="80">
        <v>10.5</v>
      </c>
      <c r="G41" s="81">
        <v>18.239999999999998</v>
      </c>
      <c r="H41" s="14"/>
      <c r="I41" s="39">
        <f t="shared" si="11"/>
        <v>0</v>
      </c>
      <c r="J41" s="116">
        <f t="shared" si="1"/>
        <v>0</v>
      </c>
      <c r="K41" s="149">
        <f t="shared" si="2"/>
        <v>0</v>
      </c>
      <c r="L41" s="99"/>
      <c r="M41" s="152"/>
      <c r="N41" s="99"/>
      <c r="O41" s="99"/>
      <c r="P41" s="99"/>
      <c r="Q41" s="99"/>
      <c r="R41" s="99"/>
      <c r="S41" s="99"/>
      <c r="T41" s="99"/>
      <c r="U41" s="100"/>
      <c r="V41" s="100"/>
      <c r="W41" s="100"/>
      <c r="X41" s="136">
        <f t="shared" si="10"/>
        <v>0</v>
      </c>
    </row>
    <row r="42" spans="1:24" ht="15.6" x14ac:dyDescent="0.3">
      <c r="A42" s="38">
        <v>402991</v>
      </c>
      <c r="B42" s="39" t="s">
        <v>42</v>
      </c>
      <c r="C42" s="4">
        <v>10.5</v>
      </c>
      <c r="D42" s="5">
        <v>168</v>
      </c>
      <c r="E42" s="4" t="s">
        <v>2</v>
      </c>
      <c r="F42" s="80">
        <v>10.5</v>
      </c>
      <c r="G42" s="81">
        <v>18.239999999999998</v>
      </c>
      <c r="H42" s="14"/>
      <c r="I42" s="39">
        <f t="shared" si="11"/>
        <v>0</v>
      </c>
      <c r="J42" s="116">
        <f t="shared" si="1"/>
        <v>0</v>
      </c>
      <c r="K42" s="149">
        <f t="shared" si="2"/>
        <v>0</v>
      </c>
      <c r="L42" s="99"/>
      <c r="M42" s="152"/>
      <c r="N42" s="99"/>
      <c r="O42" s="99"/>
      <c r="P42" s="99"/>
      <c r="Q42" s="99"/>
      <c r="R42" s="99"/>
      <c r="S42" s="99"/>
      <c r="T42" s="99"/>
      <c r="U42" s="100"/>
      <c r="V42" s="100"/>
      <c r="W42" s="100"/>
      <c r="X42" s="136">
        <f t="shared" si="10"/>
        <v>0</v>
      </c>
    </row>
    <row r="43" spans="1:24" ht="15.6" x14ac:dyDescent="0.3">
      <c r="A43" s="38">
        <v>753201</v>
      </c>
      <c r="B43" s="39" t="s">
        <v>92</v>
      </c>
      <c r="C43" s="4">
        <v>25</v>
      </c>
      <c r="D43" s="5">
        <v>400</v>
      </c>
      <c r="E43" s="4" t="s">
        <v>2</v>
      </c>
      <c r="F43" s="80">
        <v>25</v>
      </c>
      <c r="G43" s="81">
        <v>43.44</v>
      </c>
      <c r="H43" s="14"/>
      <c r="I43" s="39">
        <f t="shared" ref="I43:I44" si="12">H43*F43</f>
        <v>0</v>
      </c>
      <c r="J43" s="116">
        <f t="shared" si="1"/>
        <v>0</v>
      </c>
      <c r="K43" s="149">
        <f t="shared" ref="K43:K44" si="13">H43*D43</f>
        <v>0</v>
      </c>
      <c r="L43" s="164"/>
      <c r="M43" s="164"/>
      <c r="N43" s="164"/>
      <c r="O43" s="164"/>
      <c r="P43" s="164"/>
      <c r="Q43" s="164"/>
      <c r="R43" s="164"/>
      <c r="S43" s="164"/>
      <c r="T43" s="164"/>
      <c r="U43" s="165"/>
      <c r="V43" s="165"/>
      <c r="W43" s="165"/>
      <c r="X43" s="166"/>
    </row>
    <row r="44" spans="1:24" ht="15.6" x14ac:dyDescent="0.3">
      <c r="A44" s="38">
        <v>753211</v>
      </c>
      <c r="B44" s="39" t="s">
        <v>93</v>
      </c>
      <c r="C44" s="4">
        <v>25</v>
      </c>
      <c r="D44" s="5">
        <v>400</v>
      </c>
      <c r="E44" s="4" t="s">
        <v>2</v>
      </c>
      <c r="F44" s="80">
        <v>25</v>
      </c>
      <c r="G44" s="81">
        <v>43.44</v>
      </c>
      <c r="H44" s="14"/>
      <c r="I44" s="39">
        <f t="shared" si="12"/>
        <v>0</v>
      </c>
      <c r="J44" s="116">
        <f t="shared" si="1"/>
        <v>0</v>
      </c>
      <c r="K44" s="149">
        <f t="shared" si="13"/>
        <v>0</v>
      </c>
      <c r="L44" s="164"/>
      <c r="M44" s="164"/>
      <c r="N44" s="164"/>
      <c r="O44" s="164"/>
      <c r="P44" s="164"/>
      <c r="Q44" s="164"/>
      <c r="R44" s="164"/>
      <c r="S44" s="164"/>
      <c r="T44" s="164"/>
      <c r="U44" s="165"/>
      <c r="V44" s="165"/>
      <c r="W44" s="165"/>
      <c r="X44" s="166"/>
    </row>
    <row r="45" spans="1:24" ht="15.6" x14ac:dyDescent="0.3">
      <c r="A45" s="34" t="s">
        <v>13</v>
      </c>
      <c r="B45" s="35"/>
      <c r="C45" s="36"/>
      <c r="D45" s="36"/>
      <c r="E45" s="36"/>
      <c r="F45" s="36"/>
      <c r="G45" s="36"/>
      <c r="H45" s="13"/>
      <c r="I45" s="36"/>
      <c r="J45" s="167"/>
      <c r="K45" s="150"/>
      <c r="L45" s="105"/>
      <c r="M45" s="105"/>
      <c r="N45" s="105"/>
      <c r="O45" s="105"/>
      <c r="P45" s="105"/>
      <c r="Q45" s="105"/>
      <c r="R45" s="105"/>
      <c r="S45" s="105"/>
      <c r="T45" s="105"/>
      <c r="U45" s="106"/>
      <c r="V45" s="106"/>
      <c r="W45" s="106"/>
      <c r="X45" s="135"/>
    </row>
    <row r="46" spans="1:24" ht="15.6" x14ac:dyDescent="0.3">
      <c r="A46" s="38">
        <v>755071</v>
      </c>
      <c r="B46" s="39" t="s">
        <v>48</v>
      </c>
      <c r="C46" s="4">
        <v>20</v>
      </c>
      <c r="D46" s="5">
        <v>320</v>
      </c>
      <c r="E46" s="4" t="s">
        <v>2</v>
      </c>
      <c r="F46" s="80">
        <v>20</v>
      </c>
      <c r="G46" s="81">
        <v>34.75</v>
      </c>
      <c r="H46" s="14"/>
      <c r="I46" s="39">
        <f t="shared" ref="I46:I55" si="14">H46*F46</f>
        <v>0</v>
      </c>
      <c r="J46" s="116">
        <f t="shared" si="1"/>
        <v>0</v>
      </c>
      <c r="K46" s="149">
        <f t="shared" si="2"/>
        <v>0</v>
      </c>
      <c r="L46" s="99"/>
      <c r="M46" s="151"/>
      <c r="N46" s="103"/>
      <c r="O46" s="103"/>
      <c r="P46" s="103"/>
      <c r="Q46" s="103"/>
      <c r="R46" s="103"/>
      <c r="S46" s="103"/>
      <c r="T46" s="103"/>
      <c r="U46" s="104"/>
      <c r="V46" s="104"/>
      <c r="W46" s="104"/>
      <c r="X46" s="136">
        <f t="shared" si="10"/>
        <v>0</v>
      </c>
    </row>
    <row r="47" spans="1:24" ht="15.6" x14ac:dyDescent="0.3">
      <c r="A47" s="38">
        <v>755191</v>
      </c>
      <c r="B47" s="39" t="s">
        <v>43</v>
      </c>
      <c r="C47" s="4">
        <v>20</v>
      </c>
      <c r="D47" s="5">
        <v>320</v>
      </c>
      <c r="E47" s="4" t="s">
        <v>2</v>
      </c>
      <c r="F47" s="80">
        <v>20</v>
      </c>
      <c r="G47" s="81">
        <v>34.75</v>
      </c>
      <c r="H47" s="14"/>
      <c r="I47" s="39">
        <f t="shared" si="14"/>
        <v>0</v>
      </c>
      <c r="J47" s="116">
        <f t="shared" si="1"/>
        <v>0</v>
      </c>
      <c r="K47" s="149">
        <f t="shared" si="2"/>
        <v>0</v>
      </c>
      <c r="L47" s="99"/>
      <c r="M47" s="152"/>
      <c r="N47" s="99"/>
      <c r="O47" s="99"/>
      <c r="P47" s="99"/>
      <c r="Q47" s="99"/>
      <c r="R47" s="99"/>
      <c r="S47" s="99"/>
      <c r="T47" s="99"/>
      <c r="U47" s="100"/>
      <c r="V47" s="100"/>
      <c r="W47" s="100"/>
      <c r="X47" s="136">
        <f t="shared" si="10"/>
        <v>0</v>
      </c>
    </row>
    <row r="48" spans="1:24" ht="15.6" x14ac:dyDescent="0.3">
      <c r="A48" s="38">
        <v>755261</v>
      </c>
      <c r="B48" s="39" t="s">
        <v>69</v>
      </c>
      <c r="C48" s="4">
        <v>20</v>
      </c>
      <c r="D48" s="5">
        <v>320</v>
      </c>
      <c r="E48" s="4" t="s">
        <v>2</v>
      </c>
      <c r="F48" s="80">
        <v>20</v>
      </c>
      <c r="G48" s="81">
        <v>34.75</v>
      </c>
      <c r="H48" s="14"/>
      <c r="I48" s="39">
        <f t="shared" si="14"/>
        <v>0</v>
      </c>
      <c r="J48" s="116">
        <f t="shared" si="1"/>
        <v>0</v>
      </c>
      <c r="K48" s="149">
        <f t="shared" si="2"/>
        <v>0</v>
      </c>
      <c r="L48" s="99"/>
      <c r="M48" s="152"/>
      <c r="N48" s="99"/>
      <c r="O48" s="99"/>
      <c r="P48" s="99"/>
      <c r="Q48" s="99"/>
      <c r="R48" s="99"/>
      <c r="S48" s="99"/>
      <c r="T48" s="99"/>
      <c r="U48" s="100"/>
      <c r="V48" s="100"/>
      <c r="W48" s="100"/>
      <c r="X48" s="136">
        <f t="shared" si="10"/>
        <v>0</v>
      </c>
    </row>
    <row r="49" spans="1:24" ht="15.6" x14ac:dyDescent="0.3">
      <c r="A49" s="38">
        <v>755341</v>
      </c>
      <c r="B49" s="39" t="s">
        <v>70</v>
      </c>
      <c r="C49" s="4">
        <v>20</v>
      </c>
      <c r="D49" s="5">
        <v>320</v>
      </c>
      <c r="E49" s="4" t="s">
        <v>2</v>
      </c>
      <c r="F49" s="80">
        <v>19.95</v>
      </c>
      <c r="G49" s="81">
        <v>34.659999999999997</v>
      </c>
      <c r="H49" s="14"/>
      <c r="I49" s="39">
        <f t="shared" si="14"/>
        <v>0</v>
      </c>
      <c r="J49" s="116">
        <f t="shared" si="1"/>
        <v>0</v>
      </c>
      <c r="K49" s="149">
        <f t="shared" si="2"/>
        <v>0</v>
      </c>
      <c r="L49" s="99"/>
      <c r="M49" s="152"/>
      <c r="N49" s="99"/>
      <c r="O49" s="99"/>
      <c r="P49" s="99"/>
      <c r="Q49" s="99"/>
      <c r="R49" s="99"/>
      <c r="S49" s="99"/>
      <c r="T49" s="99"/>
      <c r="U49" s="100"/>
      <c r="V49" s="100"/>
      <c r="W49" s="100"/>
      <c r="X49" s="136">
        <f t="shared" si="10"/>
        <v>0</v>
      </c>
    </row>
    <row r="50" spans="1:24" ht="15.6" x14ac:dyDescent="0.3">
      <c r="A50" s="38">
        <v>755361</v>
      </c>
      <c r="B50" s="39" t="s">
        <v>71</v>
      </c>
      <c r="C50" s="4">
        <v>20</v>
      </c>
      <c r="D50" s="5">
        <v>320</v>
      </c>
      <c r="E50" s="4" t="s">
        <v>2</v>
      </c>
      <c r="F50" s="80">
        <v>20.329999999999998</v>
      </c>
      <c r="G50" s="81">
        <v>35.32</v>
      </c>
      <c r="H50" s="14"/>
      <c r="I50" s="39">
        <f t="shared" si="14"/>
        <v>0</v>
      </c>
      <c r="J50" s="116">
        <f t="shared" si="1"/>
        <v>0</v>
      </c>
      <c r="K50" s="149">
        <f t="shared" si="2"/>
        <v>0</v>
      </c>
      <c r="L50" s="99"/>
      <c r="M50" s="152"/>
      <c r="N50" s="99"/>
      <c r="O50" s="99"/>
      <c r="P50" s="99"/>
      <c r="Q50" s="99"/>
      <c r="R50" s="99"/>
      <c r="S50" s="99"/>
      <c r="T50" s="99"/>
      <c r="U50" s="100"/>
      <c r="V50" s="100"/>
      <c r="W50" s="100"/>
      <c r="X50" s="136">
        <f t="shared" si="10"/>
        <v>0</v>
      </c>
    </row>
    <row r="51" spans="1:24" ht="15.6" x14ac:dyDescent="0.3">
      <c r="A51" s="38">
        <v>755711</v>
      </c>
      <c r="B51" s="39" t="s">
        <v>44</v>
      </c>
      <c r="C51" s="4">
        <v>20</v>
      </c>
      <c r="D51" s="5">
        <v>320</v>
      </c>
      <c r="E51" s="4" t="s">
        <v>2</v>
      </c>
      <c r="F51" s="80">
        <v>20</v>
      </c>
      <c r="G51" s="81">
        <v>34.75</v>
      </c>
      <c r="H51" s="14"/>
      <c r="I51" s="39">
        <f t="shared" si="14"/>
        <v>0</v>
      </c>
      <c r="J51" s="116">
        <f t="shared" si="1"/>
        <v>0</v>
      </c>
      <c r="K51" s="149">
        <f t="shared" si="2"/>
        <v>0</v>
      </c>
      <c r="L51" s="99"/>
      <c r="M51" s="152"/>
      <c r="N51" s="99"/>
      <c r="O51" s="99"/>
      <c r="P51" s="99"/>
      <c r="Q51" s="99"/>
      <c r="R51" s="99"/>
      <c r="S51" s="99"/>
      <c r="T51" s="99"/>
      <c r="U51" s="100"/>
      <c r="V51" s="100"/>
      <c r="W51" s="100"/>
      <c r="X51" s="136">
        <f t="shared" si="10"/>
        <v>0</v>
      </c>
    </row>
    <row r="52" spans="1:24" ht="15.6" x14ac:dyDescent="0.3">
      <c r="A52" s="38">
        <v>755501</v>
      </c>
      <c r="B52" s="39" t="s">
        <v>49</v>
      </c>
      <c r="C52" s="4">
        <v>30</v>
      </c>
      <c r="D52" s="5">
        <v>480</v>
      </c>
      <c r="E52" s="4" t="s">
        <v>2</v>
      </c>
      <c r="F52" s="80">
        <v>30</v>
      </c>
      <c r="G52" s="81">
        <v>52.13</v>
      </c>
      <c r="H52" s="14"/>
      <c r="I52" s="39">
        <f t="shared" si="14"/>
        <v>0</v>
      </c>
      <c r="J52" s="116">
        <f t="shared" si="1"/>
        <v>0</v>
      </c>
      <c r="K52" s="149">
        <f t="shared" si="2"/>
        <v>0</v>
      </c>
      <c r="L52" s="99"/>
      <c r="M52" s="152"/>
      <c r="N52" s="99"/>
      <c r="O52" s="99"/>
      <c r="P52" s="99"/>
      <c r="Q52" s="99"/>
      <c r="R52" s="99"/>
      <c r="S52" s="99"/>
      <c r="T52" s="99"/>
      <c r="U52" s="100"/>
      <c r="V52" s="100"/>
      <c r="W52" s="100"/>
      <c r="X52" s="136">
        <f t="shared" si="10"/>
        <v>0</v>
      </c>
    </row>
    <row r="53" spans="1:24" ht="15.6" x14ac:dyDescent="0.3">
      <c r="A53" s="38">
        <v>755531</v>
      </c>
      <c r="B53" s="39" t="s">
        <v>45</v>
      </c>
      <c r="C53" s="4">
        <v>30</v>
      </c>
      <c r="D53" s="5">
        <v>480</v>
      </c>
      <c r="E53" s="4" t="s">
        <v>2</v>
      </c>
      <c r="F53" s="80">
        <v>30</v>
      </c>
      <c r="G53" s="81">
        <v>52.13</v>
      </c>
      <c r="H53" s="14"/>
      <c r="I53" s="39">
        <f t="shared" si="14"/>
        <v>0</v>
      </c>
      <c r="J53" s="116">
        <f t="shared" si="1"/>
        <v>0</v>
      </c>
      <c r="K53" s="149">
        <f t="shared" si="2"/>
        <v>0</v>
      </c>
      <c r="L53" s="99"/>
      <c r="M53" s="152"/>
      <c r="N53" s="99"/>
      <c r="O53" s="99"/>
      <c r="P53" s="99"/>
      <c r="Q53" s="99"/>
      <c r="R53" s="99"/>
      <c r="S53" s="99"/>
      <c r="T53" s="99"/>
      <c r="U53" s="100"/>
      <c r="V53" s="100"/>
      <c r="W53" s="100"/>
      <c r="X53" s="136">
        <f t="shared" si="10"/>
        <v>0</v>
      </c>
    </row>
    <row r="54" spans="1:24" ht="15.6" x14ac:dyDescent="0.3">
      <c r="A54" s="38">
        <v>755911</v>
      </c>
      <c r="B54" s="39" t="s">
        <v>46</v>
      </c>
      <c r="C54" s="4">
        <v>20</v>
      </c>
      <c r="D54" s="5">
        <v>320</v>
      </c>
      <c r="E54" s="4" t="s">
        <v>2</v>
      </c>
      <c r="F54" s="80">
        <v>15.23</v>
      </c>
      <c r="G54" s="81">
        <v>26.46</v>
      </c>
      <c r="H54" s="14"/>
      <c r="I54" s="39">
        <f t="shared" si="14"/>
        <v>0</v>
      </c>
      <c r="J54" s="116">
        <f t="shared" si="1"/>
        <v>0</v>
      </c>
      <c r="K54" s="149">
        <f t="shared" si="2"/>
        <v>0</v>
      </c>
      <c r="L54" s="99"/>
      <c r="M54" s="152"/>
      <c r="N54" s="99"/>
      <c r="O54" s="99"/>
      <c r="P54" s="99"/>
      <c r="Q54" s="99"/>
      <c r="R54" s="99"/>
      <c r="S54" s="99"/>
      <c r="T54" s="99"/>
      <c r="U54" s="100"/>
      <c r="V54" s="100"/>
      <c r="W54" s="100"/>
      <c r="X54" s="136">
        <f t="shared" si="10"/>
        <v>0</v>
      </c>
    </row>
    <row r="55" spans="1:24" ht="16.2" thickBot="1" x14ac:dyDescent="0.35">
      <c r="A55" s="49">
        <v>771021</v>
      </c>
      <c r="B55" s="51" t="s">
        <v>47</v>
      </c>
      <c r="C55" s="52">
        <v>20</v>
      </c>
      <c r="D55" s="53">
        <v>320</v>
      </c>
      <c r="E55" s="52" t="s">
        <v>2</v>
      </c>
      <c r="F55" s="92">
        <v>20</v>
      </c>
      <c r="G55" s="93">
        <v>34.75</v>
      </c>
      <c r="H55" s="54"/>
      <c r="I55" s="51">
        <f t="shared" si="14"/>
        <v>0</v>
      </c>
      <c r="J55" s="116">
        <f t="shared" si="1"/>
        <v>0</v>
      </c>
      <c r="K55" s="149">
        <f t="shared" si="2"/>
        <v>0</v>
      </c>
      <c r="L55" s="101"/>
      <c r="M55" s="154"/>
      <c r="N55" s="101"/>
      <c r="O55" s="101"/>
      <c r="P55" s="101"/>
      <c r="Q55" s="101"/>
      <c r="R55" s="101"/>
      <c r="S55" s="101"/>
      <c r="T55" s="101"/>
      <c r="U55" s="102"/>
      <c r="V55" s="102"/>
      <c r="W55" s="102"/>
      <c r="X55" s="137">
        <f t="shared" si="10"/>
        <v>0</v>
      </c>
    </row>
    <row r="56" spans="1:24" ht="16.2" thickBot="1" x14ac:dyDescent="0.35">
      <c r="A56" s="48"/>
      <c r="B56" s="48"/>
      <c r="C56" s="48"/>
      <c r="D56" s="48"/>
      <c r="E56" s="48"/>
      <c r="F56" s="48"/>
      <c r="G56" s="47"/>
      <c r="H56" s="50"/>
      <c r="I56" s="157">
        <f>SUM(I10:I55)</f>
        <v>150.80000000000001</v>
      </c>
      <c r="J56" s="155">
        <f>SUM(J10:J55)</f>
        <v>262.01500000000004</v>
      </c>
      <c r="K56" s="156">
        <f>SUM(K10:K55)</f>
        <v>6400</v>
      </c>
      <c r="L56" s="57"/>
      <c r="M56" s="57"/>
      <c r="N56" s="57"/>
      <c r="O56" s="57"/>
      <c r="P56" s="57"/>
      <c r="Q56" s="57"/>
      <c r="R56" s="57"/>
      <c r="S56" s="57"/>
      <c r="T56" s="57"/>
      <c r="U56" s="61"/>
      <c r="V56" s="61"/>
      <c r="W56" s="61"/>
      <c r="X56" s="61"/>
    </row>
    <row r="57" spans="1:24" x14ac:dyDescent="0.3">
      <c r="A57" s="138" t="s">
        <v>88</v>
      </c>
      <c r="B57" s="139"/>
      <c r="C57" s="139"/>
      <c r="D57" s="140"/>
      <c r="E57" s="19"/>
      <c r="F57" s="19"/>
      <c r="G57" s="19"/>
      <c r="H57" s="10"/>
      <c r="I57" s="19"/>
      <c r="J57" s="19"/>
      <c r="K57" s="22"/>
      <c r="L57" s="57"/>
      <c r="M57" s="57"/>
      <c r="N57" s="57"/>
      <c r="O57" s="57"/>
      <c r="P57" s="57"/>
      <c r="Q57" s="57"/>
      <c r="R57" s="57"/>
      <c r="S57" s="57"/>
      <c r="T57" s="57"/>
      <c r="U57" s="61"/>
      <c r="V57" s="61"/>
      <c r="W57" s="61"/>
      <c r="X57" s="61"/>
    </row>
    <row r="58" spans="1:24" x14ac:dyDescent="0.3">
      <c r="A58" s="141"/>
      <c r="B58" s="142"/>
      <c r="C58" s="142"/>
      <c r="D58" s="143"/>
      <c r="E58" s="10"/>
      <c r="F58" s="19"/>
      <c r="G58" s="19"/>
      <c r="H58" s="10"/>
      <c r="I58" s="19"/>
      <c r="J58" s="19"/>
      <c r="K58" s="12"/>
      <c r="L58" s="57"/>
      <c r="M58" s="57"/>
      <c r="N58" s="57"/>
      <c r="O58" s="57"/>
      <c r="P58" s="57"/>
      <c r="Q58" s="57"/>
      <c r="R58" s="57"/>
      <c r="S58" s="57"/>
      <c r="T58" s="57"/>
      <c r="U58" s="61"/>
      <c r="V58" s="61"/>
      <c r="W58" s="61"/>
      <c r="X58" s="61"/>
    </row>
    <row r="59" spans="1:24" x14ac:dyDescent="0.3">
      <c r="A59" s="144"/>
      <c r="B59" s="142"/>
      <c r="C59" s="142"/>
      <c r="D59" s="145"/>
      <c r="E59" s="10"/>
      <c r="F59" s="19"/>
      <c r="G59" s="19"/>
      <c r="H59" s="10"/>
      <c r="I59" s="19"/>
      <c r="J59" s="19"/>
      <c r="K59" s="12"/>
      <c r="L59" s="57"/>
      <c r="M59" s="57"/>
      <c r="N59" s="57"/>
      <c r="O59" s="57"/>
      <c r="P59" s="57"/>
      <c r="Q59" s="57"/>
      <c r="R59" s="57"/>
      <c r="S59" s="57"/>
      <c r="T59" s="57"/>
      <c r="U59" s="61"/>
      <c r="V59" s="61"/>
      <c r="W59" s="61"/>
      <c r="X59" s="61"/>
    </row>
    <row r="60" spans="1:24" x14ac:dyDescent="0.3">
      <c r="A60" s="144"/>
      <c r="B60" s="142"/>
      <c r="C60" s="142"/>
      <c r="D60" s="145"/>
      <c r="E60" s="10"/>
      <c r="F60" s="19"/>
      <c r="G60" s="19"/>
      <c r="H60" s="10"/>
      <c r="I60" s="19"/>
      <c r="J60" s="19"/>
      <c r="K60" s="12"/>
      <c r="L60" s="57"/>
      <c r="M60" s="57"/>
      <c r="N60" s="57"/>
      <c r="O60" s="57"/>
      <c r="P60" s="57"/>
      <c r="Q60" s="57"/>
      <c r="R60" s="57"/>
      <c r="S60" s="57"/>
      <c r="T60" s="57"/>
      <c r="U60" s="61"/>
      <c r="V60" s="61"/>
      <c r="W60" s="61"/>
      <c r="X60" s="61"/>
    </row>
    <row r="61" spans="1:24" x14ac:dyDescent="0.3">
      <c r="A61" s="144"/>
      <c r="B61" s="142"/>
      <c r="C61" s="142"/>
      <c r="D61" s="145"/>
      <c r="E61" s="10"/>
      <c r="F61" s="10"/>
      <c r="G61" s="10"/>
      <c r="H61" s="10"/>
      <c r="I61" s="10"/>
      <c r="J61" s="10"/>
      <c r="K61" s="12"/>
      <c r="L61" s="57"/>
      <c r="M61" s="57"/>
      <c r="N61" s="57"/>
      <c r="O61" s="57"/>
      <c r="P61" s="57"/>
      <c r="Q61" s="57"/>
      <c r="R61" s="57"/>
      <c r="S61" s="57"/>
      <c r="T61" s="57"/>
      <c r="U61" s="61"/>
      <c r="V61" s="61"/>
      <c r="W61" s="61"/>
      <c r="X61" s="61"/>
    </row>
    <row r="62" spans="1:24" x14ac:dyDescent="0.3">
      <c r="A62" s="141"/>
      <c r="B62" s="142"/>
      <c r="C62" s="142"/>
      <c r="D62" s="145"/>
      <c r="E62" s="10"/>
      <c r="F62" s="10"/>
      <c r="G62" s="10"/>
      <c r="H62" s="10"/>
      <c r="I62" s="10"/>
      <c r="J62" s="10"/>
      <c r="K62" s="12"/>
      <c r="L62" s="57"/>
      <c r="M62" s="57"/>
      <c r="N62" s="57"/>
      <c r="O62" s="57"/>
      <c r="P62" s="57"/>
      <c r="Q62" s="57"/>
      <c r="R62" s="57"/>
      <c r="S62" s="57"/>
      <c r="T62" s="57"/>
      <c r="U62" s="61"/>
      <c r="V62" s="61"/>
      <c r="W62" s="61"/>
      <c r="X62" s="61"/>
    </row>
    <row r="63" spans="1:24" ht="15" thickBot="1" x14ac:dyDescent="0.35">
      <c r="A63" s="146"/>
      <c r="B63" s="147"/>
      <c r="C63" s="147"/>
      <c r="D63" s="148"/>
      <c r="E63" s="10"/>
      <c r="F63" s="10"/>
      <c r="G63" s="10"/>
      <c r="H63" s="10"/>
      <c r="I63" s="10"/>
      <c r="J63" s="10"/>
      <c r="K63" s="12"/>
      <c r="L63" s="57"/>
      <c r="M63" s="57"/>
      <c r="N63" s="57"/>
      <c r="O63" s="57"/>
      <c r="P63" s="57"/>
      <c r="Q63" s="57"/>
      <c r="R63" s="57"/>
      <c r="S63" s="57"/>
      <c r="T63" s="57"/>
      <c r="U63" s="61"/>
      <c r="V63" s="61"/>
      <c r="W63" s="61"/>
      <c r="X63" s="61"/>
    </row>
    <row r="64" spans="1:24" x14ac:dyDescent="0.3">
      <c r="A64" s="57" t="s">
        <v>96</v>
      </c>
      <c r="B64" s="10"/>
      <c r="C64" s="10"/>
      <c r="D64" s="10"/>
      <c r="E64" s="10"/>
      <c r="F64" s="10"/>
      <c r="G64" s="10"/>
      <c r="H64" s="10"/>
      <c r="I64" s="10"/>
      <c r="J64" s="10"/>
      <c r="K64" s="12"/>
      <c r="L64" s="57"/>
      <c r="M64" s="57"/>
      <c r="N64" s="57"/>
      <c r="O64" s="57"/>
      <c r="P64" s="57"/>
      <c r="Q64" s="57"/>
      <c r="R64" s="57"/>
      <c r="S64" s="57"/>
      <c r="T64" s="57"/>
      <c r="U64" s="61"/>
      <c r="V64" s="61"/>
      <c r="W64" s="61"/>
      <c r="X64" s="61"/>
    </row>
    <row r="65" spans="12:24" x14ac:dyDescent="0.3">
      <c r="L65" s="57"/>
      <c r="M65" s="57"/>
      <c r="N65" s="57"/>
      <c r="O65" s="57"/>
      <c r="P65" s="57"/>
      <c r="Q65" s="57"/>
      <c r="R65" s="57"/>
      <c r="S65" s="57"/>
      <c r="T65" s="57"/>
      <c r="U65" s="61"/>
      <c r="V65" s="61"/>
      <c r="W65" s="61"/>
      <c r="X65" s="61"/>
    </row>
    <row r="66" spans="12:24" x14ac:dyDescent="0.3">
      <c r="L66" s="57"/>
      <c r="M66" s="57"/>
      <c r="N66" s="57"/>
      <c r="O66" s="57"/>
      <c r="P66" s="57"/>
      <c r="Q66" s="57"/>
      <c r="R66" s="57"/>
      <c r="S66" s="57"/>
      <c r="T66" s="57"/>
      <c r="U66" s="61"/>
      <c r="V66" s="61"/>
      <c r="W66" s="61"/>
      <c r="X66" s="61"/>
    </row>
  </sheetData>
  <sheetProtection algorithmName="SHA-512" hashValue="K4Ggn0yyZ37pI+yKrr9IInCvGgwc+ofepVgiplUCfWXwLDKN9oRu+0YKED4t8sBtbMzAE27i/0TiaM7qQsS+wA==" saltValue="QFtEoyXhm94hqhwPbgg9tw==" spinCount="100000" sheet="1" objects="1" scenarios="1"/>
  <protectedRanges>
    <protectedRange sqref="L33:W35 A58:D63 L10:W31 L46:W55 L37:W44" name="Range2"/>
    <protectedRange sqref="H10:H55" name="Range1"/>
  </protectedRanges>
  <mergeCells count="24">
    <mergeCell ref="V1:X1"/>
    <mergeCell ref="V2:X2"/>
    <mergeCell ref="V3:X3"/>
    <mergeCell ref="V4:X4"/>
    <mergeCell ref="I6:K6"/>
    <mergeCell ref="V7:V8"/>
    <mergeCell ref="W7:W8"/>
    <mergeCell ref="X7:X8"/>
    <mergeCell ref="P7:P8"/>
    <mergeCell ref="Q7:Q8"/>
    <mergeCell ref="R7:R8"/>
    <mergeCell ref="S7:S8"/>
    <mergeCell ref="T7:T8"/>
    <mergeCell ref="U7:U8"/>
    <mergeCell ref="K7:K8"/>
    <mergeCell ref="L7:L8"/>
    <mergeCell ref="M7:M8"/>
    <mergeCell ref="N7:N8"/>
    <mergeCell ref="O7:O8"/>
    <mergeCell ref="H1:H3"/>
    <mergeCell ref="I1:K1"/>
    <mergeCell ref="I2:K2"/>
    <mergeCell ref="I3:K3"/>
    <mergeCell ref="I4:K4"/>
  </mergeCells>
  <hyperlinks>
    <hyperlink ref="V3" r:id="rId1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zoomScale="70" zoomScaleNormal="70" workbookViewId="0">
      <pane ySplit="8" topLeftCell="A9" activePane="bottomLeft" state="frozen"/>
      <selection pane="bottomLeft" activeCell="A60" sqref="A60"/>
    </sheetView>
  </sheetViews>
  <sheetFormatPr defaultRowHeight="14.4" x14ac:dyDescent="0.3"/>
  <cols>
    <col min="1" max="1" width="11.88671875" customWidth="1"/>
    <col min="2" max="2" width="54.109375" customWidth="1"/>
    <col min="3" max="3" width="14.44140625" customWidth="1"/>
    <col min="4" max="4" width="12.109375" bestFit="1" customWidth="1"/>
    <col min="5" max="6" width="12.88671875" bestFit="1" customWidth="1"/>
    <col min="7" max="7" width="12.109375" bestFit="1" customWidth="1"/>
    <col min="8" max="8" width="15.109375" customWidth="1"/>
    <col min="9" max="9" width="19.33203125" customWidth="1"/>
    <col min="10" max="10" width="15.33203125" customWidth="1"/>
    <col min="11" max="11" width="14" customWidth="1"/>
  </cols>
  <sheetData>
    <row r="1" spans="1:14" ht="25.8" x14ac:dyDescent="0.5">
      <c r="A1" s="56"/>
      <c r="B1" s="57"/>
      <c r="C1" s="58" t="s">
        <v>94</v>
      </c>
      <c r="D1" s="56"/>
      <c r="E1" s="57"/>
      <c r="F1" s="59"/>
      <c r="G1" s="60"/>
      <c r="H1" s="189" t="s">
        <v>59</v>
      </c>
      <c r="I1" s="183" t="s">
        <v>60</v>
      </c>
      <c r="J1" s="183"/>
      <c r="K1" s="183"/>
      <c r="L1" s="127"/>
      <c r="M1" s="127"/>
      <c r="N1" s="127"/>
    </row>
    <row r="2" spans="1:14" ht="23.4" x14ac:dyDescent="0.45">
      <c r="A2" s="56"/>
      <c r="B2" s="57"/>
      <c r="C2" s="62" t="s">
        <v>15</v>
      </c>
      <c r="D2" s="56"/>
      <c r="E2" s="57"/>
      <c r="F2" s="63"/>
      <c r="G2" s="64"/>
      <c r="H2" s="189"/>
      <c r="I2" s="184" t="s">
        <v>61</v>
      </c>
      <c r="J2" s="184"/>
      <c r="K2" s="184"/>
      <c r="L2" s="127"/>
      <c r="M2" s="127"/>
      <c r="N2" s="127"/>
    </row>
    <row r="3" spans="1:14" ht="18" x14ac:dyDescent="0.35">
      <c r="A3" s="56"/>
      <c r="B3" s="57"/>
      <c r="C3" s="65" t="s">
        <v>8</v>
      </c>
      <c r="D3" s="56"/>
      <c r="E3" s="57"/>
      <c r="F3" s="63"/>
      <c r="G3" s="60"/>
      <c r="H3" s="189"/>
      <c r="I3" s="185" t="s">
        <v>14</v>
      </c>
      <c r="J3" s="184"/>
      <c r="K3" s="184"/>
      <c r="L3" s="127"/>
      <c r="M3" s="127"/>
      <c r="N3" s="127"/>
    </row>
    <row r="4" spans="1:14" ht="18" x14ac:dyDescent="0.35">
      <c r="A4" s="56"/>
      <c r="B4" s="57"/>
      <c r="C4" s="65" t="s">
        <v>95</v>
      </c>
      <c r="D4" s="56"/>
      <c r="E4" s="57"/>
      <c r="F4" s="63"/>
      <c r="G4" s="60"/>
      <c r="H4" s="57"/>
      <c r="I4" s="184" t="s">
        <v>62</v>
      </c>
      <c r="J4" s="184"/>
      <c r="K4" s="184"/>
      <c r="L4" s="127"/>
      <c r="M4" s="127"/>
      <c r="N4" s="127"/>
    </row>
    <row r="5" spans="1:14" ht="16.2" thickBot="1" x14ac:dyDescent="0.35">
      <c r="A5" s="56"/>
      <c r="B5" s="56"/>
      <c r="C5" s="56"/>
      <c r="D5" s="56"/>
      <c r="E5" s="56"/>
      <c r="F5" s="66"/>
      <c r="G5" s="60"/>
      <c r="H5" s="56"/>
      <c r="I5" s="60"/>
      <c r="J5" s="60"/>
      <c r="K5" s="67"/>
      <c r="L5" s="127"/>
      <c r="M5" s="127"/>
      <c r="N5" s="127"/>
    </row>
    <row r="6" spans="1:14" ht="18.600000000000001" thickBot="1" x14ac:dyDescent="0.4">
      <c r="A6" s="68"/>
      <c r="B6" s="68"/>
      <c r="C6" s="68"/>
      <c r="D6" s="68"/>
      <c r="E6" s="68"/>
      <c r="F6" s="68"/>
      <c r="G6" s="68"/>
      <c r="H6" s="68"/>
      <c r="I6" s="186" t="s">
        <v>58</v>
      </c>
      <c r="J6" s="187"/>
      <c r="K6" s="188"/>
      <c r="L6" s="127"/>
      <c r="M6" s="127"/>
      <c r="N6" s="127"/>
    </row>
    <row r="7" spans="1:14" ht="84.6" customHeight="1" thickTop="1" x14ac:dyDescent="0.4">
      <c r="A7" s="71"/>
      <c r="B7" s="72"/>
      <c r="C7" s="73" t="s">
        <v>50</v>
      </c>
      <c r="D7" s="73" t="s">
        <v>64</v>
      </c>
      <c r="E7" s="73" t="s">
        <v>53</v>
      </c>
      <c r="F7" s="73" t="s">
        <v>63</v>
      </c>
      <c r="G7" s="73" t="s">
        <v>16</v>
      </c>
      <c r="H7" s="74" t="s">
        <v>54</v>
      </c>
      <c r="I7" s="75" t="s">
        <v>56</v>
      </c>
      <c r="J7" s="75" t="s">
        <v>57</v>
      </c>
      <c r="K7" s="133" t="s">
        <v>55</v>
      </c>
      <c r="L7" s="127"/>
      <c r="M7" s="127"/>
      <c r="N7" s="127"/>
    </row>
    <row r="8" spans="1:14" ht="21" x14ac:dyDescent="0.4">
      <c r="A8" s="108" t="s">
        <v>4</v>
      </c>
      <c r="B8" s="107" t="s">
        <v>0</v>
      </c>
      <c r="C8" s="107" t="s">
        <v>52</v>
      </c>
      <c r="D8" s="107" t="s">
        <v>17</v>
      </c>
      <c r="E8" s="107" t="s">
        <v>51</v>
      </c>
      <c r="F8" s="107" t="s">
        <v>52</v>
      </c>
      <c r="G8" s="107" t="s">
        <v>17</v>
      </c>
      <c r="H8" s="109"/>
      <c r="I8" s="107" t="s">
        <v>6</v>
      </c>
      <c r="J8" s="107" t="s">
        <v>1</v>
      </c>
      <c r="K8" s="134" t="s">
        <v>5</v>
      </c>
      <c r="L8" s="127"/>
      <c r="M8" s="127"/>
      <c r="N8" s="127"/>
    </row>
    <row r="9" spans="1:14" ht="15.6" x14ac:dyDescent="0.3">
      <c r="A9" s="117" t="s">
        <v>10</v>
      </c>
      <c r="B9" s="118"/>
      <c r="C9" s="118"/>
      <c r="D9" s="118"/>
      <c r="E9" s="118"/>
      <c r="F9" s="118"/>
      <c r="G9" s="118"/>
      <c r="H9" s="118"/>
      <c r="I9" s="118"/>
      <c r="J9" s="118"/>
      <c r="K9" s="128"/>
      <c r="L9" s="127"/>
      <c r="M9" s="127"/>
      <c r="N9" s="127"/>
    </row>
    <row r="10" spans="1:14" ht="15.75" customHeight="1" x14ac:dyDescent="0.3">
      <c r="A10" s="110">
        <v>100431</v>
      </c>
      <c r="B10" s="111" t="s">
        <v>18</v>
      </c>
      <c r="C10" s="112">
        <v>20</v>
      </c>
      <c r="D10" s="113">
        <v>640</v>
      </c>
      <c r="E10" s="112" t="s">
        <v>3</v>
      </c>
      <c r="F10" s="80">
        <v>15.08</v>
      </c>
      <c r="G10" s="81">
        <v>26.2</v>
      </c>
      <c r="H10" s="115"/>
      <c r="I10" s="111">
        <f t="shared" ref="I10:I31" si="0">SUM(H10/D10)*F10</f>
        <v>0</v>
      </c>
      <c r="J10" s="116">
        <f>SUM(I10*1.7375)</f>
        <v>0</v>
      </c>
      <c r="K10" s="129">
        <f>SUM(H10/D10)</f>
        <v>0</v>
      </c>
      <c r="L10" s="127"/>
      <c r="M10" s="127"/>
      <c r="N10" s="127"/>
    </row>
    <row r="11" spans="1:14" ht="15.75" customHeight="1" x14ac:dyDescent="0.3">
      <c r="A11" s="76">
        <v>100491</v>
      </c>
      <c r="B11" s="84" t="s">
        <v>19</v>
      </c>
      <c r="C11" s="78">
        <v>20</v>
      </c>
      <c r="D11" s="79">
        <v>640</v>
      </c>
      <c r="E11" s="78" t="s">
        <v>3</v>
      </c>
      <c r="F11" s="80">
        <v>14.66</v>
      </c>
      <c r="G11" s="114">
        <v>25.47</v>
      </c>
      <c r="H11" s="82"/>
      <c r="I11" s="77">
        <f t="shared" si="0"/>
        <v>0</v>
      </c>
      <c r="J11" s="116">
        <f t="shared" ref="J11:J44" si="1">SUM(I11*1.7375)</f>
        <v>0</v>
      </c>
      <c r="K11" s="130">
        <f t="shared" ref="K11:K31" si="2">SUM(H11/D11)</f>
        <v>0</v>
      </c>
      <c r="L11" s="127"/>
      <c r="M11" s="127"/>
      <c r="N11" s="127"/>
    </row>
    <row r="12" spans="1:14" ht="15.75" customHeight="1" x14ac:dyDescent="0.3">
      <c r="A12" s="76">
        <v>100501</v>
      </c>
      <c r="B12" s="84" t="s">
        <v>20</v>
      </c>
      <c r="C12" s="78">
        <v>20</v>
      </c>
      <c r="D12" s="79">
        <v>640</v>
      </c>
      <c r="E12" s="78" t="s">
        <v>3</v>
      </c>
      <c r="F12" s="80">
        <v>14.66</v>
      </c>
      <c r="G12" s="114">
        <v>25.47</v>
      </c>
      <c r="H12" s="82"/>
      <c r="I12" s="77">
        <f t="shared" si="0"/>
        <v>0</v>
      </c>
      <c r="J12" s="116">
        <f t="shared" si="1"/>
        <v>0</v>
      </c>
      <c r="K12" s="130">
        <f t="shared" si="2"/>
        <v>0</v>
      </c>
      <c r="L12" s="127"/>
      <c r="M12" s="127"/>
      <c r="N12" s="127"/>
    </row>
    <row r="13" spans="1:14" ht="15.75" customHeight="1" x14ac:dyDescent="0.3">
      <c r="A13" s="76">
        <v>100541</v>
      </c>
      <c r="B13" s="77" t="s">
        <v>21</v>
      </c>
      <c r="C13" s="78">
        <v>20</v>
      </c>
      <c r="D13" s="79">
        <v>640</v>
      </c>
      <c r="E13" s="78" t="s">
        <v>3</v>
      </c>
      <c r="F13" s="80">
        <v>15.41</v>
      </c>
      <c r="G13" s="114">
        <v>26.77</v>
      </c>
      <c r="H13" s="82"/>
      <c r="I13" s="77">
        <f t="shared" si="0"/>
        <v>0</v>
      </c>
      <c r="J13" s="116">
        <f t="shared" si="1"/>
        <v>0</v>
      </c>
      <c r="K13" s="130">
        <f t="shared" si="2"/>
        <v>0</v>
      </c>
      <c r="L13" s="127"/>
      <c r="M13" s="127"/>
      <c r="N13" s="127"/>
    </row>
    <row r="14" spans="1:14" ht="15.75" customHeight="1" x14ac:dyDescent="0.3">
      <c r="A14" s="76">
        <v>100651</v>
      </c>
      <c r="B14" s="77" t="s">
        <v>72</v>
      </c>
      <c r="C14" s="78">
        <v>20</v>
      </c>
      <c r="D14" s="79">
        <v>640</v>
      </c>
      <c r="E14" s="78" t="s">
        <v>3</v>
      </c>
      <c r="F14" s="80">
        <v>14.36</v>
      </c>
      <c r="G14" s="114">
        <v>24.95</v>
      </c>
      <c r="H14" s="82"/>
      <c r="I14" s="77">
        <f t="shared" si="0"/>
        <v>0</v>
      </c>
      <c r="J14" s="116">
        <f t="shared" si="1"/>
        <v>0</v>
      </c>
      <c r="K14" s="130">
        <f t="shared" si="2"/>
        <v>0</v>
      </c>
      <c r="L14" s="127"/>
      <c r="M14" s="127"/>
      <c r="N14" s="127"/>
    </row>
    <row r="15" spans="1:14" ht="15.75" customHeight="1" x14ac:dyDescent="0.3">
      <c r="A15" s="76">
        <v>100811</v>
      </c>
      <c r="B15" s="84" t="s">
        <v>90</v>
      </c>
      <c r="C15" s="78">
        <v>20</v>
      </c>
      <c r="D15" s="79">
        <v>800</v>
      </c>
      <c r="E15" s="78" t="s">
        <v>91</v>
      </c>
      <c r="F15" s="80">
        <v>14.66</v>
      </c>
      <c r="G15" s="114">
        <v>25.47</v>
      </c>
      <c r="H15" s="82"/>
      <c r="I15" s="77">
        <f t="shared" si="0"/>
        <v>0</v>
      </c>
      <c r="J15" s="116">
        <f t="shared" si="1"/>
        <v>0</v>
      </c>
      <c r="K15" s="130">
        <f t="shared" si="2"/>
        <v>0</v>
      </c>
      <c r="L15" s="127"/>
      <c r="M15" s="127"/>
      <c r="N15" s="127"/>
    </row>
    <row r="16" spans="1:14" ht="15.75" customHeight="1" x14ac:dyDescent="0.3">
      <c r="A16" s="76">
        <v>101321</v>
      </c>
      <c r="B16" s="84" t="s">
        <v>22</v>
      </c>
      <c r="C16" s="78">
        <v>30</v>
      </c>
      <c r="D16" s="79">
        <v>960</v>
      </c>
      <c r="E16" s="78" t="s">
        <v>3</v>
      </c>
      <c r="F16" s="80">
        <v>22.53</v>
      </c>
      <c r="G16" s="114">
        <v>39.15</v>
      </c>
      <c r="H16" s="82"/>
      <c r="I16" s="77">
        <f t="shared" si="0"/>
        <v>0</v>
      </c>
      <c r="J16" s="116">
        <f t="shared" si="1"/>
        <v>0</v>
      </c>
      <c r="K16" s="130">
        <f t="shared" si="2"/>
        <v>0</v>
      </c>
      <c r="L16" s="127"/>
      <c r="M16" s="127"/>
      <c r="N16" s="127"/>
    </row>
    <row r="17" spans="1:14" ht="15.75" customHeight="1" x14ac:dyDescent="0.3">
      <c r="A17" s="76">
        <v>101351</v>
      </c>
      <c r="B17" s="77" t="s">
        <v>23</v>
      </c>
      <c r="C17" s="78">
        <v>30</v>
      </c>
      <c r="D17" s="79">
        <v>960</v>
      </c>
      <c r="E17" s="78" t="s">
        <v>3</v>
      </c>
      <c r="F17" s="80">
        <v>23.17</v>
      </c>
      <c r="G17" s="114">
        <v>40.26</v>
      </c>
      <c r="H17" s="82"/>
      <c r="I17" s="77">
        <f t="shared" si="0"/>
        <v>0</v>
      </c>
      <c r="J17" s="116">
        <f t="shared" si="1"/>
        <v>0</v>
      </c>
      <c r="K17" s="130">
        <f t="shared" si="2"/>
        <v>0</v>
      </c>
      <c r="L17" s="127"/>
      <c r="M17" s="127"/>
      <c r="N17" s="127"/>
    </row>
    <row r="18" spans="1:14" ht="15.75" customHeight="1" x14ac:dyDescent="0.3">
      <c r="A18" s="76">
        <v>101371</v>
      </c>
      <c r="B18" s="84" t="s">
        <v>24</v>
      </c>
      <c r="C18" s="78">
        <v>30</v>
      </c>
      <c r="D18" s="79">
        <v>960</v>
      </c>
      <c r="E18" s="78" t="s">
        <v>3</v>
      </c>
      <c r="F18" s="80">
        <v>21.99</v>
      </c>
      <c r="G18" s="114">
        <v>38.21</v>
      </c>
      <c r="H18" s="82"/>
      <c r="I18" s="77">
        <f t="shared" si="0"/>
        <v>0</v>
      </c>
      <c r="J18" s="116">
        <f t="shared" si="1"/>
        <v>0</v>
      </c>
      <c r="K18" s="130">
        <f t="shared" si="2"/>
        <v>0</v>
      </c>
      <c r="L18" s="127"/>
      <c r="M18" s="127"/>
      <c r="N18" s="127"/>
    </row>
    <row r="19" spans="1:14" ht="15.75" customHeight="1" x14ac:dyDescent="0.3">
      <c r="A19" s="76">
        <v>102141</v>
      </c>
      <c r="B19" s="84" t="s">
        <v>67</v>
      </c>
      <c r="C19" s="78">
        <v>40</v>
      </c>
      <c r="D19" s="79">
        <v>3888</v>
      </c>
      <c r="E19" s="78" t="s">
        <v>66</v>
      </c>
      <c r="F19" s="80">
        <v>30.89</v>
      </c>
      <c r="G19" s="114">
        <v>53.67</v>
      </c>
      <c r="H19" s="82"/>
      <c r="I19" s="77">
        <v>0</v>
      </c>
      <c r="J19" s="116">
        <f t="shared" si="1"/>
        <v>0</v>
      </c>
      <c r="K19" s="130">
        <f t="shared" si="2"/>
        <v>0</v>
      </c>
      <c r="L19" s="127"/>
      <c r="M19" s="127"/>
      <c r="N19" s="127"/>
    </row>
    <row r="20" spans="1:14" ht="15.75" customHeight="1" x14ac:dyDescent="0.3">
      <c r="A20" s="76">
        <v>103411</v>
      </c>
      <c r="B20" s="77" t="s">
        <v>73</v>
      </c>
      <c r="C20" s="78">
        <v>20</v>
      </c>
      <c r="D20" s="79">
        <v>480</v>
      </c>
      <c r="E20" s="78" t="s">
        <v>74</v>
      </c>
      <c r="F20" s="80">
        <v>15.08</v>
      </c>
      <c r="G20" s="114">
        <v>26.2</v>
      </c>
      <c r="H20" s="82"/>
      <c r="I20" s="77">
        <f t="shared" ref="I20" si="3">SUM(H20/D20)*F20</f>
        <v>0</v>
      </c>
      <c r="J20" s="116">
        <f t="shared" si="1"/>
        <v>0</v>
      </c>
      <c r="K20" s="130">
        <f t="shared" si="2"/>
        <v>0</v>
      </c>
      <c r="L20" s="127"/>
      <c r="M20" s="127"/>
      <c r="N20" s="127"/>
    </row>
    <row r="21" spans="1:14" ht="15.75" customHeight="1" x14ac:dyDescent="0.3">
      <c r="A21" s="76">
        <v>103451</v>
      </c>
      <c r="B21" s="77" t="s">
        <v>65</v>
      </c>
      <c r="C21" s="78">
        <v>20</v>
      </c>
      <c r="D21" s="79">
        <v>640</v>
      </c>
      <c r="E21" s="78" t="s">
        <v>3</v>
      </c>
      <c r="F21" s="80">
        <v>15.08</v>
      </c>
      <c r="G21" s="114">
        <v>34.75</v>
      </c>
      <c r="H21" s="82"/>
      <c r="I21" s="77">
        <f t="shared" si="0"/>
        <v>0</v>
      </c>
      <c r="J21" s="116">
        <f t="shared" si="1"/>
        <v>0</v>
      </c>
      <c r="K21" s="130">
        <f t="shared" si="2"/>
        <v>0</v>
      </c>
      <c r="L21" s="127"/>
      <c r="M21" s="127"/>
      <c r="N21" s="127"/>
    </row>
    <row r="22" spans="1:14" ht="15.75" customHeight="1" x14ac:dyDescent="0.3">
      <c r="A22" s="76">
        <v>104411</v>
      </c>
      <c r="B22" s="85" t="s">
        <v>25</v>
      </c>
      <c r="C22" s="78">
        <v>20</v>
      </c>
      <c r="D22" s="79">
        <v>640</v>
      </c>
      <c r="E22" s="78" t="s">
        <v>3</v>
      </c>
      <c r="F22" s="78">
        <v>20</v>
      </c>
      <c r="G22" s="114">
        <v>34.75</v>
      </c>
      <c r="H22" s="82"/>
      <c r="I22" s="77">
        <f t="shared" si="0"/>
        <v>0</v>
      </c>
      <c r="J22" s="116">
        <f t="shared" si="1"/>
        <v>0</v>
      </c>
      <c r="K22" s="130">
        <f t="shared" si="2"/>
        <v>0</v>
      </c>
      <c r="L22" s="127"/>
      <c r="M22" s="127"/>
      <c r="N22" s="127"/>
    </row>
    <row r="23" spans="1:14" ht="15.75" customHeight="1" x14ac:dyDescent="0.3">
      <c r="A23" s="76">
        <v>104421</v>
      </c>
      <c r="B23" s="85" t="s">
        <v>26</v>
      </c>
      <c r="C23" s="78">
        <v>20</v>
      </c>
      <c r="D23" s="79">
        <v>640</v>
      </c>
      <c r="E23" s="78" t="s">
        <v>3</v>
      </c>
      <c r="F23" s="78">
        <v>20</v>
      </c>
      <c r="G23" s="114">
        <v>34.75</v>
      </c>
      <c r="H23" s="82"/>
      <c r="I23" s="77">
        <f t="shared" si="0"/>
        <v>0</v>
      </c>
      <c r="J23" s="116">
        <f t="shared" si="1"/>
        <v>0</v>
      </c>
      <c r="K23" s="130">
        <f t="shared" si="2"/>
        <v>0</v>
      </c>
      <c r="L23" s="127"/>
      <c r="M23" s="127"/>
      <c r="N23" s="127"/>
    </row>
    <row r="24" spans="1:14" ht="15.75" customHeight="1" x14ac:dyDescent="0.3">
      <c r="A24" s="76">
        <v>104431</v>
      </c>
      <c r="B24" s="85" t="s">
        <v>27</v>
      </c>
      <c r="C24" s="78">
        <v>20</v>
      </c>
      <c r="D24" s="79">
        <v>640</v>
      </c>
      <c r="E24" s="78" t="s">
        <v>3</v>
      </c>
      <c r="F24" s="78">
        <v>20</v>
      </c>
      <c r="G24" s="114">
        <v>34.75</v>
      </c>
      <c r="H24" s="82"/>
      <c r="I24" s="77">
        <f t="shared" si="0"/>
        <v>0</v>
      </c>
      <c r="J24" s="116">
        <f t="shared" si="1"/>
        <v>0</v>
      </c>
      <c r="K24" s="130">
        <f t="shared" si="2"/>
        <v>0</v>
      </c>
      <c r="L24" s="127"/>
      <c r="M24" s="127"/>
      <c r="N24" s="127"/>
    </row>
    <row r="25" spans="1:14" ht="15.75" customHeight="1" x14ac:dyDescent="0.3">
      <c r="A25" s="76">
        <v>104441</v>
      </c>
      <c r="B25" s="85" t="s">
        <v>28</v>
      </c>
      <c r="C25" s="78">
        <v>20</v>
      </c>
      <c r="D25" s="79">
        <v>640</v>
      </c>
      <c r="E25" s="78" t="s">
        <v>3</v>
      </c>
      <c r="F25" s="78">
        <v>20</v>
      </c>
      <c r="G25" s="114">
        <v>34.75</v>
      </c>
      <c r="H25" s="82"/>
      <c r="I25" s="77">
        <f t="shared" si="0"/>
        <v>0</v>
      </c>
      <c r="J25" s="116">
        <f t="shared" si="1"/>
        <v>0</v>
      </c>
      <c r="K25" s="130">
        <f t="shared" si="2"/>
        <v>0</v>
      </c>
      <c r="L25" s="127"/>
      <c r="M25" s="127"/>
      <c r="N25" s="127"/>
    </row>
    <row r="26" spans="1:14" ht="15.75" customHeight="1" x14ac:dyDescent="0.3">
      <c r="A26" s="76">
        <v>104451</v>
      </c>
      <c r="B26" s="86" t="s">
        <v>29</v>
      </c>
      <c r="C26" s="78">
        <v>20</v>
      </c>
      <c r="D26" s="79">
        <v>640</v>
      </c>
      <c r="E26" s="79" t="s">
        <v>3</v>
      </c>
      <c r="F26" s="78">
        <v>20</v>
      </c>
      <c r="G26" s="114">
        <v>34.75</v>
      </c>
      <c r="H26" s="87"/>
      <c r="I26" s="77">
        <f t="shared" si="0"/>
        <v>0</v>
      </c>
      <c r="J26" s="116">
        <f t="shared" si="1"/>
        <v>0</v>
      </c>
      <c r="K26" s="130">
        <f t="shared" si="2"/>
        <v>0</v>
      </c>
      <c r="L26" s="127"/>
      <c r="M26" s="127"/>
      <c r="N26" s="127"/>
    </row>
    <row r="27" spans="1:14" ht="15.75" customHeight="1" x14ac:dyDescent="0.3">
      <c r="A27" s="76">
        <v>104461</v>
      </c>
      <c r="B27" s="77" t="s">
        <v>30</v>
      </c>
      <c r="C27" s="78">
        <v>20</v>
      </c>
      <c r="D27" s="79">
        <v>640</v>
      </c>
      <c r="E27" s="78" t="s">
        <v>3</v>
      </c>
      <c r="F27" s="80">
        <v>20</v>
      </c>
      <c r="G27" s="114">
        <v>20.85</v>
      </c>
      <c r="H27" s="82"/>
      <c r="I27" s="77">
        <f t="shared" si="0"/>
        <v>0</v>
      </c>
      <c r="J27" s="116">
        <f t="shared" si="1"/>
        <v>0</v>
      </c>
      <c r="K27" s="130">
        <f t="shared" si="2"/>
        <v>0</v>
      </c>
      <c r="L27" s="127"/>
      <c r="M27" s="127"/>
      <c r="N27" s="127"/>
    </row>
    <row r="28" spans="1:14" ht="15.75" customHeight="1" x14ac:dyDescent="0.3">
      <c r="A28" s="76">
        <v>752451</v>
      </c>
      <c r="B28" s="77" t="s">
        <v>32</v>
      </c>
      <c r="C28" s="78">
        <v>12</v>
      </c>
      <c r="D28" s="79">
        <v>256</v>
      </c>
      <c r="E28" s="78" t="s">
        <v>7</v>
      </c>
      <c r="F28" s="80">
        <v>12</v>
      </c>
      <c r="G28" s="114">
        <v>20.85</v>
      </c>
      <c r="H28" s="82"/>
      <c r="I28" s="77">
        <f t="shared" si="0"/>
        <v>0</v>
      </c>
      <c r="J28" s="116">
        <f t="shared" si="1"/>
        <v>0</v>
      </c>
      <c r="K28" s="130">
        <f t="shared" si="2"/>
        <v>0</v>
      </c>
      <c r="L28" s="127"/>
      <c r="M28" s="127"/>
      <c r="N28" s="127"/>
    </row>
    <row r="29" spans="1:14" ht="15.75" customHeight="1" x14ac:dyDescent="0.3">
      <c r="A29" s="76">
        <v>752471</v>
      </c>
      <c r="B29" s="77" t="s">
        <v>33</v>
      </c>
      <c r="C29" s="78">
        <v>12</v>
      </c>
      <c r="D29" s="79">
        <v>256</v>
      </c>
      <c r="E29" s="78" t="s">
        <v>7</v>
      </c>
      <c r="F29" s="80">
        <v>12</v>
      </c>
      <c r="G29" s="114">
        <v>20.85</v>
      </c>
      <c r="H29" s="82"/>
      <c r="I29" s="77">
        <f t="shared" si="0"/>
        <v>0</v>
      </c>
      <c r="J29" s="116">
        <f t="shared" si="1"/>
        <v>0</v>
      </c>
      <c r="K29" s="130">
        <f t="shared" si="2"/>
        <v>0</v>
      </c>
      <c r="L29" s="127"/>
      <c r="M29" s="127"/>
      <c r="N29" s="127"/>
    </row>
    <row r="30" spans="1:14" ht="15.75" customHeight="1" x14ac:dyDescent="0.3">
      <c r="A30" s="76">
        <v>752481</v>
      </c>
      <c r="B30" s="77" t="s">
        <v>31</v>
      </c>
      <c r="C30" s="78">
        <v>12</v>
      </c>
      <c r="D30" s="79">
        <v>256</v>
      </c>
      <c r="E30" s="78" t="s">
        <v>7</v>
      </c>
      <c r="F30" s="80">
        <v>12</v>
      </c>
      <c r="G30" s="114">
        <v>20.85</v>
      </c>
      <c r="H30" s="82"/>
      <c r="I30" s="77">
        <f t="shared" si="0"/>
        <v>0</v>
      </c>
      <c r="J30" s="116">
        <f t="shared" si="1"/>
        <v>0</v>
      </c>
      <c r="K30" s="130">
        <f t="shared" si="2"/>
        <v>0</v>
      </c>
      <c r="L30" s="127"/>
      <c r="M30" s="127"/>
      <c r="N30" s="127"/>
    </row>
    <row r="31" spans="1:14" ht="15.75" customHeight="1" x14ac:dyDescent="0.3">
      <c r="A31" s="76">
        <v>752521</v>
      </c>
      <c r="B31" s="77" t="s">
        <v>34</v>
      </c>
      <c r="C31" s="78">
        <v>12</v>
      </c>
      <c r="D31" s="79">
        <v>256</v>
      </c>
      <c r="E31" s="78" t="s">
        <v>7</v>
      </c>
      <c r="F31" s="80">
        <v>12</v>
      </c>
      <c r="G31" s="114">
        <v>20.85</v>
      </c>
      <c r="H31" s="82"/>
      <c r="I31" s="77">
        <f t="shared" si="0"/>
        <v>0</v>
      </c>
      <c r="J31" s="116">
        <f t="shared" si="1"/>
        <v>0</v>
      </c>
      <c r="K31" s="130">
        <f t="shared" si="2"/>
        <v>0</v>
      </c>
      <c r="L31" s="127"/>
      <c r="M31" s="127"/>
      <c r="N31" s="127"/>
    </row>
    <row r="32" spans="1:14" ht="15.75" customHeight="1" x14ac:dyDescent="0.3">
      <c r="A32" s="117" t="s">
        <v>11</v>
      </c>
      <c r="B32" s="118"/>
      <c r="C32" s="118"/>
      <c r="D32" s="118"/>
      <c r="E32" s="118"/>
      <c r="F32" s="118"/>
      <c r="G32" s="118"/>
      <c r="H32" s="126"/>
      <c r="I32" s="118"/>
      <c r="J32" s="118"/>
      <c r="K32" s="128"/>
      <c r="L32" s="127"/>
      <c r="M32" s="127"/>
      <c r="N32" s="127"/>
    </row>
    <row r="33" spans="1:14" ht="15.75" customHeight="1" x14ac:dyDescent="0.3">
      <c r="A33" s="110">
        <v>202631</v>
      </c>
      <c r="B33" s="111" t="s">
        <v>35</v>
      </c>
      <c r="C33" s="112">
        <v>30</v>
      </c>
      <c r="D33" s="113">
        <v>480</v>
      </c>
      <c r="E33" s="112" t="s">
        <v>2</v>
      </c>
      <c r="F33" s="80">
        <v>22.85</v>
      </c>
      <c r="G33" s="81">
        <v>39.700000000000003</v>
      </c>
      <c r="H33" s="115"/>
      <c r="I33" s="111">
        <f>SUM(H33/D33)*F33</f>
        <v>0</v>
      </c>
      <c r="J33" s="116">
        <f t="shared" si="1"/>
        <v>0</v>
      </c>
      <c r="K33" s="129">
        <f t="shared" ref="K33:K34" si="4">SUM(H33/D33)</f>
        <v>0</v>
      </c>
      <c r="L33" s="127"/>
      <c r="M33" s="127"/>
      <c r="N33" s="127"/>
    </row>
    <row r="34" spans="1:14" ht="15.75" customHeight="1" x14ac:dyDescent="0.3">
      <c r="A34" s="76">
        <v>202641</v>
      </c>
      <c r="B34" s="77" t="s">
        <v>36</v>
      </c>
      <c r="C34" s="78">
        <v>30</v>
      </c>
      <c r="D34" s="79">
        <v>480</v>
      </c>
      <c r="E34" s="78" t="s">
        <v>2</v>
      </c>
      <c r="F34" s="80">
        <v>22.85</v>
      </c>
      <c r="G34" s="81">
        <v>39.700000000000003</v>
      </c>
      <c r="H34" s="82"/>
      <c r="I34" s="77">
        <f>SUM(H34/D34)*F34</f>
        <v>0</v>
      </c>
      <c r="J34" s="116">
        <f t="shared" si="1"/>
        <v>0</v>
      </c>
      <c r="K34" s="130">
        <f t="shared" si="4"/>
        <v>0</v>
      </c>
      <c r="L34" s="127"/>
      <c r="M34" s="127"/>
      <c r="N34" s="127"/>
    </row>
    <row r="35" spans="1:14" ht="15.75" customHeight="1" x14ac:dyDescent="0.3">
      <c r="A35" s="119">
        <v>202741</v>
      </c>
      <c r="B35" s="120" t="s">
        <v>68</v>
      </c>
      <c r="C35" s="121">
        <v>30</v>
      </c>
      <c r="D35" s="122">
        <v>480</v>
      </c>
      <c r="E35" s="121" t="s">
        <v>2</v>
      </c>
      <c r="F35" s="80">
        <v>16.04</v>
      </c>
      <c r="G35" s="81">
        <v>27.87</v>
      </c>
      <c r="H35" s="123"/>
      <c r="I35" s="120">
        <f>SUM(H35/D35)*F35</f>
        <v>0</v>
      </c>
      <c r="J35" s="116">
        <f t="shared" si="1"/>
        <v>0</v>
      </c>
      <c r="K35" s="131">
        <f t="shared" ref="K35" si="5">SUM(H35/D35)</f>
        <v>0</v>
      </c>
      <c r="L35" s="127"/>
      <c r="M35" s="127"/>
      <c r="N35" s="127"/>
    </row>
    <row r="36" spans="1:14" ht="15.75" customHeight="1" x14ac:dyDescent="0.3">
      <c r="A36" s="117" t="s">
        <v>12</v>
      </c>
      <c r="B36" s="118"/>
      <c r="C36" s="118"/>
      <c r="D36" s="118"/>
      <c r="E36" s="118"/>
      <c r="F36" s="118"/>
      <c r="G36" s="118"/>
      <c r="H36" s="126"/>
      <c r="I36" s="118"/>
      <c r="J36" s="118"/>
      <c r="K36" s="128"/>
      <c r="L36" s="127"/>
      <c r="M36" s="127"/>
      <c r="N36" s="127"/>
    </row>
    <row r="37" spans="1:14" ht="15.75" customHeight="1" x14ac:dyDescent="0.3">
      <c r="A37" s="110">
        <v>402911</v>
      </c>
      <c r="B37" s="111" t="s">
        <v>37</v>
      </c>
      <c r="C37" s="112">
        <v>10.5</v>
      </c>
      <c r="D37" s="113">
        <v>168</v>
      </c>
      <c r="E37" s="112" t="s">
        <v>2</v>
      </c>
      <c r="F37" s="80">
        <v>10.5</v>
      </c>
      <c r="G37" s="81">
        <v>18.239999999999998</v>
      </c>
      <c r="H37" s="115"/>
      <c r="I37" s="111">
        <f t="shared" ref="I37:I42" si="6">SUM(H37/D37)*F37</f>
        <v>0</v>
      </c>
      <c r="J37" s="116">
        <f t="shared" si="1"/>
        <v>0</v>
      </c>
      <c r="K37" s="129">
        <f t="shared" ref="K37:K42" si="7">SUM(H37/D37)</f>
        <v>0</v>
      </c>
      <c r="L37" s="127"/>
      <c r="M37" s="127"/>
      <c r="N37" s="127"/>
    </row>
    <row r="38" spans="1:14" ht="15.75" customHeight="1" x14ac:dyDescent="0.3">
      <c r="A38" s="76">
        <v>402921</v>
      </c>
      <c r="B38" s="77" t="s">
        <v>38</v>
      </c>
      <c r="C38" s="78">
        <v>10.5</v>
      </c>
      <c r="D38" s="79">
        <v>168</v>
      </c>
      <c r="E38" s="78" t="s">
        <v>2</v>
      </c>
      <c r="F38" s="80">
        <v>10.5</v>
      </c>
      <c r="G38" s="81">
        <v>18.239999999999998</v>
      </c>
      <c r="H38" s="82"/>
      <c r="I38" s="77">
        <f t="shared" si="6"/>
        <v>0</v>
      </c>
      <c r="J38" s="116">
        <f t="shared" si="1"/>
        <v>0</v>
      </c>
      <c r="K38" s="130">
        <f t="shared" si="7"/>
        <v>0</v>
      </c>
      <c r="L38" s="127"/>
      <c r="M38" s="127"/>
      <c r="N38" s="127"/>
    </row>
    <row r="39" spans="1:14" ht="15.75" customHeight="1" x14ac:dyDescent="0.3">
      <c r="A39" s="76">
        <v>402931</v>
      </c>
      <c r="B39" s="77" t="s">
        <v>39</v>
      </c>
      <c r="C39" s="78">
        <v>10.5</v>
      </c>
      <c r="D39" s="79">
        <v>168</v>
      </c>
      <c r="E39" s="78" t="s">
        <v>2</v>
      </c>
      <c r="F39" s="80">
        <v>10.5</v>
      </c>
      <c r="G39" s="81">
        <v>18.239999999999998</v>
      </c>
      <c r="H39" s="82"/>
      <c r="I39" s="77">
        <f t="shared" si="6"/>
        <v>0</v>
      </c>
      <c r="J39" s="116">
        <f t="shared" si="1"/>
        <v>0</v>
      </c>
      <c r="K39" s="130">
        <f t="shared" si="7"/>
        <v>0</v>
      </c>
      <c r="L39" s="127"/>
      <c r="M39" s="127"/>
      <c r="N39" s="127"/>
    </row>
    <row r="40" spans="1:14" ht="15.75" customHeight="1" x14ac:dyDescent="0.3">
      <c r="A40" s="76">
        <v>402941</v>
      </c>
      <c r="B40" s="77" t="s">
        <v>40</v>
      </c>
      <c r="C40" s="78">
        <v>10.5</v>
      </c>
      <c r="D40" s="79">
        <v>168</v>
      </c>
      <c r="E40" s="78" t="s">
        <v>2</v>
      </c>
      <c r="F40" s="80">
        <v>10.5</v>
      </c>
      <c r="G40" s="81">
        <v>18.239999999999998</v>
      </c>
      <c r="H40" s="82"/>
      <c r="I40" s="77">
        <f t="shared" si="6"/>
        <v>0</v>
      </c>
      <c r="J40" s="116">
        <f t="shared" si="1"/>
        <v>0</v>
      </c>
      <c r="K40" s="130">
        <f t="shared" si="7"/>
        <v>0</v>
      </c>
      <c r="L40" s="127"/>
      <c r="M40" s="127"/>
      <c r="N40" s="127"/>
    </row>
    <row r="41" spans="1:14" ht="15.75" customHeight="1" x14ac:dyDescent="0.3">
      <c r="A41" s="76">
        <v>402951</v>
      </c>
      <c r="B41" s="77" t="s">
        <v>41</v>
      </c>
      <c r="C41" s="78">
        <v>10.5</v>
      </c>
      <c r="D41" s="79">
        <v>168</v>
      </c>
      <c r="E41" s="78" t="s">
        <v>2</v>
      </c>
      <c r="F41" s="80">
        <v>10.5</v>
      </c>
      <c r="G41" s="81">
        <v>18.239999999999998</v>
      </c>
      <c r="H41" s="82"/>
      <c r="I41" s="77">
        <f t="shared" si="6"/>
        <v>0</v>
      </c>
      <c r="J41" s="116">
        <f t="shared" si="1"/>
        <v>0</v>
      </c>
      <c r="K41" s="130">
        <f t="shared" si="7"/>
        <v>0</v>
      </c>
      <c r="L41" s="127"/>
      <c r="M41" s="127"/>
      <c r="N41" s="127"/>
    </row>
    <row r="42" spans="1:14" ht="15.75" customHeight="1" x14ac:dyDescent="0.3">
      <c r="A42" s="76">
        <v>402991</v>
      </c>
      <c r="B42" s="77" t="s">
        <v>42</v>
      </c>
      <c r="C42" s="78">
        <v>10.5</v>
      </c>
      <c r="D42" s="79">
        <v>168</v>
      </c>
      <c r="E42" s="78" t="s">
        <v>2</v>
      </c>
      <c r="F42" s="80">
        <v>10.5</v>
      </c>
      <c r="G42" s="81">
        <v>18.239999999999998</v>
      </c>
      <c r="H42" s="82"/>
      <c r="I42" s="77">
        <f t="shared" si="6"/>
        <v>0</v>
      </c>
      <c r="J42" s="116">
        <f t="shared" si="1"/>
        <v>0</v>
      </c>
      <c r="K42" s="130">
        <f t="shared" si="7"/>
        <v>0</v>
      </c>
      <c r="L42" s="127"/>
      <c r="M42" s="127"/>
      <c r="N42" s="127"/>
    </row>
    <row r="43" spans="1:14" ht="15.75" customHeight="1" x14ac:dyDescent="0.3">
      <c r="A43" s="38">
        <v>753201</v>
      </c>
      <c r="B43" s="39" t="s">
        <v>92</v>
      </c>
      <c r="C43" s="4">
        <v>25</v>
      </c>
      <c r="D43" s="5">
        <v>400</v>
      </c>
      <c r="E43" s="4" t="s">
        <v>2</v>
      </c>
      <c r="F43" s="80">
        <v>25</v>
      </c>
      <c r="G43" s="81">
        <v>43.44</v>
      </c>
      <c r="H43" s="82"/>
      <c r="I43" s="77">
        <f t="shared" ref="I43:I44" si="8">SUM(H43/D43)*F43</f>
        <v>0</v>
      </c>
      <c r="J43" s="116">
        <f t="shared" si="1"/>
        <v>0</v>
      </c>
      <c r="K43" s="130">
        <f t="shared" ref="K43:K44" si="9">SUM(H43/D43)</f>
        <v>0</v>
      </c>
      <c r="L43" s="127"/>
      <c r="M43" s="127"/>
      <c r="N43" s="127"/>
    </row>
    <row r="44" spans="1:14" ht="15.75" customHeight="1" x14ac:dyDescent="0.3">
      <c r="A44" s="38">
        <v>753211</v>
      </c>
      <c r="B44" s="39" t="s">
        <v>93</v>
      </c>
      <c r="C44" s="4">
        <v>25</v>
      </c>
      <c r="D44" s="5">
        <v>400</v>
      </c>
      <c r="E44" s="4" t="s">
        <v>2</v>
      </c>
      <c r="F44" s="80">
        <v>25</v>
      </c>
      <c r="G44" s="81">
        <v>43.44</v>
      </c>
      <c r="H44" s="82"/>
      <c r="I44" s="77">
        <f t="shared" si="8"/>
        <v>0</v>
      </c>
      <c r="J44" s="116">
        <f t="shared" si="1"/>
        <v>0</v>
      </c>
      <c r="K44" s="130">
        <f t="shared" si="9"/>
        <v>0</v>
      </c>
      <c r="L44" s="127"/>
      <c r="M44" s="127"/>
      <c r="N44" s="127"/>
    </row>
    <row r="45" spans="1:14" ht="15.75" customHeight="1" x14ac:dyDescent="0.3">
      <c r="A45" s="117" t="s">
        <v>13</v>
      </c>
      <c r="B45" s="118"/>
      <c r="C45" s="118"/>
      <c r="D45" s="118"/>
      <c r="E45" s="118"/>
      <c r="F45" s="118"/>
      <c r="G45" s="118"/>
      <c r="H45" s="126"/>
      <c r="I45" s="118"/>
      <c r="J45" s="118"/>
      <c r="K45" s="128"/>
      <c r="L45" s="127"/>
      <c r="M45" s="127"/>
      <c r="N45" s="127"/>
    </row>
    <row r="46" spans="1:14" ht="15.75" customHeight="1" x14ac:dyDescent="0.3">
      <c r="A46" s="110">
        <v>755071</v>
      </c>
      <c r="B46" s="111" t="s">
        <v>48</v>
      </c>
      <c r="C46" s="112">
        <v>20</v>
      </c>
      <c r="D46" s="113">
        <v>320</v>
      </c>
      <c r="E46" s="112" t="s">
        <v>2</v>
      </c>
      <c r="F46" s="80">
        <v>20</v>
      </c>
      <c r="G46" s="81">
        <v>34.75</v>
      </c>
      <c r="H46" s="115"/>
      <c r="I46" s="111">
        <f t="shared" ref="I46:I55" si="10">SUM(H46/D46)*F46</f>
        <v>0</v>
      </c>
      <c r="J46" s="116">
        <f t="shared" ref="J46:J55" si="11">SUM(I46*1.7375)</f>
        <v>0</v>
      </c>
      <c r="K46" s="129">
        <f t="shared" ref="K46:K55" si="12">SUM(H46/D46)</f>
        <v>0</v>
      </c>
      <c r="L46" s="127"/>
      <c r="M46" s="127"/>
      <c r="N46" s="127"/>
    </row>
    <row r="47" spans="1:14" ht="15.75" customHeight="1" x14ac:dyDescent="0.3">
      <c r="A47" s="76">
        <v>755191</v>
      </c>
      <c r="B47" s="77" t="s">
        <v>43</v>
      </c>
      <c r="C47" s="78">
        <v>20</v>
      </c>
      <c r="D47" s="79">
        <v>320</v>
      </c>
      <c r="E47" s="78" t="s">
        <v>2</v>
      </c>
      <c r="F47" s="80">
        <v>20</v>
      </c>
      <c r="G47" s="81">
        <v>34.75</v>
      </c>
      <c r="H47" s="82"/>
      <c r="I47" s="77">
        <f t="shared" si="10"/>
        <v>0</v>
      </c>
      <c r="J47" s="116">
        <f t="shared" si="11"/>
        <v>0</v>
      </c>
      <c r="K47" s="130">
        <f t="shared" si="12"/>
        <v>0</v>
      </c>
      <c r="L47" s="127"/>
      <c r="M47" s="127"/>
      <c r="N47" s="127"/>
    </row>
    <row r="48" spans="1:14" ht="15.75" customHeight="1" x14ac:dyDescent="0.3">
      <c r="A48" s="76">
        <v>755261</v>
      </c>
      <c r="B48" s="77" t="s">
        <v>69</v>
      </c>
      <c r="C48" s="78">
        <v>20</v>
      </c>
      <c r="D48" s="79">
        <v>320</v>
      </c>
      <c r="E48" s="78" t="s">
        <v>2</v>
      </c>
      <c r="F48" s="80">
        <v>20</v>
      </c>
      <c r="G48" s="81">
        <v>34.75</v>
      </c>
      <c r="H48" s="82"/>
      <c r="I48" s="77">
        <v>0</v>
      </c>
      <c r="J48" s="116">
        <f t="shared" si="11"/>
        <v>0</v>
      </c>
      <c r="K48" s="130">
        <f t="shared" si="12"/>
        <v>0</v>
      </c>
      <c r="L48" s="127"/>
      <c r="M48" s="127"/>
      <c r="N48" s="127"/>
    </row>
    <row r="49" spans="1:14" ht="15.75" customHeight="1" x14ac:dyDescent="0.3">
      <c r="A49" s="76">
        <v>755341</v>
      </c>
      <c r="B49" s="77" t="s">
        <v>70</v>
      </c>
      <c r="C49" s="78">
        <v>20</v>
      </c>
      <c r="D49" s="79">
        <v>320</v>
      </c>
      <c r="E49" s="78" t="s">
        <v>2</v>
      </c>
      <c r="F49" s="80">
        <v>19.95</v>
      </c>
      <c r="G49" s="81">
        <v>34.659999999999997</v>
      </c>
      <c r="H49" s="82"/>
      <c r="I49" s="77">
        <v>0</v>
      </c>
      <c r="J49" s="116">
        <f t="shared" si="11"/>
        <v>0</v>
      </c>
      <c r="K49" s="130">
        <f t="shared" si="12"/>
        <v>0</v>
      </c>
      <c r="L49" s="127"/>
      <c r="M49" s="127"/>
      <c r="N49" s="127"/>
    </row>
    <row r="50" spans="1:14" ht="15.75" customHeight="1" x14ac:dyDescent="0.3">
      <c r="A50" s="76">
        <v>755361</v>
      </c>
      <c r="B50" s="77" t="s">
        <v>71</v>
      </c>
      <c r="C50" s="78">
        <v>20</v>
      </c>
      <c r="D50" s="79">
        <v>320</v>
      </c>
      <c r="E50" s="78" t="s">
        <v>2</v>
      </c>
      <c r="F50" s="80">
        <v>20.329999999999998</v>
      </c>
      <c r="G50" s="81">
        <v>35.32</v>
      </c>
      <c r="H50" s="82"/>
      <c r="I50" s="77">
        <v>0</v>
      </c>
      <c r="J50" s="116">
        <f t="shared" si="11"/>
        <v>0</v>
      </c>
      <c r="K50" s="130">
        <f t="shared" si="12"/>
        <v>0</v>
      </c>
      <c r="L50" s="127"/>
      <c r="M50" s="127"/>
      <c r="N50" s="127"/>
    </row>
    <row r="51" spans="1:14" ht="15.75" customHeight="1" x14ac:dyDescent="0.3">
      <c r="A51" s="76">
        <v>755711</v>
      </c>
      <c r="B51" s="77" t="s">
        <v>44</v>
      </c>
      <c r="C51" s="78">
        <v>20</v>
      </c>
      <c r="D51" s="79">
        <v>320</v>
      </c>
      <c r="E51" s="78" t="s">
        <v>2</v>
      </c>
      <c r="F51" s="80">
        <v>20</v>
      </c>
      <c r="G51" s="81">
        <v>34.75</v>
      </c>
      <c r="H51" s="82"/>
      <c r="I51" s="77">
        <f t="shared" si="10"/>
        <v>0</v>
      </c>
      <c r="J51" s="116">
        <f t="shared" si="11"/>
        <v>0</v>
      </c>
      <c r="K51" s="130">
        <f t="shared" si="12"/>
        <v>0</v>
      </c>
      <c r="L51" s="127"/>
      <c r="M51" s="127"/>
      <c r="N51" s="127"/>
    </row>
    <row r="52" spans="1:14" ht="15.75" customHeight="1" x14ac:dyDescent="0.3">
      <c r="A52" s="76">
        <v>755501</v>
      </c>
      <c r="B52" s="77" t="s">
        <v>49</v>
      </c>
      <c r="C52" s="78">
        <v>30</v>
      </c>
      <c r="D52" s="79">
        <v>480</v>
      </c>
      <c r="E52" s="78" t="s">
        <v>2</v>
      </c>
      <c r="F52" s="80">
        <v>30</v>
      </c>
      <c r="G52" s="81">
        <v>52.13</v>
      </c>
      <c r="H52" s="82"/>
      <c r="I52" s="77">
        <f t="shared" si="10"/>
        <v>0</v>
      </c>
      <c r="J52" s="116">
        <f t="shared" si="11"/>
        <v>0</v>
      </c>
      <c r="K52" s="130">
        <f t="shared" si="12"/>
        <v>0</v>
      </c>
      <c r="L52" s="127"/>
      <c r="M52" s="127"/>
      <c r="N52" s="127"/>
    </row>
    <row r="53" spans="1:14" ht="15.75" customHeight="1" x14ac:dyDescent="0.3">
      <c r="A53" s="76">
        <v>755531</v>
      </c>
      <c r="B53" s="77" t="s">
        <v>45</v>
      </c>
      <c r="C53" s="78">
        <v>30</v>
      </c>
      <c r="D53" s="79">
        <v>480</v>
      </c>
      <c r="E53" s="78" t="s">
        <v>2</v>
      </c>
      <c r="F53" s="80">
        <v>30</v>
      </c>
      <c r="G53" s="81">
        <v>52.13</v>
      </c>
      <c r="H53" s="82"/>
      <c r="I53" s="77">
        <f t="shared" si="10"/>
        <v>0</v>
      </c>
      <c r="J53" s="116">
        <f t="shared" si="11"/>
        <v>0</v>
      </c>
      <c r="K53" s="130">
        <f t="shared" si="12"/>
        <v>0</v>
      </c>
      <c r="L53" s="127"/>
      <c r="M53" s="127"/>
      <c r="N53" s="127"/>
    </row>
    <row r="54" spans="1:14" ht="15.75" customHeight="1" x14ac:dyDescent="0.3">
      <c r="A54" s="76">
        <v>755911</v>
      </c>
      <c r="B54" s="77" t="s">
        <v>46</v>
      </c>
      <c r="C54" s="78">
        <v>20</v>
      </c>
      <c r="D54" s="79">
        <v>320</v>
      </c>
      <c r="E54" s="78" t="s">
        <v>2</v>
      </c>
      <c r="F54" s="80">
        <v>15.23</v>
      </c>
      <c r="G54" s="81">
        <v>26.46</v>
      </c>
      <c r="H54" s="82"/>
      <c r="I54" s="77">
        <f t="shared" si="10"/>
        <v>0</v>
      </c>
      <c r="J54" s="116">
        <f t="shared" si="11"/>
        <v>0</v>
      </c>
      <c r="K54" s="130">
        <f t="shared" si="12"/>
        <v>0</v>
      </c>
      <c r="L54" s="127"/>
      <c r="M54" s="127"/>
      <c r="N54" s="127"/>
    </row>
    <row r="55" spans="1:14" ht="15.75" customHeight="1" thickBot="1" x14ac:dyDescent="0.35">
      <c r="A55" s="88">
        <v>771021</v>
      </c>
      <c r="B55" s="89" t="s">
        <v>47</v>
      </c>
      <c r="C55" s="90">
        <v>20</v>
      </c>
      <c r="D55" s="91">
        <v>320</v>
      </c>
      <c r="E55" s="90" t="s">
        <v>2</v>
      </c>
      <c r="F55" s="92">
        <v>20</v>
      </c>
      <c r="G55" s="93">
        <v>34.75</v>
      </c>
      <c r="H55" s="94"/>
      <c r="I55" s="89">
        <f t="shared" si="10"/>
        <v>0</v>
      </c>
      <c r="J55" s="116">
        <f t="shared" si="11"/>
        <v>0</v>
      </c>
      <c r="K55" s="132">
        <f t="shared" si="12"/>
        <v>0</v>
      </c>
      <c r="L55" s="127"/>
      <c r="M55" s="127"/>
      <c r="N55" s="127"/>
    </row>
    <row r="56" spans="1:14" ht="16.2" thickBot="1" x14ac:dyDescent="0.35">
      <c r="A56" s="95"/>
      <c r="B56" s="95"/>
      <c r="C56" s="95"/>
      <c r="D56" s="95"/>
      <c r="E56" s="95"/>
      <c r="F56" s="95"/>
      <c r="G56" s="96"/>
      <c r="H56" s="97"/>
      <c r="I56" s="161">
        <f>SUM(I10:I55)</f>
        <v>0</v>
      </c>
      <c r="J56" s="162">
        <f>SUM(J10:J55)</f>
        <v>0</v>
      </c>
      <c r="K56" s="163">
        <f>SUM(K10:K55)</f>
        <v>0</v>
      </c>
      <c r="L56" s="127"/>
      <c r="M56" s="127"/>
      <c r="N56" s="127"/>
    </row>
    <row r="57" spans="1:14" ht="15" thickTop="1" x14ac:dyDescent="0.3">
      <c r="A57" s="98"/>
      <c r="B57" s="98"/>
      <c r="C57" s="98"/>
      <c r="D57" s="98"/>
      <c r="E57" s="98"/>
      <c r="F57" s="98"/>
      <c r="G57" s="98"/>
      <c r="H57" s="57"/>
      <c r="I57" s="98"/>
      <c r="J57" s="98"/>
      <c r="K57" s="67"/>
      <c r="L57" s="127"/>
      <c r="M57" s="127"/>
      <c r="N57" s="127"/>
    </row>
    <row r="58" spans="1:14" x14ac:dyDescent="0.3">
      <c r="A58" s="57"/>
      <c r="B58" s="57"/>
      <c r="C58" s="57"/>
      <c r="D58" s="98"/>
      <c r="E58" s="57"/>
      <c r="F58" s="98"/>
      <c r="G58" s="98"/>
      <c r="H58" s="57"/>
      <c r="I58" s="98"/>
      <c r="J58" s="98"/>
      <c r="K58" s="69"/>
      <c r="L58" s="127"/>
      <c r="M58" s="127"/>
      <c r="N58" s="127"/>
    </row>
    <row r="59" spans="1:14" x14ac:dyDescent="0.3">
      <c r="A59" s="57" t="s">
        <v>96</v>
      </c>
      <c r="B59" s="57"/>
      <c r="C59" s="57"/>
      <c r="D59" s="57"/>
      <c r="E59" s="57"/>
      <c r="F59" s="57"/>
      <c r="G59" s="57"/>
      <c r="H59" s="57"/>
      <c r="I59" s="57"/>
      <c r="J59" s="57"/>
      <c r="K59" s="69"/>
      <c r="L59" s="127"/>
      <c r="M59" s="127"/>
      <c r="N59" s="127"/>
    </row>
    <row r="60" spans="1:14" x14ac:dyDescent="0.3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69"/>
      <c r="L60" s="127"/>
      <c r="M60" s="127"/>
      <c r="N60" s="127"/>
    </row>
    <row r="61" spans="1:14" x14ac:dyDescent="0.3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69"/>
      <c r="L61" s="127"/>
      <c r="M61" s="127"/>
      <c r="N61" s="127"/>
    </row>
    <row r="62" spans="1:14" x14ac:dyDescent="0.3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69"/>
      <c r="L62" s="127"/>
      <c r="M62" s="127"/>
      <c r="N62" s="127"/>
    </row>
    <row r="63" spans="1:14" x14ac:dyDescent="0.3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69"/>
      <c r="L63" s="127"/>
      <c r="M63" s="127"/>
      <c r="N63" s="127"/>
    </row>
  </sheetData>
  <sheetProtection algorithmName="SHA-512" hashValue="mAn0F7RXtcDCQp/UoH2wM8GztqGJjIXtb7nYd5wtW0l4RVeyiJCEwnkSXHYtHnPIrJZCyAYkp709umzSzen6YQ==" saltValue="fY7eGwTIjBa03vGclgKDBg==" spinCount="100000" sheet="1" objects="1" scenarios="1"/>
  <protectedRanges>
    <protectedRange sqref="H10:H55" name="Range1"/>
  </protectedRanges>
  <mergeCells count="6">
    <mergeCell ref="I6:K6"/>
    <mergeCell ref="H1:H3"/>
    <mergeCell ref="I1:K1"/>
    <mergeCell ref="I2:K2"/>
    <mergeCell ref="I3:K3"/>
    <mergeCell ref="I4:K4"/>
  </mergeCells>
  <hyperlinks>
    <hyperlink ref="I3" r:id="rId1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2022-01-11T23:54:27+00:00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9C3FC4-A905-40DE-8809-4DF16A869C91}"/>
</file>

<file path=customXml/itemProps2.xml><?xml version="1.0" encoding="utf-8"?>
<ds:datastoreItem xmlns:ds="http://schemas.openxmlformats.org/officeDocument/2006/customXml" ds:itemID="{A95E70B7-F718-4354-9D56-DAE2EFC22E7E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159C5FA-7310-4841-AD89-F400C3436D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Enter in Cases</vt:lpstr>
      <vt:lpstr>Monthly-Cases</vt:lpstr>
      <vt:lpstr>Enter in Servings</vt:lpstr>
      <vt:lpstr>'Enter in Cases'!Print_Area</vt:lpstr>
    </vt:vector>
  </TitlesOfParts>
  <Company>Bongards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DeAntoni</dc:creator>
  <cp:lastModifiedBy>"englishs"</cp:lastModifiedBy>
  <cp:lastPrinted>2019-12-05T21:10:23Z</cp:lastPrinted>
  <dcterms:created xsi:type="dcterms:W3CDTF">2010-11-08T20:16:26Z</dcterms:created>
  <dcterms:modified xsi:type="dcterms:W3CDTF">2022-01-11T22:40:36Z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