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EA319014-C0BB-4B4E-B2E8-41102F219D9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SEPDS!$A$3:$N$11</definedName>
    <definedName name="_xlnm.Print_Area" localSheetId="0">SEPDS!$A$1:$N$11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4" i="1"/>
  <c r="J5" i="1"/>
  <c r="J6" i="1"/>
  <c r="J7" i="1"/>
  <c r="J8" i="1"/>
  <c r="J9" i="1"/>
  <c r="J10" i="1"/>
  <c r="J11" i="1"/>
  <c r="M4" i="1" l="1"/>
</calcChain>
</file>

<file path=xl/sharedStrings.xml><?xml version="1.0" encoding="utf-8"?>
<sst xmlns="http://schemas.openxmlformats.org/spreadsheetml/2006/main" count="49" uniqueCount="25">
  <si>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</si>
  <si>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</si>
  <si>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</si>
  <si>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</si>
  <si>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</si>
  <si>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</si>
  <si>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</si>
  <si>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</si>
  <si>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</si>
  <si>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</si>
  <si>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</si>
  <si>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</si>
  <si>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</si>
  <si>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</si>
  <si>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</si>
  <si>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</si>
  <si>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</si>
  <si>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</si>
  <si>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Diced Peaches in 100% Juice</t>
  </si>
  <si>
    <t>Diced Pears in 100% Juice</t>
  </si>
  <si>
    <t>Mixed Fruit in 100% Juice</t>
  </si>
  <si>
    <t>Diced Peaches and Diced Pears in 100% Juice</t>
  </si>
  <si>
    <t>Del Monte Cherry Flavored Mixed Fruit in 100% Juice</t>
  </si>
  <si>
    <t>Del Monte Foods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</si>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</sst>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zoomScaleNormal="100" zoomScaleSheetLayoutView="70" workbookViewId="0">
      <pane ySplit="3" topLeftCell="A4" activePane="bottomLeft" state="frozen"/>
      <selection pane="bottomLeft" activeCell="F10" sqref="F10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75" customHeight="1" x14ac:dyDescent="0.35">
      <c r="A4" s="7" t="s">
        <v>24</v>
      </c>
      <c r="B4" s="40" t="s">
        <v>23</v>
      </c>
      <c r="C4" s="7" t="s">
        <v>12</v>
      </c>
      <c r="D4" s="29">
        <v>2005442</v>
      </c>
      <c r="E4" s="42" t="s">
        <v>18</v>
      </c>
      <c r="F4" s="8">
        <v>18</v>
      </c>
      <c r="G4" s="8">
        <v>72</v>
      </c>
      <c r="H4" s="8">
        <v>4</v>
      </c>
      <c r="I4" s="26">
        <v>100220</v>
      </c>
      <c r="J4" s="4" t="str">
        <f>VLOOKUP(I4,'[1]October 2025'!$A:$C,2,FALSE)</f>
        <v>PEACHES CLING DICED EX LT  CAN-6/10</v>
      </c>
      <c r="K4" s="8">
        <v>18</v>
      </c>
      <c r="L4" s="41">
        <f>VLOOKUP(I4,'[1]October 2025'!$A:$C,3,FALSE)</f>
        <v>1.0951</v>
      </c>
      <c r="M4" s="43">
        <f t="shared" ref="M4:M11" si="0">ROUND(K4*L4,2)</f>
        <v>19.71</v>
      </c>
      <c r="N4" s="10">
        <v>45996</v>
      </c>
    </row>
    <row r="5" spans="1:14" s="9" customFormat="1" ht="34.75" customHeight="1" x14ac:dyDescent="0.35">
      <c r="A5" s="7" t="s">
        <v>24</v>
      </c>
      <c r="B5" s="40" t="s">
        <v>23</v>
      </c>
      <c r="C5" s="7" t="s">
        <v>12</v>
      </c>
      <c r="D5" s="29">
        <v>2005443</v>
      </c>
      <c r="E5" s="42" t="s">
        <v>19</v>
      </c>
      <c r="F5" s="8">
        <v>18</v>
      </c>
      <c r="G5" s="8">
        <v>72</v>
      </c>
      <c r="H5" s="8">
        <v>4</v>
      </c>
      <c r="I5" s="26">
        <v>100225</v>
      </c>
      <c r="J5" s="4" t="str">
        <f>VLOOKUP(I5,'[1]October 2025'!$A:$C,2,FALSE)</f>
        <v>PEARS DICED EX LT CAN-6/10</v>
      </c>
      <c r="K5" s="8">
        <v>18</v>
      </c>
      <c r="L5" s="41">
        <f>VLOOKUP(I5,'[1]October 2025'!$A:$C,3,FALSE)</f>
        <v>1.0801000000000001</v>
      </c>
      <c r="M5" s="43">
        <f t="shared" si="0"/>
        <v>19.440000000000001</v>
      </c>
      <c r="N5" s="10">
        <v>45996</v>
      </c>
    </row>
    <row r="6" spans="1:14" s="9" customFormat="1" ht="34.75" customHeight="1" x14ac:dyDescent="0.35">
      <c r="A6" s="7" t="s">
        <v>24</v>
      </c>
      <c r="B6" s="40" t="s">
        <v>23</v>
      </c>
      <c r="C6" s="7" t="s">
        <v>12</v>
      </c>
      <c r="D6" s="29">
        <v>2005444</v>
      </c>
      <c r="E6" s="42" t="s">
        <v>20</v>
      </c>
      <c r="F6" s="8">
        <v>18</v>
      </c>
      <c r="G6" s="8">
        <v>72</v>
      </c>
      <c r="H6" s="8">
        <v>4</v>
      </c>
      <c r="I6" s="26">
        <v>100220</v>
      </c>
      <c r="J6" s="4" t="str">
        <f>VLOOKUP(I6,'[1]October 2025'!$A:$C,2,FALSE)</f>
        <v>PEACHES CLING DICED EX LT  CAN-6/10</v>
      </c>
      <c r="K6" s="8">
        <v>8.99</v>
      </c>
      <c r="L6" s="41">
        <f>VLOOKUP(I6,'[1]October 2025'!$A:$C,3,FALSE)</f>
        <v>1.0951</v>
      </c>
      <c r="M6" s="43">
        <f t="shared" si="0"/>
        <v>9.84</v>
      </c>
      <c r="N6" s="10">
        <v>45996</v>
      </c>
    </row>
    <row r="7" spans="1:14" s="9" customFormat="1" ht="34.75" customHeight="1" x14ac:dyDescent="0.35">
      <c r="A7" s="7" t="s">
        <v>24</v>
      </c>
      <c r="B7" s="40" t="s">
        <v>23</v>
      </c>
      <c r="C7" s="7" t="s">
        <v>12</v>
      </c>
      <c r="D7" s="29">
        <v>2005444</v>
      </c>
      <c r="E7" s="42" t="s">
        <v>20</v>
      </c>
      <c r="F7" s="8">
        <v>18</v>
      </c>
      <c r="G7" s="8">
        <v>72</v>
      </c>
      <c r="H7" s="8">
        <v>4</v>
      </c>
      <c r="I7" s="26">
        <v>100225</v>
      </c>
      <c r="J7" s="4" t="str">
        <f>VLOOKUP(I7,'[1]October 2025'!$A:$C,2,FALSE)</f>
        <v>PEARS DICED EX LT CAN-6/10</v>
      </c>
      <c r="K7" s="8">
        <v>7.19</v>
      </c>
      <c r="L7" s="41">
        <f>VLOOKUP(I7,'[1]October 2025'!$A:$C,3,FALSE)</f>
        <v>1.0801000000000001</v>
      </c>
      <c r="M7" s="43">
        <f t="shared" si="0"/>
        <v>7.77</v>
      </c>
      <c r="N7" s="10">
        <v>45996</v>
      </c>
    </row>
    <row r="8" spans="1:14" s="9" customFormat="1" ht="34.75" customHeight="1" x14ac:dyDescent="0.35">
      <c r="A8" s="7" t="s">
        <v>24</v>
      </c>
      <c r="B8" s="40" t="s">
        <v>23</v>
      </c>
      <c r="C8" s="7" t="s">
        <v>12</v>
      </c>
      <c r="D8" s="7">
        <v>2005445</v>
      </c>
      <c r="E8" s="42" t="s">
        <v>22</v>
      </c>
      <c r="F8" s="8">
        <v>18</v>
      </c>
      <c r="G8" s="8">
        <v>72</v>
      </c>
      <c r="H8" s="8">
        <v>4</v>
      </c>
      <c r="I8" s="26">
        <v>100220</v>
      </c>
      <c r="J8" s="4" t="str">
        <f>VLOOKUP(I8,'[1]October 2025'!$A:$C,2,FALSE)</f>
        <v>PEACHES CLING DICED EX LT  CAN-6/10</v>
      </c>
      <c r="K8" s="8">
        <v>10.1</v>
      </c>
      <c r="L8" s="41">
        <f>VLOOKUP(I8,'[1]October 2025'!$A:$C,3,FALSE)</f>
        <v>1.0951</v>
      </c>
      <c r="M8" s="43">
        <f t="shared" si="0"/>
        <v>11.06</v>
      </c>
      <c r="N8" s="10">
        <v>45996</v>
      </c>
    </row>
    <row r="9" spans="1:14" s="9" customFormat="1" ht="34.75" customHeight="1" x14ac:dyDescent="0.35">
      <c r="A9" s="7" t="s">
        <v>24</v>
      </c>
      <c r="B9" s="40" t="s">
        <v>23</v>
      </c>
      <c r="C9" s="7" t="s">
        <v>12</v>
      </c>
      <c r="D9" s="7">
        <v>2005445</v>
      </c>
      <c r="E9" s="42" t="s">
        <v>22</v>
      </c>
      <c r="F9" s="8">
        <v>18</v>
      </c>
      <c r="G9" s="8">
        <v>72</v>
      </c>
      <c r="H9" s="8">
        <v>4</v>
      </c>
      <c r="I9" s="26">
        <v>100225</v>
      </c>
      <c r="J9" s="4" t="str">
        <f>VLOOKUP(I9,'[1]October 2025'!$A:$C,2,FALSE)</f>
        <v>PEARS DICED EX LT CAN-6/10</v>
      </c>
      <c r="K9" s="8">
        <v>7.29</v>
      </c>
      <c r="L9" s="41">
        <f>VLOOKUP(I9,'[1]October 2025'!$A:$C,3,FALSE)</f>
        <v>1.0801000000000001</v>
      </c>
      <c r="M9" s="43">
        <f t="shared" si="0"/>
        <v>7.87</v>
      </c>
      <c r="N9" s="10">
        <v>45996</v>
      </c>
    </row>
    <row r="10" spans="1:14" s="9" customFormat="1" ht="34.75" customHeight="1" x14ac:dyDescent="0.35">
      <c r="A10" s="7" t="s">
        <v>24</v>
      </c>
      <c r="B10" s="40" t="s">
        <v>23</v>
      </c>
      <c r="C10" s="7" t="s">
        <v>12</v>
      </c>
      <c r="D10" s="29">
        <v>2005446</v>
      </c>
      <c r="E10" s="42" t="s">
        <v>21</v>
      </c>
      <c r="F10" s="8">
        <v>18</v>
      </c>
      <c r="G10" s="8">
        <v>72</v>
      </c>
      <c r="H10" s="8">
        <v>4</v>
      </c>
      <c r="I10" s="26">
        <v>100220</v>
      </c>
      <c r="J10" s="4" t="str">
        <f>VLOOKUP(I10,'[1]October 2025'!$A:$C,2,FALSE)</f>
        <v>PEACHES CLING DICED EX LT  CAN-6/10</v>
      </c>
      <c r="K10" s="8">
        <v>9</v>
      </c>
      <c r="L10" s="41">
        <f>VLOOKUP(I10,'[1]October 2025'!$A:$C,3,FALSE)</f>
        <v>1.0951</v>
      </c>
      <c r="M10" s="43">
        <f t="shared" si="0"/>
        <v>9.86</v>
      </c>
      <c r="N10" s="10">
        <v>45996</v>
      </c>
    </row>
    <row r="11" spans="1:14" s="9" customFormat="1" ht="34.75" customHeight="1" x14ac:dyDescent="0.35">
      <c r="A11" s="7" t="s">
        <v>24</v>
      </c>
      <c r="B11" s="40" t="s">
        <v>23</v>
      </c>
      <c r="C11" s="7" t="s">
        <v>12</v>
      </c>
      <c r="D11" s="29">
        <v>2005446</v>
      </c>
      <c r="E11" s="42" t="s">
        <v>21</v>
      </c>
      <c r="F11" s="8">
        <v>18</v>
      </c>
      <c r="G11" s="8">
        <v>72</v>
      </c>
      <c r="H11" s="8">
        <v>4</v>
      </c>
      <c r="I11" s="26">
        <v>100225</v>
      </c>
      <c r="J11" s="4" t="str">
        <f>VLOOKUP(I11,'[1]October 2025'!$A:$C,2,FALSE)</f>
        <v>PEARS DICED EX LT CAN-6/10</v>
      </c>
      <c r="K11" s="8">
        <v>9</v>
      </c>
      <c r="L11" s="41">
        <f>VLOOKUP(I11,'[1]October 2025'!$A:$C,3,FALSE)</f>
        <v>1.0801000000000001</v>
      </c>
      <c r="M11" s="43">
        <f t="shared" si="0"/>
        <v>9.7200000000000006</v>
      </c>
      <c r="N11" s="10">
        <v>45996</v>
      </c>
    </row>
  </sheetData>
  <sheetProtection algorithmName="SHA-512" hashValue="WdgnCsvPEiqcP2oshVjzXXsaQoWcFJCF+BiAz5sG9h3cE8fJg8sXR9HARdC4NGKsIUVKLBKoYl3jYgUwfKSQdg==" saltValue="hYwgg2vnN9N2Ngbqz+PopA==" spinCount="100000" sheet="1" formatCells="0" formatColumns="0" formatRows="0" deleteColumns="0" deleteRows="0" sort="0" autoFilter="0"/>
  <autoFilter ref="A3:N11" xr:uid="{00000000-0009-0000-0000-000000000000}">
    <sortState xmlns:xlrd2="http://schemas.microsoft.com/office/spreadsheetml/2017/richdata2" ref="A4:N11">
      <sortCondition ref="D3:D11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2026-01-28T19:29:26+00:00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2AF80-6871-442E-9867-0B1CFCC08921}">
  <ds:schemaRefs>
    <ds:schemaRef ds:uri="90a9e379-130e-4cdb-a0ac-9bd7aff7a79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04631362-3490-4693-8228-3547ae335008"/>
    <ds:schemaRef ds:uri="http://purl.org/dc/elements/1.1/"/>
    <ds:schemaRef ds:uri="4d60bde3-1abe-410e-8220-1210973ca664"/>
    <ds:schemaRef ds:uri="056c7e34-6b0d-409c-af15-57a885d41411"/>
  </ds:schemaRefs>
</ds:datastoreItem>
</file>

<file path=customXml/itemProps2.xml><?xml version="1.0" encoding="utf-8"?>
<ds:datastoreItem xmlns:ds="http://schemas.openxmlformats.org/officeDocument/2006/customXml" ds:itemID="{085FB689-843F-44F2-9016-DCFE1FFDD76B}"/>
</file>

<file path=customXml/itemProps3.xml><?xml version="1.0" encoding="utf-8"?>
<ds:datastoreItem xmlns:ds="http://schemas.openxmlformats.org/officeDocument/2006/customXml" ds:itemID="{2F11ACDE-7A6E-47B6-86E2-23923E11094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2026-01-14T22:48:51Z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31908e4e-5c81-46f0-aa3f-6a9a8fb1224d</vt:lpwstr>
  </property>
  <property fmtid="{D5CDD505-2E9C-101B-9397-08002B2CF9AE}" pid="4" name="MediaServiceImageTags">
    <vt:lpwstr/>
  </property>
</Properties>
</file>