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https://d.docs.live.net/ec9df88e214850bd/Retainer/Del Real Foods/Ref/SY2526/"/>
    </mc:Choice>
  </mc:AlternateContent>
  <xr:revisionPtr revIDLastSave="3" documentId="8_{860092D0-05F5-4D1A-A26A-FACF5769D565}" xr6:coauthVersionLast="47" xr6:coauthVersionMax="47" xr10:uidLastSave="{ACBD5EC5-AF8B-48F8-9569-5934316FCC5A}"/>
  <bookViews>
    <workbookView xWindow="-120" yWindow="552" windowWidth="17832" windowHeight="11304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'09.10.24'!$A$3:$N$11</definedName>
    <definedName name="_xlnm.Print_Area" localSheetId="0">'09.10.24'!$A$1:$N$11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4" i="1"/>
  <c r="M4" i="1" l="1"/>
</calcChain>
</file>

<file path=xl/sharedStrings.xml><?xml version="1.0" encoding="utf-8"?>
<sst xmlns="http://schemas.openxmlformats.org/spreadsheetml/2006/main" count="49" uniqueCount="28">
  <si>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</si>
  <si>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</si>
  <si>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</si>
  <si>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</si>
  <si>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</si>
  <si>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</si>
  <si>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</si>
  <si>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</si>
  <si>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</si>
  <si>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</si>
  <si>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</si>
  <si>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</si>
  <si>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</si>
  <si>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</si>
  <si>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</si>
  <si>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</si>
  <si>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</si>
  <si>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</si>
  <si>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</si>
  <si>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Birria and Cheese Pupusa</t>
  </si>
  <si>
    <t>Carnitas and Cheese Pupusa</t>
  </si>
  <si>
    <t>Cheese Pupusa, 5.30 oz</t>
  </si>
  <si>
    <t>Bean and Cheese Pupusa, 5.50 oz</t>
  </si>
  <si>
    <t>Chorizon Bean &amp; Cheese Pupusa, 5.50 oz</t>
  </si>
  <si>
    <t>Chicken and Cheese Pupusa, 5.30 oz</t>
  </si>
  <si>
    <t>N</t>
  </si>
  <si>
    <t>Cheese &amp; Green Chili Tamale</t>
  </si>
  <si>
    <t>Del Real Foods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</si>
</sst>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11"/>
  <sheetViews>
    <sheetView tabSelected="1" zoomScale="60" zoomScaleNormal="60" zoomScaleSheetLayoutView="70" workbookViewId="0">
      <pane ySplit="3" topLeftCell="A4" activePane="bottomLeft" state="frozen"/>
      <selection pane="bottomLeft" activeCell="E7" sqref="E7"/>
    </sheetView>
  </sheetViews>
  <sheetFormatPr defaultRowHeight="14.4" x14ac:dyDescent="0.3"/>
  <cols>
    <col min="1" max="1" width="10.88671875" style="15" customWidth="1"/>
    <col min="2" max="2" width="22.33203125" style="17" customWidth="1"/>
    <col min="3" max="3" width="19.109375" style="15" bestFit="1" customWidth="1"/>
    <col min="4" max="4" width="20.21875" style="34" customWidth="1"/>
    <col min="5" max="5" width="39.77734375" customWidth="1"/>
    <col min="6" max="6" width="9.21875" style="3" customWidth="1"/>
    <col min="7" max="8" width="9.88671875" style="3" customWidth="1"/>
    <col min="9" max="9" width="13.6640625" style="27" customWidth="1"/>
    <col min="10" max="10" width="39.6640625" style="15" customWidth="1"/>
    <col min="11" max="11" width="11.6640625" style="3" customWidth="1"/>
    <col min="12" max="12" width="12.109375" style="20" customWidth="1"/>
    <col min="13" max="13" width="10.5546875" style="21" customWidth="1"/>
    <col min="14" max="14" width="12.33203125" style="22" customWidth="1"/>
  </cols>
  <sheetData>
    <row r="1" spans="1:14" s="1" customFormat="1" ht="31.2" x14ac:dyDescent="0.6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2" x14ac:dyDescent="0.3">
      <c r="A2" s="23" t="s">
        <v>2</v>
      </c>
      <c r="B2" s="11"/>
      <c r="C2" s="12"/>
      <c r="D2" s="38" t="s">
        <v>1</v>
      </c>
      <c r="E2" s="32">
        <v>45597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5" customHeight="1" x14ac:dyDescent="0.3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9.6" customHeight="1" x14ac:dyDescent="0.3">
      <c r="A4" s="7" t="s">
        <v>18</v>
      </c>
      <c r="B4" s="40" t="s">
        <v>27</v>
      </c>
      <c r="C4" s="7" t="s">
        <v>12</v>
      </c>
      <c r="D4" s="29">
        <v>609</v>
      </c>
      <c r="E4" s="42" t="s">
        <v>19</v>
      </c>
      <c r="F4" s="8">
        <v>12.75</v>
      </c>
      <c r="G4" s="8">
        <v>40</v>
      </c>
      <c r="H4" s="8">
        <v>5.0999999999999996</v>
      </c>
      <c r="I4" s="26">
        <v>100022</v>
      </c>
      <c r="J4" s="4" t="str">
        <f>VLOOKUP(I4,'[1]October 2024'!$A:$C,2,FALSE)</f>
        <v>CHEESE MOZ LM PART SKIM FRZ LVS-8/6 LB</v>
      </c>
      <c r="K4" s="8">
        <v>1.69</v>
      </c>
      <c r="L4" s="41">
        <f>VLOOKUP(I4,'[1]October 2024'!$A:$C,3,FALSE)</f>
        <v>1.8444</v>
      </c>
      <c r="M4" s="43">
        <f>ROUND(K4*L4,2)</f>
        <v>3.12</v>
      </c>
      <c r="N4" s="10">
        <v>45597</v>
      </c>
    </row>
    <row r="5" spans="1:14" s="9" customFormat="1" ht="39.6" customHeight="1" x14ac:dyDescent="0.3">
      <c r="A5" s="7" t="s">
        <v>18</v>
      </c>
      <c r="B5" s="40" t="s">
        <v>27</v>
      </c>
      <c r="C5" s="7" t="s">
        <v>12</v>
      </c>
      <c r="D5" s="29">
        <v>610</v>
      </c>
      <c r="E5" s="42" t="s">
        <v>20</v>
      </c>
      <c r="F5" s="8">
        <v>12.75</v>
      </c>
      <c r="G5" s="8">
        <v>40</v>
      </c>
      <c r="H5" s="8">
        <v>5.0999999999999996</v>
      </c>
      <c r="I5" s="26">
        <v>100022</v>
      </c>
      <c r="J5" s="4" t="str">
        <f>VLOOKUP(I5,'[1]October 2024'!$A:$C,2,FALSE)</f>
        <v>CHEESE MOZ LM PART SKIM FRZ LVS-8/6 LB</v>
      </c>
      <c r="K5" s="8">
        <v>1.7</v>
      </c>
      <c r="L5" s="41">
        <f>VLOOKUP(I5,'[1]October 2024'!$A:$C,3,FALSE)</f>
        <v>1.8444</v>
      </c>
      <c r="M5" s="43">
        <f t="shared" ref="M5:M11" si="0">ROUND(K5*L5,2)</f>
        <v>3.14</v>
      </c>
      <c r="N5" s="10">
        <v>45597</v>
      </c>
    </row>
    <row r="6" spans="1:14" s="9" customFormat="1" ht="39.6" hidden="1" customHeight="1" x14ac:dyDescent="0.3">
      <c r="A6" s="7" t="s">
        <v>18</v>
      </c>
      <c r="B6" s="40" t="s">
        <v>27</v>
      </c>
      <c r="C6" s="7" t="s">
        <v>12</v>
      </c>
      <c r="D6" s="29">
        <v>702</v>
      </c>
      <c r="E6" s="42" t="s">
        <v>21</v>
      </c>
      <c r="F6" s="8">
        <v>13.25</v>
      </c>
      <c r="G6" s="8">
        <v>40</v>
      </c>
      <c r="H6" s="8">
        <v>5.3</v>
      </c>
      <c r="I6" s="26">
        <v>100022</v>
      </c>
      <c r="J6" s="4" t="str">
        <f>VLOOKUP(I6,'[1]October 2024'!$A:$C,2,FALSE)</f>
        <v>CHEESE MOZ LM PART SKIM FRZ LVS-8/6 LB</v>
      </c>
      <c r="K6" s="8">
        <v>3.44</v>
      </c>
      <c r="L6" s="41">
        <f>VLOOKUP(I6,'[1]October 2024'!$A:$C,3,FALSE)</f>
        <v>1.8444</v>
      </c>
      <c r="M6" s="43">
        <f t="shared" si="0"/>
        <v>6.34</v>
      </c>
      <c r="N6" s="10">
        <v>45597</v>
      </c>
    </row>
    <row r="7" spans="1:14" s="9" customFormat="1" ht="39.6" customHeight="1" x14ac:dyDescent="0.3">
      <c r="A7" s="7" t="s">
        <v>18</v>
      </c>
      <c r="B7" s="40" t="s">
        <v>27</v>
      </c>
      <c r="C7" s="7" t="s">
        <v>12</v>
      </c>
      <c r="D7" s="29">
        <v>705</v>
      </c>
      <c r="E7" s="42" t="s">
        <v>22</v>
      </c>
      <c r="F7" s="8">
        <v>13.75</v>
      </c>
      <c r="G7" s="8">
        <v>40</v>
      </c>
      <c r="H7" s="8">
        <v>5.5</v>
      </c>
      <c r="I7" s="26">
        <v>100022</v>
      </c>
      <c r="J7" s="4" t="str">
        <f>VLOOKUP(I7,'[1]October 2024'!$A:$C,2,FALSE)</f>
        <v>CHEESE MOZ LM PART SKIM FRZ LVS-8/6 LB</v>
      </c>
      <c r="K7" s="8">
        <v>3.13</v>
      </c>
      <c r="L7" s="41">
        <f>VLOOKUP(I7,'[1]October 2024'!$A:$C,3,FALSE)</f>
        <v>1.8444</v>
      </c>
      <c r="M7" s="43">
        <f t="shared" si="0"/>
        <v>5.77</v>
      </c>
      <c r="N7" s="10">
        <v>45597</v>
      </c>
    </row>
    <row r="8" spans="1:14" s="9" customFormat="1" ht="39.6" hidden="1" customHeight="1" x14ac:dyDescent="0.3">
      <c r="A8" s="7" t="s">
        <v>18</v>
      </c>
      <c r="B8" s="40" t="s">
        <v>27</v>
      </c>
      <c r="C8" s="7" t="s">
        <v>12</v>
      </c>
      <c r="D8" s="29">
        <v>748</v>
      </c>
      <c r="E8" s="42" t="s">
        <v>23</v>
      </c>
      <c r="F8" s="8">
        <v>13.75</v>
      </c>
      <c r="G8" s="8">
        <v>40</v>
      </c>
      <c r="H8" s="8">
        <v>5.5</v>
      </c>
      <c r="I8" s="26">
        <v>100022</v>
      </c>
      <c r="J8" s="4" t="str">
        <f>VLOOKUP(I8,'[1]October 2024'!$A:$C,2,FALSE)</f>
        <v>CHEESE MOZ LM PART SKIM FRZ LVS-8/6 LB</v>
      </c>
      <c r="K8" s="8">
        <v>4.08</v>
      </c>
      <c r="L8" s="41">
        <f>VLOOKUP(I8,'[1]October 2024'!$A:$C,3,FALSE)</f>
        <v>1.8444</v>
      </c>
      <c r="M8" s="43">
        <f t="shared" si="0"/>
        <v>7.53</v>
      </c>
      <c r="N8" s="10">
        <v>45597</v>
      </c>
    </row>
    <row r="9" spans="1:14" s="9" customFormat="1" ht="39.6" hidden="1" customHeight="1" x14ac:dyDescent="0.3">
      <c r="A9" s="7" t="s">
        <v>18</v>
      </c>
      <c r="B9" s="40" t="s">
        <v>27</v>
      </c>
      <c r="C9" s="7" t="s">
        <v>12</v>
      </c>
      <c r="D9" s="29">
        <v>749</v>
      </c>
      <c r="E9" s="42" t="s">
        <v>24</v>
      </c>
      <c r="F9" s="8">
        <v>13.25</v>
      </c>
      <c r="G9" s="8">
        <v>40</v>
      </c>
      <c r="H9" s="8">
        <v>5.3</v>
      </c>
      <c r="I9" s="26">
        <v>100022</v>
      </c>
      <c r="J9" s="4" t="str">
        <f>VLOOKUP(I9,'[1]October 2024'!$A:$C,2,FALSE)</f>
        <v>CHEESE MOZ LM PART SKIM FRZ LVS-8/6 LB</v>
      </c>
      <c r="K9" s="8">
        <v>2</v>
      </c>
      <c r="L9" s="41">
        <f>VLOOKUP(I9,'[1]October 2024'!$A:$C,3,FALSE)</f>
        <v>1.8444</v>
      </c>
      <c r="M9" s="43">
        <f t="shared" si="0"/>
        <v>3.69</v>
      </c>
      <c r="N9" s="10">
        <v>45597</v>
      </c>
    </row>
    <row r="10" spans="1:14" s="9" customFormat="1" ht="39.6" customHeight="1" x14ac:dyDescent="0.3">
      <c r="A10" s="7" t="s">
        <v>18</v>
      </c>
      <c r="B10" s="40" t="s">
        <v>27</v>
      </c>
      <c r="C10" s="7" t="s">
        <v>25</v>
      </c>
      <c r="D10" s="29">
        <v>641</v>
      </c>
      <c r="E10" s="42" t="s">
        <v>19</v>
      </c>
      <c r="F10" s="8">
        <v>13.75</v>
      </c>
      <c r="G10" s="8">
        <v>40</v>
      </c>
      <c r="H10" s="8">
        <v>5.5</v>
      </c>
      <c r="I10" s="26">
        <v>100022</v>
      </c>
      <c r="J10" s="4" t="str">
        <f>VLOOKUP(I10,'[1]October 2024'!$A:$C,2,FALSE)</f>
        <v>CHEESE MOZ LM PART SKIM FRZ LVS-8/6 LB</v>
      </c>
      <c r="K10" s="8">
        <v>4</v>
      </c>
      <c r="L10" s="41">
        <f>VLOOKUP(I10,'[1]October 2024'!$A:$C,3,FALSE)</f>
        <v>1.8444</v>
      </c>
      <c r="M10" s="43">
        <f t="shared" si="0"/>
        <v>7.38</v>
      </c>
      <c r="N10" s="10">
        <v>45597</v>
      </c>
    </row>
    <row r="11" spans="1:14" s="9" customFormat="1" ht="39.6" customHeight="1" x14ac:dyDescent="0.3">
      <c r="A11" s="7" t="s">
        <v>18</v>
      </c>
      <c r="B11" s="40" t="s">
        <v>27</v>
      </c>
      <c r="C11" s="7" t="s">
        <v>25</v>
      </c>
      <c r="D11" s="29">
        <v>747</v>
      </c>
      <c r="E11" s="42" t="s">
        <v>26</v>
      </c>
      <c r="F11" s="8">
        <v>18.75</v>
      </c>
      <c r="G11" s="8">
        <v>50</v>
      </c>
      <c r="H11" s="8">
        <v>6</v>
      </c>
      <c r="I11" s="26">
        <v>100022</v>
      </c>
      <c r="J11" s="4" t="str">
        <f>VLOOKUP(I11,'[1]October 2024'!$A:$C,2,FALSE)</f>
        <v>CHEESE MOZ LM PART SKIM FRZ LVS-8/6 LB</v>
      </c>
      <c r="K11" s="8">
        <v>3.97</v>
      </c>
      <c r="L11" s="41">
        <f>VLOOKUP(I11,'[1]October 2024'!$A:$C,3,FALSE)</f>
        <v>1.8444</v>
      </c>
      <c r="M11" s="43">
        <f t="shared" si="0"/>
        <v>7.32</v>
      </c>
      <c r="N11" s="10">
        <v>45597</v>
      </c>
    </row>
  </sheetData>
  <sheetProtection algorithmName="SHA-512" hashValue="V2s0sv0I+c5+FuPi9Ylae26wCX8DqMPG2Xi+PYbePkC+b/ji96t0RdBlammMpgROcbYlesEEJ2yl5rL6MgZ1Wg==" saltValue="ejqiHNEa1auzly4XMppMQg==" spinCount="100000" sheet="1" formatCells="0" formatColumns="0" formatRows="0" deleteColumns="0" deleteRows="0" sort="0" autoFilter="0"/>
  <autoFilter ref="A3:N11" xr:uid="{00000000-0009-0000-0000-000000000000}">
    <filterColumn colId="3">
      <filters>
        <filter val="609"/>
        <filter val="610"/>
        <filter val="641"/>
        <filter val="705"/>
        <filter val="747"/>
      </filters>
    </filterColumn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2025-12-22T23:50:30+00:00</Remediation_x0020_Date>
  </documentManagement>
</p:properties>
</file>

<file path=customXml/itemProps1.xml><?xml version="1.0" encoding="utf-8"?>
<ds:datastoreItem xmlns:ds="http://schemas.openxmlformats.org/officeDocument/2006/customXml" ds:itemID="{11D8AE7B-9E6B-4533-9FAC-3E8894C56146}"/>
</file>

<file path=customXml/itemProps2.xml><?xml version="1.0" encoding="utf-8"?>
<ds:datastoreItem xmlns:ds="http://schemas.openxmlformats.org/officeDocument/2006/customXml" ds:itemID="{4D866540-32EE-4871-971E-CB8B09D74BBC}"/>
</file>

<file path=customXml/itemProps3.xml><?xml version="1.0" encoding="utf-8"?>
<ds:datastoreItem xmlns:ds="http://schemas.openxmlformats.org/officeDocument/2006/customXml" ds:itemID="{6D8122D8-E627-478F-9C6D-C7D576341B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Julia Thompson</cp:lastModifiedBy>
  <cp:lastPrinted>2019-09-26T16:13:28Z</cp:lastPrinted>
  <dcterms:created xsi:type="dcterms:W3CDTF">2019-09-13T10:37:59Z</dcterms:created>
  <dcterms:modified xsi:type="dcterms:W3CDTF">2024-12-26T18:37:32Z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