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386D8250-9BBF-48FD-BEDC-0785C893E2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'10.12.23'!$A$3:$N$9</definedName>
    <definedName name="_xlnm.Print_Area" localSheetId="0">'10.12.23'!$A$1:$N$9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J5" i="1"/>
  <c r="J6" i="1"/>
  <c r="J7" i="1"/>
  <c r="J8" i="1"/>
  <c r="J9" i="1"/>
  <c r="L4" i="1"/>
  <c r="M4" i="1" s="1"/>
  <c r="J4" i="1"/>
</calcChain>
</file>

<file path=xl/sharedStrings.xml><?xml version="1.0" encoding="utf-8"?>
<sst xmlns="http://schemas.openxmlformats.org/spreadsheetml/2006/main" count="41" uniqueCount="26">
  <si>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</si>
  <si>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</si>
  <si>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</si>
  <si>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</si>
  <si>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</si>
  <si>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</si>
  <si>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</si>
  <si>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</si>
  <si>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</si>
  <si>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</si>
  <si>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</si>
  <si>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</si>
  <si>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</si>
  <si>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</si>
  <si>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</si>
  <si>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</si>
  <si>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</si>
  <si>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</si>
  <si>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</si>
  <si>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Del Real Foods</t>
  </si>
  <si>
    <t>Birria and Cheese Pupusa</t>
  </si>
  <si>
    <t>Carnitas and Cheese Pupusa</t>
  </si>
  <si>
    <t>Cheese Pupusa, 5.30 oz</t>
  </si>
  <si>
    <t>Bean and Cheese Pupusa, 5.50 oz</t>
  </si>
  <si>
    <t>Chorizon Bean &amp; Cheese Pupusa, 5.50 oz</t>
  </si>
  <si>
    <t>Chicken and Cheese Pupusa, 5.30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</si>
</sst>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9"/>
  <sheetViews>
    <sheetView tabSelected="1" zoomScale="110" zoomScaleNormal="110" zoomScaleSheetLayoutView="70" workbookViewId="0">
      <pane ySplit="3" topLeftCell="A4" activePane="bottomLeft" state="frozen"/>
      <selection pane="bottomLeft" activeCell="J4" sqref="J4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5.65" customHeight="1" x14ac:dyDescent="0.25">
      <c r="A4" s="7" t="s">
        <v>18</v>
      </c>
      <c r="B4" s="40" t="s">
        <v>19</v>
      </c>
      <c r="C4" s="7" t="s">
        <v>12</v>
      </c>
      <c r="D4" s="29">
        <v>609</v>
      </c>
      <c r="E4" s="42" t="s">
        <v>20</v>
      </c>
      <c r="F4" s="8">
        <v>12.75</v>
      </c>
      <c r="G4" s="8">
        <v>40</v>
      </c>
      <c r="H4" s="8">
        <v>5.0999999999999996</v>
      </c>
      <c r="I4" s="26">
        <v>100022</v>
      </c>
      <c r="J4" s="4" t="str">
        <f>VLOOKUP(I4,'[1]October 2023'!A:C,2,FALSE)</f>
        <v>CHEESE MOZ LM PART SKIM FRZ LVS-8/6 LB</v>
      </c>
      <c r="K4" s="8">
        <v>1.69</v>
      </c>
      <c r="L4" s="41">
        <f>VLOOKUP(I4,'[1]October 2023'!A:C,3,FALSE)</f>
        <v>2.0065</v>
      </c>
      <c r="M4" s="43">
        <f t="shared" ref="M4:M9" si="0">ROUND(K4*L4,2)</f>
        <v>3.39</v>
      </c>
      <c r="N4" s="10">
        <v>45231</v>
      </c>
    </row>
    <row r="5" spans="1:14" s="9" customFormat="1" ht="35.65" customHeight="1" x14ac:dyDescent="0.25">
      <c r="A5" s="7" t="s">
        <v>18</v>
      </c>
      <c r="B5" s="40" t="s">
        <v>19</v>
      </c>
      <c r="C5" s="7" t="s">
        <v>12</v>
      </c>
      <c r="D5" s="29">
        <v>610</v>
      </c>
      <c r="E5" s="42" t="s">
        <v>21</v>
      </c>
      <c r="F5" s="8">
        <v>12.75</v>
      </c>
      <c r="G5" s="8">
        <v>40</v>
      </c>
      <c r="H5" s="8">
        <v>5.0999999999999996</v>
      </c>
      <c r="I5" s="26">
        <v>100022</v>
      </c>
      <c r="J5" s="4" t="str">
        <f>VLOOKUP(I5,'[1]October 2023'!A:C,2,FALSE)</f>
        <v>CHEESE MOZ LM PART SKIM FRZ LVS-8/6 LB</v>
      </c>
      <c r="K5" s="8">
        <v>1.7</v>
      </c>
      <c r="L5" s="41">
        <f>VLOOKUP(I5,'[1]October 2023'!A:C,3,FALSE)</f>
        <v>2.0065</v>
      </c>
      <c r="M5" s="43">
        <f t="shared" si="0"/>
        <v>3.41</v>
      </c>
      <c r="N5" s="10">
        <v>45231</v>
      </c>
    </row>
    <row r="6" spans="1:14" s="9" customFormat="1" ht="35.65" hidden="1" customHeight="1" x14ac:dyDescent="0.25">
      <c r="A6" s="7" t="s">
        <v>18</v>
      </c>
      <c r="B6" s="40" t="s">
        <v>19</v>
      </c>
      <c r="C6" s="7" t="s">
        <v>12</v>
      </c>
      <c r="D6" s="29">
        <v>702</v>
      </c>
      <c r="E6" s="42" t="s">
        <v>22</v>
      </c>
      <c r="F6" s="8">
        <v>13.25</v>
      </c>
      <c r="G6" s="8">
        <v>40</v>
      </c>
      <c r="H6" s="8">
        <v>5.3</v>
      </c>
      <c r="I6" s="26">
        <v>100022</v>
      </c>
      <c r="J6" s="4" t="str">
        <f>VLOOKUP(I6,'[1]October 2023'!A:C,2,FALSE)</f>
        <v>CHEESE MOZ LM PART SKIM FRZ LVS-8/6 LB</v>
      </c>
      <c r="K6" s="8">
        <v>3.44</v>
      </c>
      <c r="L6" s="41">
        <f>VLOOKUP(I6,'[1]October 2023'!A:C,3,FALSE)</f>
        <v>2.0065</v>
      </c>
      <c r="M6" s="43">
        <f t="shared" si="0"/>
        <v>6.9</v>
      </c>
      <c r="N6" s="10">
        <v>45231</v>
      </c>
    </row>
    <row r="7" spans="1:14" s="9" customFormat="1" ht="35.65" customHeight="1" x14ac:dyDescent="0.25">
      <c r="A7" s="7" t="s">
        <v>18</v>
      </c>
      <c r="B7" s="40" t="s">
        <v>19</v>
      </c>
      <c r="C7" s="7" t="s">
        <v>12</v>
      </c>
      <c r="D7" s="29">
        <v>705</v>
      </c>
      <c r="E7" s="42" t="s">
        <v>23</v>
      </c>
      <c r="F7" s="8">
        <v>13.75</v>
      </c>
      <c r="G7" s="8">
        <v>40</v>
      </c>
      <c r="H7" s="8">
        <v>5.5</v>
      </c>
      <c r="I7" s="26">
        <v>100022</v>
      </c>
      <c r="J7" s="4" t="str">
        <f>VLOOKUP(I7,'[1]October 2023'!A:C,2,FALSE)</f>
        <v>CHEESE MOZ LM PART SKIM FRZ LVS-8/6 LB</v>
      </c>
      <c r="K7" s="8">
        <v>3.13</v>
      </c>
      <c r="L7" s="41">
        <f>VLOOKUP(I7,'[1]October 2023'!A:C,3,FALSE)</f>
        <v>2.0065</v>
      </c>
      <c r="M7" s="43">
        <f t="shared" si="0"/>
        <v>6.28</v>
      </c>
      <c r="N7" s="10">
        <v>45231</v>
      </c>
    </row>
    <row r="8" spans="1:14" s="9" customFormat="1" ht="35.65" hidden="1" customHeight="1" x14ac:dyDescent="0.25">
      <c r="A8" s="7" t="s">
        <v>18</v>
      </c>
      <c r="B8" s="40" t="s">
        <v>19</v>
      </c>
      <c r="C8" s="7" t="s">
        <v>12</v>
      </c>
      <c r="D8" s="29">
        <v>748</v>
      </c>
      <c r="E8" s="42" t="s">
        <v>24</v>
      </c>
      <c r="F8" s="8">
        <v>13.75</v>
      </c>
      <c r="G8" s="8">
        <v>40</v>
      </c>
      <c r="H8" s="8">
        <v>5.5</v>
      </c>
      <c r="I8" s="26">
        <v>100022</v>
      </c>
      <c r="J8" s="4" t="str">
        <f>VLOOKUP(I8,'[1]October 2023'!A:C,2,FALSE)</f>
        <v>CHEESE MOZ LM PART SKIM FRZ LVS-8/6 LB</v>
      </c>
      <c r="K8" s="8">
        <v>4.08</v>
      </c>
      <c r="L8" s="41">
        <f>VLOOKUP(I8,'[1]October 2023'!A:C,3,FALSE)</f>
        <v>2.0065</v>
      </c>
      <c r="M8" s="43">
        <f t="shared" si="0"/>
        <v>8.19</v>
      </c>
      <c r="N8" s="10">
        <v>45231</v>
      </c>
    </row>
    <row r="9" spans="1:14" s="9" customFormat="1" ht="35.65" hidden="1" customHeight="1" x14ac:dyDescent="0.25">
      <c r="A9" s="7" t="s">
        <v>18</v>
      </c>
      <c r="B9" s="40" t="s">
        <v>19</v>
      </c>
      <c r="C9" s="7" t="s">
        <v>12</v>
      </c>
      <c r="D9" s="29">
        <v>749</v>
      </c>
      <c r="E9" s="42" t="s">
        <v>25</v>
      </c>
      <c r="F9" s="8">
        <v>13.25</v>
      </c>
      <c r="G9" s="8">
        <v>40</v>
      </c>
      <c r="H9" s="8">
        <v>5.3</v>
      </c>
      <c r="I9" s="26">
        <v>100022</v>
      </c>
      <c r="J9" s="4" t="str">
        <f>VLOOKUP(I9,'[1]October 2023'!A:C,2,FALSE)</f>
        <v>CHEESE MOZ LM PART SKIM FRZ LVS-8/6 LB</v>
      </c>
      <c r="K9" s="8">
        <v>2</v>
      </c>
      <c r="L9" s="41">
        <f>VLOOKUP(I9,'[1]October 2023'!A:C,3,FALSE)</f>
        <v>2.0065</v>
      </c>
      <c r="M9" s="43">
        <f t="shared" si="0"/>
        <v>4.01</v>
      </c>
      <c r="N9" s="10">
        <v>45231</v>
      </c>
    </row>
  </sheetData>
  <sheetProtection algorithmName="SHA-512" hashValue="fqYfbwNviGnPxXM4Ara2/fP6hvLFmVgDKFlQwYBSQQxqZOZTyi8CYfslpaPoY3uRx4O2D/NacalH7sxCfLWgvg==" saltValue="X+CbcMxC65BSTFKH/Shzhg==" spinCount="100000" sheet="1" formatCells="0" formatColumns="0" formatRows="0" deleteColumns="0" deleteRows="0" sort="0" autoFilter="0"/>
  <autoFilter ref="A3:N9" xr:uid="{00000000-0009-0000-0000-000000000000}">
    <filterColumn colId="3">
      <filters>
        <filter val="609"/>
        <filter val="610"/>
        <filter val="705"/>
      </filters>
    </filterColumn>
    <sortState xmlns:xlrd2="http://schemas.microsoft.com/office/spreadsheetml/2017/richdata2" ref="A4:N9">
      <sortCondition ref="D3:D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Props1.xml><?xml version="1.0" encoding="utf-8"?>
<ds:datastoreItem xmlns:ds="http://schemas.openxmlformats.org/officeDocument/2006/customXml" ds:itemID="{5E03784E-055D-4499-861A-D31993919B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61995-4791-4E79-900D-634D26F03A34}"/>
</file>

<file path=customXml/itemProps3.xml><?xml version="1.0" encoding="utf-8"?>
<ds:datastoreItem xmlns:ds="http://schemas.openxmlformats.org/officeDocument/2006/customXml" ds:itemID="{24F2FB52-D98E-408B-8AC9-AF39FDA6D8AA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2024-01-03T21:35:00Z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2024-01-03T21:34:38Z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c007b78c-13bb-454a-9b9a-30eee6315624</vt:lpwstr>
  </property>
  <property fmtid="{D5CDD505-2E9C-101B-9397-08002B2CF9AE}" pid="9" name="MSIP_Label_7730ea53-6f5e-4160-81a5-992a9105450a_ContentBits">
    <vt:lpwstr>0</vt:lpwstr>
  </property>
</Properties>
</file>