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ec9df88e214850bd/Retainer/Del Monte/Reference/SY2122/"/>
    </mc:Choice>
  </mc:AlternateContent>
  <xr:revisionPtr revIDLastSave="2" documentId="11_436B4BF7A5C224820A91B39FACEEDFFF6B59FCEF" xr6:coauthVersionLast="45" xr6:coauthVersionMax="45" xr10:uidLastSave="{666B05EE-68AA-45DE-8ECF-8B13E3FE2C88}"/>
  <bookViews>
    <workbookView xWindow="30" yWindow="75" windowWidth="13650" windowHeight="10545" xr2:uid="{00000000-000D-0000-FFFF-FFFF00000000}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10-23-2020'!$A$3:$N$16</definedName>
    <definedName name="_xlnm.Print_Area" localSheetId="0">'REV. 10-23-2020'!$A$1:$N$16</definedName>
    <definedName name="_xlnm.Print_Titles" localSheetId="0">'REV. 10-23-2020'!$1:$3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<sst xmlns="http://schemas.openxmlformats.org/spreadsheetml/2006/main" count="69" uniqueCount="31">
  <si>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</si>
  <si>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</si>
  <si>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</si>
  <si>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</si>
  <si>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</si>
  <si>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</si>
  <si>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</si>
  <si>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</si>
  <si>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</si>
  <si>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</si>
  <si>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</si>
  <si>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</si>
  <si>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</si>
  <si>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</si>
  <si>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</si>
  <si>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</si>
  <si>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</si>
  <si>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</si>
  <si>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</si>
  <si>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Del Monte Foods</t>
  </si>
  <si>
    <t>Del Monte Diced Peaches in 100% Juice</t>
  </si>
  <si>
    <t>Del Monte Diced Pears in 100% Juice</t>
  </si>
  <si>
    <t>Fruit Cups Diced Peaches ELS</t>
  </si>
  <si>
    <t>Fruit Cups Diced Pears ELS</t>
  </si>
  <si>
    <t>Diced Pears in 100% Juice</t>
  </si>
  <si>
    <t>Mixed Fruit in 100% Juice</t>
  </si>
  <si>
    <t>Diced Peaches in 100% Juice</t>
  </si>
  <si>
    <t>Diced Peaches in 100% Juice
with Strawberry Banana Flavor Juice</t>
  </si>
  <si>
    <t>Diced Peaches and Diced Pears in 100% Juice</t>
  </si>
  <si>
    <t>Cherry Flavored Mixed Fruit in 100% Juice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</si>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</sst>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/>
        </row>
        <row r="234">
          <cell r="A234" t="str">
            <v>New USDA Food Not on SY 2021 APF</v>
          </cell>
          <cell r="B234"/>
          <cell r="C234"/>
        </row>
        <row r="235">
          <cell r="A235" t="str">
            <v>Continued From SY 2021 APF</v>
          </cell>
          <cell r="B235"/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16"/>
  <sheetViews>
    <sheetView tabSelected="1" view="pageBreakPreview" topLeftCell="A2" zoomScale="70" zoomScaleNormal="70" zoomScaleSheetLayoutView="70" workbookViewId="0">
      <selection activeCell="E12" sqref="E12"/>
    </sheetView>
  </sheetViews>
  <sheetFormatPr defaultRowHeight="15" x14ac:dyDescent="0.25"/>
  <cols>
    <col min="1" max="1" width="10.85546875" style="6" customWidth="1"/>
    <col min="2" max="2" width="22.42578125" style="8" customWidth="1"/>
    <col min="3" max="3" width="15.140625" style="6" customWidth="1"/>
    <col min="4" max="4" width="14.7109375" style="21" customWidth="1"/>
    <col min="5" max="5" width="42.42578125" bestFit="1" customWidth="1"/>
    <col min="6" max="6" width="9.140625" style="2" customWidth="1"/>
    <col min="7" max="8" width="9.85546875" style="2" customWidth="1"/>
    <col min="9" max="9" width="13.5703125" style="16" customWidth="1"/>
    <col min="10" max="10" width="39.5703125" style="6" customWidth="1"/>
    <col min="11" max="11" width="11.5703125" style="2" customWidth="1"/>
    <col min="12" max="12" width="12.140625" style="11" customWidth="1"/>
    <col min="13" max="13" width="10.5703125" style="12" customWidth="1"/>
    <col min="14" max="14" width="12.42578125" style="13" customWidth="1"/>
  </cols>
  <sheetData>
    <row r="1" spans="1:14" s="1" customFormat="1" ht="31.5" x14ac:dyDescent="0.5">
      <c r="A1" s="7" t="s">
        <v>13</v>
      </c>
      <c r="B1" s="7"/>
      <c r="C1" s="5"/>
      <c r="D1" s="20"/>
      <c r="F1" s="17"/>
      <c r="G1" s="17"/>
      <c r="H1" s="17"/>
      <c r="I1" s="15"/>
      <c r="J1" s="26"/>
      <c r="K1" s="45"/>
      <c r="L1" s="45"/>
      <c r="M1" s="45"/>
      <c r="N1" s="45"/>
    </row>
    <row r="2" spans="1:14" s="22" customFormat="1" ht="31.5" x14ac:dyDescent="0.25">
      <c r="A2" s="14" t="s">
        <v>2</v>
      </c>
      <c r="B2" s="3"/>
      <c r="C2" s="4"/>
      <c r="D2" s="25" t="s">
        <v>1</v>
      </c>
      <c r="E2" s="19">
        <v>44146</v>
      </c>
      <c r="F2" s="9"/>
      <c r="G2" s="9"/>
      <c r="H2" s="23"/>
      <c r="I2" s="24"/>
      <c r="J2" s="5"/>
      <c r="K2" s="9"/>
      <c r="L2" s="18"/>
      <c r="M2" s="9"/>
      <c r="N2" s="10"/>
    </row>
    <row r="3" spans="1:14" s="33" customFormat="1" ht="122.45" customHeight="1" x14ac:dyDescent="0.25">
      <c r="A3" s="27" t="s">
        <v>3</v>
      </c>
      <c r="B3" s="27" t="s">
        <v>0</v>
      </c>
      <c r="C3" s="27" t="s">
        <v>4</v>
      </c>
      <c r="D3" s="28" t="s">
        <v>5</v>
      </c>
      <c r="E3" s="27" t="s">
        <v>6</v>
      </c>
      <c r="F3" s="29" t="s">
        <v>16</v>
      </c>
      <c r="G3" s="29" t="s">
        <v>17</v>
      </c>
      <c r="H3" s="29" t="s">
        <v>7</v>
      </c>
      <c r="I3" s="30" t="s">
        <v>8</v>
      </c>
      <c r="J3" s="27" t="s">
        <v>9</v>
      </c>
      <c r="K3" s="29" t="s">
        <v>14</v>
      </c>
      <c r="L3" s="31" t="s">
        <v>10</v>
      </c>
      <c r="M3" s="29" t="s">
        <v>15</v>
      </c>
      <c r="N3" s="32" t="s">
        <v>11</v>
      </c>
    </row>
    <row r="4" spans="1:14" s="43" customFormat="1" ht="23.45" hidden="1" customHeight="1" x14ac:dyDescent="0.25">
      <c r="A4" s="34" t="s">
        <v>18</v>
      </c>
      <c r="B4" s="35" t="s">
        <v>19</v>
      </c>
      <c r="C4" s="34" t="s">
        <v>30</v>
      </c>
      <c r="D4" s="44">
        <v>2004701</v>
      </c>
      <c r="E4" s="37" t="s">
        <v>20</v>
      </c>
      <c r="F4" s="38">
        <v>13.2</v>
      </c>
      <c r="G4" s="38">
        <v>48</v>
      </c>
      <c r="H4" s="38">
        <v>4.4000000000000004</v>
      </c>
      <c r="I4" s="39">
        <v>100220</v>
      </c>
      <c r="J4" s="27" t="str">
        <f>VLOOKUP(I4,'[1]November 2020'!A:C,2,FALSE)</f>
        <v>PEACHES CLING DICED EX LT  CAN-6/10</v>
      </c>
      <c r="K4" s="38">
        <v>6.73</v>
      </c>
      <c r="L4" s="40">
        <f>VLOOKUP(I4,'[1]November 2020'!A:C,3,FALSE)</f>
        <v>0.78849999999999998</v>
      </c>
      <c r="M4" s="41">
        <f>ROUND(K4*L4,2)</f>
        <v>5.31</v>
      </c>
      <c r="N4" s="42">
        <v>44136</v>
      </c>
    </row>
    <row r="5" spans="1:14" s="43" customFormat="1" ht="23.45" hidden="1" customHeight="1" x14ac:dyDescent="0.25">
      <c r="A5" s="34" t="s">
        <v>18</v>
      </c>
      <c r="B5" s="35" t="s">
        <v>19</v>
      </c>
      <c r="C5" s="34" t="s">
        <v>30</v>
      </c>
      <c r="D5" s="44">
        <v>2004703</v>
      </c>
      <c r="E5" s="37" t="s">
        <v>21</v>
      </c>
      <c r="F5" s="38">
        <v>13.2</v>
      </c>
      <c r="G5" s="38">
        <v>48</v>
      </c>
      <c r="H5" s="38">
        <v>4.4000000000000004</v>
      </c>
      <c r="I5" s="39">
        <v>100225</v>
      </c>
      <c r="J5" s="27" t="str">
        <f>VLOOKUP(I5,'[1]November 2020'!A:C,2,FALSE)</f>
        <v>PEARS DICED EX LT CAN-6/10</v>
      </c>
      <c r="K5" s="38">
        <v>6.73</v>
      </c>
      <c r="L5" s="40">
        <f>VLOOKUP(I5,'[1]November 2020'!A:C,3,FALSE)</f>
        <v>0.77380000000000004</v>
      </c>
      <c r="M5" s="41">
        <f t="shared" ref="M5:M16" si="0">ROUND(K5*L5,2)</f>
        <v>5.21</v>
      </c>
      <c r="N5" s="42">
        <v>44136</v>
      </c>
    </row>
    <row r="6" spans="1:14" s="43" customFormat="1" ht="23.45" hidden="1" customHeight="1" x14ac:dyDescent="0.25">
      <c r="A6" s="34" t="s">
        <v>18</v>
      </c>
      <c r="B6" s="35" t="s">
        <v>19</v>
      </c>
      <c r="C6" s="34" t="s">
        <v>30</v>
      </c>
      <c r="D6" s="44">
        <v>2004820</v>
      </c>
      <c r="E6" s="37" t="s">
        <v>22</v>
      </c>
      <c r="F6" s="38">
        <v>13.2</v>
      </c>
      <c r="G6" s="38">
        <v>48</v>
      </c>
      <c r="H6" s="38">
        <v>4.4000000000000004</v>
      </c>
      <c r="I6" s="39">
        <v>100220</v>
      </c>
      <c r="J6" s="27" t="str">
        <f>VLOOKUP(I6,'[1]November 2020'!A:C,2,FALSE)</f>
        <v>PEACHES CLING DICED EX LT  CAN-6/10</v>
      </c>
      <c r="K6" s="38">
        <v>13.2</v>
      </c>
      <c r="L6" s="40">
        <f>VLOOKUP(I6,'[1]November 2020'!A:C,3,FALSE)</f>
        <v>0.78849999999999998</v>
      </c>
      <c r="M6" s="41">
        <f t="shared" si="0"/>
        <v>10.41</v>
      </c>
      <c r="N6" s="42">
        <v>44136</v>
      </c>
    </row>
    <row r="7" spans="1:14" s="43" customFormat="1" ht="23.45" hidden="1" customHeight="1" x14ac:dyDescent="0.25">
      <c r="A7" s="34" t="s">
        <v>18</v>
      </c>
      <c r="B7" s="35" t="s">
        <v>19</v>
      </c>
      <c r="C7" s="34" t="s">
        <v>30</v>
      </c>
      <c r="D7" s="44">
        <v>2004821</v>
      </c>
      <c r="E7" s="37" t="s">
        <v>23</v>
      </c>
      <c r="F7" s="38">
        <v>13.35</v>
      </c>
      <c r="G7" s="38">
        <v>48</v>
      </c>
      <c r="H7" s="38">
        <v>4.45</v>
      </c>
      <c r="I7" s="39">
        <v>100225</v>
      </c>
      <c r="J7" s="27" t="str">
        <f>VLOOKUP(I7,'[1]November 2020'!A:C,2,FALSE)</f>
        <v>PEARS DICED EX LT CAN-6/10</v>
      </c>
      <c r="K7" s="38">
        <v>13.35</v>
      </c>
      <c r="L7" s="40">
        <f>VLOOKUP(I7,'[1]November 2020'!A:C,3,FALSE)</f>
        <v>0.77380000000000004</v>
      </c>
      <c r="M7" s="41">
        <f t="shared" si="0"/>
        <v>10.33</v>
      </c>
      <c r="N7" s="42">
        <v>44136</v>
      </c>
    </row>
    <row r="8" spans="1:14" s="43" customFormat="1" ht="27.95" customHeight="1" x14ac:dyDescent="0.25">
      <c r="A8" s="34" t="s">
        <v>18</v>
      </c>
      <c r="B8" s="35" t="s">
        <v>19</v>
      </c>
      <c r="C8" s="34" t="s">
        <v>12</v>
      </c>
      <c r="D8" s="36">
        <v>2005010</v>
      </c>
      <c r="E8" s="37" t="s">
        <v>24</v>
      </c>
      <c r="F8" s="38">
        <v>18</v>
      </c>
      <c r="G8" s="38">
        <v>72</v>
      </c>
      <c r="H8" s="38">
        <v>4</v>
      </c>
      <c r="I8" s="39">
        <v>100225</v>
      </c>
      <c r="J8" s="27" t="str">
        <f>VLOOKUP(I8,'[1]November 2020'!A:C,2,FALSE)</f>
        <v>PEARS DICED EX LT CAN-6/10</v>
      </c>
      <c r="K8" s="38">
        <v>18</v>
      </c>
      <c r="L8" s="40">
        <f>VLOOKUP(I8,'[1]November 2020'!A:C,3,FALSE)</f>
        <v>0.77380000000000004</v>
      </c>
      <c r="M8" s="41">
        <f t="shared" si="0"/>
        <v>13.93</v>
      </c>
      <c r="N8" s="42">
        <v>44136</v>
      </c>
    </row>
    <row r="9" spans="1:14" s="43" customFormat="1" ht="27.95" customHeight="1" x14ac:dyDescent="0.25">
      <c r="A9" s="34" t="s">
        <v>18</v>
      </c>
      <c r="B9" s="35" t="s">
        <v>19</v>
      </c>
      <c r="C9" s="34" t="s">
        <v>12</v>
      </c>
      <c r="D9" s="36">
        <v>2005011</v>
      </c>
      <c r="E9" s="37" t="s">
        <v>25</v>
      </c>
      <c r="F9" s="38">
        <v>18</v>
      </c>
      <c r="G9" s="38">
        <v>72</v>
      </c>
      <c r="H9" s="38">
        <v>4</v>
      </c>
      <c r="I9" s="39">
        <v>100220</v>
      </c>
      <c r="J9" s="27" t="str">
        <f>VLOOKUP(I9,'[1]November 2020'!A:C,2,FALSE)</f>
        <v>PEACHES CLING DICED EX LT  CAN-6/10</v>
      </c>
      <c r="K9" s="38">
        <v>8.99</v>
      </c>
      <c r="L9" s="40">
        <f>VLOOKUP(I9,'[1]November 2020'!A:C,3,FALSE)</f>
        <v>0.78849999999999998</v>
      </c>
      <c r="M9" s="41">
        <f t="shared" si="0"/>
        <v>7.09</v>
      </c>
      <c r="N9" s="42">
        <v>44136</v>
      </c>
    </row>
    <row r="10" spans="1:14" s="43" customFormat="1" ht="27.95" customHeight="1" x14ac:dyDescent="0.25">
      <c r="A10" s="34" t="s">
        <v>18</v>
      </c>
      <c r="B10" s="35" t="s">
        <v>19</v>
      </c>
      <c r="C10" s="34" t="s">
        <v>12</v>
      </c>
      <c r="D10" s="36">
        <v>2005011</v>
      </c>
      <c r="E10" s="37" t="s">
        <v>25</v>
      </c>
      <c r="F10" s="38">
        <v>18</v>
      </c>
      <c r="G10" s="38">
        <v>72</v>
      </c>
      <c r="H10" s="38">
        <v>4</v>
      </c>
      <c r="I10" s="39">
        <v>100225</v>
      </c>
      <c r="J10" s="27" t="str">
        <f>VLOOKUP(I10,'[1]November 2020'!A:C,2,FALSE)</f>
        <v>PEARS DICED EX LT CAN-6/10</v>
      </c>
      <c r="K10" s="38">
        <v>7.19</v>
      </c>
      <c r="L10" s="40">
        <f>VLOOKUP(I10,'[1]November 2020'!A:C,3,FALSE)</f>
        <v>0.77380000000000004</v>
      </c>
      <c r="M10" s="41">
        <f t="shared" si="0"/>
        <v>5.56</v>
      </c>
      <c r="N10" s="42">
        <v>44136</v>
      </c>
    </row>
    <row r="11" spans="1:14" s="43" customFormat="1" ht="27.95" customHeight="1" x14ac:dyDescent="0.25">
      <c r="A11" s="34" t="s">
        <v>18</v>
      </c>
      <c r="B11" s="35" t="s">
        <v>19</v>
      </c>
      <c r="C11" s="34" t="s">
        <v>12</v>
      </c>
      <c r="D11" s="36">
        <v>2005012</v>
      </c>
      <c r="E11" s="37" t="s">
        <v>26</v>
      </c>
      <c r="F11" s="38">
        <v>18</v>
      </c>
      <c r="G11" s="38">
        <v>72</v>
      </c>
      <c r="H11" s="38">
        <v>4</v>
      </c>
      <c r="I11" s="39">
        <v>100220</v>
      </c>
      <c r="J11" s="27" t="str">
        <f>VLOOKUP(I11,'[1]November 2020'!A:C,2,FALSE)</f>
        <v>PEACHES CLING DICED EX LT  CAN-6/10</v>
      </c>
      <c r="K11" s="38">
        <v>18</v>
      </c>
      <c r="L11" s="40">
        <f>VLOOKUP(I11,'[1]November 2020'!A:C,3,FALSE)</f>
        <v>0.78849999999999998</v>
      </c>
      <c r="M11" s="41">
        <f t="shared" si="0"/>
        <v>14.19</v>
      </c>
      <c r="N11" s="42">
        <v>44136</v>
      </c>
    </row>
    <row r="12" spans="1:14" s="43" customFormat="1" ht="27.95" customHeight="1" x14ac:dyDescent="0.25">
      <c r="A12" s="34" t="s">
        <v>18</v>
      </c>
      <c r="B12" s="35" t="s">
        <v>19</v>
      </c>
      <c r="C12" s="34" t="s">
        <v>12</v>
      </c>
      <c r="D12" s="36">
        <v>2005014</v>
      </c>
      <c r="E12" s="37" t="s">
        <v>27</v>
      </c>
      <c r="F12" s="38">
        <v>18</v>
      </c>
      <c r="G12" s="38">
        <v>72</v>
      </c>
      <c r="H12" s="38">
        <v>4</v>
      </c>
      <c r="I12" s="39">
        <v>100220</v>
      </c>
      <c r="J12" s="27" t="str">
        <f>VLOOKUP(I12,'[1]November 2020'!A:C,2,FALSE)</f>
        <v>PEACHES CLING DICED EX LT  CAN-6/10</v>
      </c>
      <c r="K12" s="38">
        <v>18</v>
      </c>
      <c r="L12" s="40">
        <f>VLOOKUP(I12,'[1]November 2020'!A:C,3,FALSE)</f>
        <v>0.78849999999999998</v>
      </c>
      <c r="M12" s="41">
        <f t="shared" si="0"/>
        <v>14.19</v>
      </c>
      <c r="N12" s="42">
        <v>44136</v>
      </c>
    </row>
    <row r="13" spans="1:14" s="43" customFormat="1" ht="27.95" customHeight="1" x14ac:dyDescent="0.25">
      <c r="A13" s="34" t="s">
        <v>18</v>
      </c>
      <c r="B13" s="35" t="s">
        <v>19</v>
      </c>
      <c r="C13" s="34" t="s">
        <v>12</v>
      </c>
      <c r="D13" s="36">
        <v>2005016</v>
      </c>
      <c r="E13" s="37" t="s">
        <v>28</v>
      </c>
      <c r="F13" s="38">
        <v>18</v>
      </c>
      <c r="G13" s="38">
        <v>72</v>
      </c>
      <c r="H13" s="38">
        <v>4</v>
      </c>
      <c r="I13" s="39">
        <v>100220</v>
      </c>
      <c r="J13" s="27" t="str">
        <f>VLOOKUP(I13,'[1]November 2020'!A:C,2,FALSE)</f>
        <v>PEACHES CLING DICED EX LT  CAN-6/10</v>
      </c>
      <c r="K13" s="38">
        <v>9</v>
      </c>
      <c r="L13" s="40">
        <f>VLOOKUP(I13,'[1]November 2020'!A:C,3,FALSE)</f>
        <v>0.78849999999999998</v>
      </c>
      <c r="M13" s="41">
        <f t="shared" si="0"/>
        <v>7.1</v>
      </c>
      <c r="N13" s="42">
        <v>44136</v>
      </c>
    </row>
    <row r="14" spans="1:14" s="43" customFormat="1" ht="27.95" customHeight="1" x14ac:dyDescent="0.25">
      <c r="A14" s="34" t="s">
        <v>18</v>
      </c>
      <c r="B14" s="35" t="s">
        <v>19</v>
      </c>
      <c r="C14" s="34" t="s">
        <v>12</v>
      </c>
      <c r="D14" s="36">
        <v>2005016</v>
      </c>
      <c r="E14" s="37" t="s">
        <v>28</v>
      </c>
      <c r="F14" s="38">
        <v>18</v>
      </c>
      <c r="G14" s="38">
        <v>72</v>
      </c>
      <c r="H14" s="38">
        <v>4</v>
      </c>
      <c r="I14" s="39">
        <v>100225</v>
      </c>
      <c r="J14" s="27" t="str">
        <f>VLOOKUP(I14,'[1]November 2020'!A:C,2,FALSE)</f>
        <v>PEARS DICED EX LT CAN-6/10</v>
      </c>
      <c r="K14" s="38">
        <v>9</v>
      </c>
      <c r="L14" s="40">
        <f>VLOOKUP(I14,'[1]November 2020'!A:C,3,FALSE)</f>
        <v>0.77380000000000004</v>
      </c>
      <c r="M14" s="41">
        <f t="shared" si="0"/>
        <v>6.96</v>
      </c>
      <c r="N14" s="42">
        <v>44136</v>
      </c>
    </row>
    <row r="15" spans="1:14" s="43" customFormat="1" ht="27.95" customHeight="1" x14ac:dyDescent="0.25">
      <c r="A15" s="34" t="s">
        <v>18</v>
      </c>
      <c r="B15" s="35" t="s">
        <v>19</v>
      </c>
      <c r="C15" s="34" t="s">
        <v>12</v>
      </c>
      <c r="D15" s="36">
        <v>2005017</v>
      </c>
      <c r="E15" s="37" t="s">
        <v>29</v>
      </c>
      <c r="F15" s="38">
        <v>18</v>
      </c>
      <c r="G15" s="38">
        <v>72</v>
      </c>
      <c r="H15" s="38">
        <v>4</v>
      </c>
      <c r="I15" s="39">
        <v>100220</v>
      </c>
      <c r="J15" s="27" t="str">
        <f>VLOOKUP(I15,'[1]November 2020'!A:C,2,FALSE)</f>
        <v>PEACHES CLING DICED EX LT  CAN-6/10</v>
      </c>
      <c r="K15" s="38">
        <v>10.1</v>
      </c>
      <c r="L15" s="40">
        <f>VLOOKUP(I15,'[1]November 2020'!A:C,3,FALSE)</f>
        <v>0.78849999999999998</v>
      </c>
      <c r="M15" s="41">
        <f t="shared" si="0"/>
        <v>7.96</v>
      </c>
      <c r="N15" s="42">
        <v>44136</v>
      </c>
    </row>
    <row r="16" spans="1:14" s="43" customFormat="1" ht="27.95" customHeight="1" x14ac:dyDescent="0.25">
      <c r="A16" s="34" t="s">
        <v>18</v>
      </c>
      <c r="B16" s="35" t="s">
        <v>19</v>
      </c>
      <c r="C16" s="34" t="s">
        <v>12</v>
      </c>
      <c r="D16" s="36">
        <v>2005017</v>
      </c>
      <c r="E16" s="37" t="s">
        <v>29</v>
      </c>
      <c r="F16" s="38">
        <v>18</v>
      </c>
      <c r="G16" s="38">
        <v>72</v>
      </c>
      <c r="H16" s="38">
        <v>4</v>
      </c>
      <c r="I16" s="39">
        <v>100225</v>
      </c>
      <c r="J16" s="27" t="str">
        <f>VLOOKUP(I16,'[1]November 2020'!A:C,2,FALSE)</f>
        <v>PEARS DICED EX LT CAN-6/10</v>
      </c>
      <c r="K16" s="38">
        <v>7.29</v>
      </c>
      <c r="L16" s="40">
        <f>VLOOKUP(I16,'[1]November 2020'!A:C,3,FALSE)</f>
        <v>0.77380000000000004</v>
      </c>
      <c r="M16" s="41">
        <f t="shared" si="0"/>
        <v>5.64</v>
      </c>
      <c r="N16" s="42">
        <v>44136</v>
      </c>
    </row>
  </sheetData>
  <sheetProtection algorithmName="SHA-512" hashValue="Rj72UtEKTFUeVOR5INIBVhEYCvv4C9g73gDxp/o9EOsmAnFA5vSvugsnrP41MvKDnBjtj/dmWiuaUkEuSLoYZw==" saltValue="CIRRPxw5wbJAhYgcE6tPxQ==" spinCount="100000" sheet="1" selectLockedCells="1" autoFilter="0" selectUnlockedCells="1"/>
  <autoFilter ref="A3:N16" xr:uid="{00000000-0009-0000-0000-000000000000}">
    <filterColumn colId="2">
      <filters>
        <filter val="A"/>
      </filters>
    </filterColumn>
  </autoFilter>
  <mergeCells count="1">
    <mergeCell ref="K1:N1"/>
  </mergeCells>
  <pageMargins left="0.25" right="0.25" top="0.75" bottom="0.75" header="0.3" footer="0.3"/>
  <pageSetup scale="57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2020-12-30T17:15:14+00:00</Remediation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093DC-E7E6-4B57-A370-B7053119FFF8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D36CE19-3116-45DD-AC5B-0EE279C16315}"/>
</file>

<file path=customXml/itemProps3.xml><?xml version="1.0" encoding="utf-8"?>
<ds:datastoreItem xmlns:ds="http://schemas.openxmlformats.org/officeDocument/2006/customXml" ds:itemID="{221BF357-1235-4A04-AC8D-1CEA5DF895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Julia</cp:lastModifiedBy>
  <cp:lastPrinted>2019-09-26T16:13:28Z</cp:lastPrinted>
  <dcterms:created xsi:type="dcterms:W3CDTF">2019-09-13T10:37:59Z</dcterms:created>
  <dcterms:modified xsi:type="dcterms:W3CDTF">2020-11-25T17:27:30Z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