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26642EB8-71C4-492D-B5B9-A96C7F6704B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M45" i="1" s="1"/>
  <c r="J45" i="1"/>
  <c r="I45" i="1"/>
  <c r="K44" i="1"/>
  <c r="M44" i="1" s="1"/>
  <c r="J44" i="1"/>
  <c r="I44" i="1"/>
  <c r="K46" i="1" l="1"/>
  <c r="M46" i="1" s="1"/>
  <c r="J46" i="1"/>
  <c r="I46" i="1"/>
  <c r="L48" i="1"/>
  <c r="K47" i="1"/>
  <c r="M47" i="1" s="1"/>
  <c r="J47" i="1"/>
  <c r="I47" i="1"/>
  <c r="H48" i="1"/>
  <c r="K19" i="1" l="1"/>
  <c r="M19" i="1" s="1"/>
  <c r="J19" i="1"/>
  <c r="I19" i="1"/>
  <c r="K9" i="1" l="1"/>
  <c r="M9" i="1" s="1"/>
  <c r="J9" i="1"/>
  <c r="I9" i="1"/>
  <c r="K8" i="1"/>
  <c r="M8" i="1" s="1"/>
  <c r="J8" i="1"/>
  <c r="I8" i="1"/>
  <c r="K40" i="1" l="1"/>
  <c r="M40" i="1" s="1"/>
  <c r="J40" i="1"/>
  <c r="I40" i="1"/>
  <c r="I26" i="1"/>
  <c r="K26" i="1"/>
  <c r="M26" i="1" s="1"/>
  <c r="J26" i="1"/>
  <c r="K27" i="1" l="1"/>
  <c r="M27" i="1" s="1"/>
  <c r="J27" i="1"/>
  <c r="I27" i="1"/>
  <c r="K36" i="1" l="1"/>
  <c r="M36" i="1" s="1"/>
  <c r="J36" i="1"/>
  <c r="I36" i="1"/>
  <c r="H57" i="1" l="1"/>
  <c r="L57" i="1" l="1"/>
  <c r="K56" i="1" l="1"/>
  <c r="M56" i="1" s="1"/>
  <c r="J56" i="1"/>
  <c r="I56" i="1"/>
  <c r="K55" i="1"/>
  <c r="M55" i="1" s="1"/>
  <c r="J55" i="1"/>
  <c r="I55" i="1"/>
  <c r="K54" i="1"/>
  <c r="J54" i="1"/>
  <c r="I54" i="1"/>
  <c r="K53" i="1"/>
  <c r="M53" i="1" s="1"/>
  <c r="J53" i="1"/>
  <c r="I53" i="1"/>
  <c r="K50" i="1"/>
  <c r="M50" i="1" s="1"/>
  <c r="J50" i="1"/>
  <c r="I50" i="1"/>
  <c r="K51" i="1"/>
  <c r="M51" i="1" s="1"/>
  <c r="J51" i="1"/>
  <c r="I51" i="1"/>
  <c r="K21" i="1"/>
  <c r="M21" i="1" s="1"/>
  <c r="J21" i="1"/>
  <c r="I21" i="1"/>
  <c r="K52" i="1"/>
  <c r="M52" i="1" s="1"/>
  <c r="J52" i="1"/>
  <c r="I52" i="1"/>
  <c r="K42" i="1"/>
  <c r="M42" i="1" s="1"/>
  <c r="J42" i="1"/>
  <c r="I42" i="1"/>
  <c r="K33" i="1"/>
  <c r="M33" i="1" s="1"/>
  <c r="J33" i="1"/>
  <c r="I33" i="1"/>
  <c r="K34" i="1"/>
  <c r="J34" i="1"/>
  <c r="I34" i="1"/>
  <c r="I12" i="1"/>
  <c r="J12" i="1"/>
  <c r="K12" i="1"/>
  <c r="M12" i="1" s="1"/>
  <c r="K43" i="1"/>
  <c r="M43" i="1" s="1"/>
  <c r="J43" i="1"/>
  <c r="I43" i="1"/>
  <c r="K41" i="1"/>
  <c r="M41" i="1" s="1"/>
  <c r="J41" i="1"/>
  <c r="I41" i="1"/>
  <c r="K39" i="1"/>
  <c r="M39" i="1" s="1"/>
  <c r="J39" i="1"/>
  <c r="I39" i="1"/>
  <c r="K38" i="1"/>
  <c r="M38" i="1" s="1"/>
  <c r="J38" i="1"/>
  <c r="I38" i="1"/>
  <c r="K37" i="1"/>
  <c r="M37" i="1" s="1"/>
  <c r="J37" i="1"/>
  <c r="I37" i="1"/>
  <c r="K31" i="1"/>
  <c r="M31" i="1" s="1"/>
  <c r="J31" i="1"/>
  <c r="I31" i="1"/>
  <c r="K30" i="1"/>
  <c r="M30" i="1" s="1"/>
  <c r="J30" i="1"/>
  <c r="I30" i="1"/>
  <c r="K28" i="1"/>
  <c r="M28" i="1" s="1"/>
  <c r="J28" i="1"/>
  <c r="I28" i="1"/>
  <c r="K25" i="1"/>
  <c r="M25" i="1" s="1"/>
  <c r="J25" i="1"/>
  <c r="I25" i="1"/>
  <c r="K24" i="1"/>
  <c r="M24" i="1" s="1"/>
  <c r="J24" i="1"/>
  <c r="I24" i="1"/>
  <c r="K22" i="1"/>
  <c r="M22" i="1" s="1"/>
  <c r="J22" i="1"/>
  <c r="I22" i="1"/>
  <c r="K20" i="1"/>
  <c r="M20" i="1" s="1"/>
  <c r="J20" i="1"/>
  <c r="I20" i="1"/>
  <c r="K17" i="1"/>
  <c r="M17" i="1" s="1"/>
  <c r="J17" i="1"/>
  <c r="I17" i="1"/>
  <c r="K16" i="1"/>
  <c r="M16" i="1" s="1"/>
  <c r="J16" i="1"/>
  <c r="I16" i="1"/>
  <c r="K15" i="1"/>
  <c r="J15" i="1"/>
  <c r="I15" i="1"/>
  <c r="K14" i="1"/>
  <c r="M14" i="1" s="1"/>
  <c r="J14" i="1"/>
  <c r="I14" i="1"/>
  <c r="K13" i="1"/>
  <c r="M13" i="1" s="1"/>
  <c r="J13" i="1"/>
  <c r="I13" i="1"/>
  <c r="K11" i="1"/>
  <c r="M11" i="1" s="1"/>
  <c r="J11" i="1"/>
  <c r="I11" i="1"/>
  <c r="K10" i="1"/>
  <c r="M10" i="1" s="1"/>
  <c r="J10" i="1"/>
  <c r="I10" i="1"/>
  <c r="J48" i="1" l="1"/>
  <c r="I48" i="1"/>
  <c r="M34" i="1"/>
  <c r="K48" i="1"/>
  <c r="M15" i="1"/>
  <c r="J57" i="1"/>
  <c r="I57" i="1"/>
  <c r="M54" i="1"/>
  <c r="M57" i="1" s="1"/>
  <c r="K57" i="1"/>
  <c r="M48" i="1" l="1"/>
</calcChain>
</file>

<file path=xl/sharedStrings.xml><?xml version="1.0" encoding="utf-8"?>
<sst xmlns="http://schemas.openxmlformats.org/spreadsheetml/2006/main" count="170" uniqueCount="122">
  <si>
    <t>Don Lee Farms</t>
  </si>
  <si>
    <t>Commodity Calculator</t>
  </si>
  <si>
    <r>
      <t xml:space="preserve">Enter Servings To Calculate LBS </t>
    </r>
    <r>
      <rPr>
        <b/>
        <u/>
        <sz val="9"/>
        <color indexed="10"/>
        <rFont val="Arial"/>
        <family val="2"/>
      </rPr>
      <t>OR</t>
    </r>
    <r>
      <rPr>
        <b/>
        <sz val="9"/>
        <color indexed="10"/>
        <rFont val="Arial"/>
        <family val="2"/>
      </rPr>
      <t xml:space="preserve"> Enter LBS TO Calculate Servings</t>
    </r>
  </si>
  <si>
    <t>LBS of Donated Food Per Case</t>
  </si>
  <si>
    <t>LBS of Donated Food Required</t>
  </si>
  <si>
    <t>Description</t>
  </si>
  <si>
    <t># of Servings Per Case</t>
  </si>
  <si>
    <t>Size</t>
  </si>
  <si>
    <t>DLF Case Weight</t>
  </si>
  <si>
    <t>Servings Required</t>
  </si>
  <si>
    <t>Cases Produced</t>
  </si>
  <si>
    <t>100154 (A594)</t>
  </si>
  <si>
    <t>Beef Steak Items</t>
  </si>
  <si>
    <t>CNQ11400W</t>
  </si>
  <si>
    <t>2.25</t>
  </si>
  <si>
    <t>CHARBROILED 100% BEEF STEAK, SEASONED</t>
  </si>
  <si>
    <t>CNQ162253</t>
  </si>
  <si>
    <t>CNQ162403</t>
  </si>
  <si>
    <t>CNQ163003</t>
  </si>
  <si>
    <t>180</t>
  </si>
  <si>
    <t>CNQ182003</t>
  </si>
  <si>
    <t>Beef Patty Items</t>
  </si>
  <si>
    <t>CHARBROILED BEEF PATTY</t>
  </si>
  <si>
    <t>CNQ252253</t>
  </si>
  <si>
    <t>CHARBROILED MESQUITE BEEF PATTY</t>
  </si>
  <si>
    <t>CNQ262253</t>
  </si>
  <si>
    <t>240</t>
  </si>
  <si>
    <t>200</t>
  </si>
  <si>
    <t>CNQ771203K</t>
  </si>
  <si>
    <t>LOW SODIUM BEEF SAUSAGE PATTY</t>
  </si>
  <si>
    <t>CNQ791203P</t>
  </si>
  <si>
    <t>PORK SAUSAGE PATTY</t>
  </si>
  <si>
    <t>100193 (A632)</t>
  </si>
  <si>
    <t>400</t>
  </si>
  <si>
    <t>I.W. Sandwiches</t>
  </si>
  <si>
    <t>QCB475</t>
  </si>
  <si>
    <t>IND.WRAP CLASSIC CHEESEBURGER</t>
  </si>
  <si>
    <t>75</t>
  </si>
  <si>
    <t>QCB655</t>
  </si>
  <si>
    <t>IND.WRAP 2-PACK MINI CHEESEBURGER</t>
  </si>
  <si>
    <t>72</t>
  </si>
  <si>
    <t>QHB425</t>
  </si>
  <si>
    <t>IND.WRAP CLASSIC BURGER</t>
  </si>
  <si>
    <t>4.25</t>
  </si>
  <si>
    <t xml:space="preserve">Beef Crumble Items </t>
  </si>
  <si>
    <t>CNQ15401</t>
  </si>
  <si>
    <t>BEEF CRUMBLES UNSEASONED</t>
  </si>
  <si>
    <t>320</t>
  </si>
  <si>
    <t>CNQ85104</t>
  </si>
  <si>
    <t>BEEF TACO CRUMBLES</t>
  </si>
  <si>
    <t xml:space="preserve">Beef Specialty Items </t>
  </si>
  <si>
    <t>CNQ26053K</t>
  </si>
  <si>
    <t>LOW SODIUM BEEF MEATBALLS</t>
  </si>
  <si>
    <t>220</t>
  </si>
  <si>
    <t>CNQ28053VS</t>
  </si>
  <si>
    <t>BEEF MEATBALLS</t>
  </si>
  <si>
    <t>CNQ512403</t>
  </si>
  <si>
    <t>BEEF B.B.Q. RIB PATTY</t>
  </si>
  <si>
    <t>CNQ752503</t>
  </si>
  <si>
    <t>SALISBURY STEAK</t>
  </si>
  <si>
    <t>CNQTD0753</t>
  </si>
  <si>
    <t>160</t>
  </si>
  <si>
    <t xml:space="preserve">Beef Breaded Items </t>
  </si>
  <si>
    <t>CNQ63103</t>
  </si>
  <si>
    <t>WHOLE GRAIN BREADED BEEF FINGERS</t>
  </si>
  <si>
    <t>CNQ633803</t>
  </si>
  <si>
    <t>WHOLE GRAIN BREADED BEEF PATTTY</t>
  </si>
  <si>
    <t>130</t>
  </si>
  <si>
    <t>CNQ152253</t>
  </si>
  <si>
    <t>CNQ153003</t>
  </si>
  <si>
    <t>Charbroiled 100% Beef Steak</t>
  </si>
  <si>
    <t>CNQ182403</t>
  </si>
  <si>
    <t>Charbroiled 100% Beef Steak w/foil wrapper</t>
  </si>
  <si>
    <t>LOW SODIUM, Charbroiled 100% Beef Steak, Lightly Seasoned</t>
  </si>
  <si>
    <t>REDUCED SODIUM Charbroiled 100% Beef Steak</t>
  </si>
  <si>
    <t>CNQ262253K</t>
  </si>
  <si>
    <t>CNQ262403K</t>
  </si>
  <si>
    <t>LOW SODIUM Signature Charbroiled Beef Patty</t>
  </si>
  <si>
    <t>QSC295P</t>
  </si>
  <si>
    <t>QSC328P</t>
  </si>
  <si>
    <t>CNQ71303P</t>
  </si>
  <si>
    <t>CNQ71303PW</t>
  </si>
  <si>
    <t>CNQ582253P</t>
  </si>
  <si>
    <t>BBQ Pork Rib Shaped Patty</t>
  </si>
  <si>
    <t>CNQ53310P</t>
  </si>
  <si>
    <t>WHOLE GRAIN Breaded Pork Chop Patty</t>
  </si>
  <si>
    <t>WHOLE GRAIN Sausage Breakfast Biscuit, IW</t>
  </si>
  <si>
    <t>WHOLE GRAIN Sunrise Sausage &amp; Cheese Breakfast Sandwich, IW</t>
  </si>
  <si>
    <t xml:space="preserve">WHOLE GRAIN Pork Pancake Sausage on a Stick </t>
  </si>
  <si>
    <t>WHOLE GRAIN  Pork Pancake Sausage on a Stick, IW</t>
  </si>
  <si>
    <t>BEEF TOTALS:</t>
  </si>
  <si>
    <t>PORK TOTALS:</t>
  </si>
  <si>
    <t>LBS of Donated Food Available</t>
  </si>
  <si>
    <t>Cases Required</t>
  </si>
  <si>
    <t>Servings Produced</t>
  </si>
  <si>
    <t>Commodity Beef</t>
  </si>
  <si>
    <t>Code</t>
  </si>
  <si>
    <t>CNQ19053</t>
  </si>
  <si>
    <t>ALL-BEEF MEATBALLS</t>
  </si>
  <si>
    <t>QSC225B</t>
  </si>
  <si>
    <t>BEEF SAUSAGE &amp; CHEESE BREAKFAST SANDWICH</t>
  </si>
  <si>
    <t>QSB295</t>
  </si>
  <si>
    <t>IND. WRAP BEEF SAUSAGE BREAKFAST BISCUIT</t>
  </si>
  <si>
    <t>100154(A594)</t>
  </si>
  <si>
    <t>BEEF TERIYAKI DUNKERS</t>
  </si>
  <si>
    <t>CNQ72302</t>
  </si>
  <si>
    <t>PANCAKE &amp; BEEF SAUSAGE ON A STICK</t>
  </si>
  <si>
    <t>CNQ092253</t>
  </si>
  <si>
    <t>CNQ093003</t>
  </si>
  <si>
    <t xml:space="preserve">Backyard Griller Charbroiled Beef Steak </t>
  </si>
  <si>
    <t>www.donleefarms.com</t>
  </si>
  <si>
    <t>QSCUBCT</t>
  </si>
  <si>
    <t>BEEF &amp; CHEESE TACO CRISPUPS</t>
  </si>
  <si>
    <t>QSCUBCR</t>
  </si>
  <si>
    <t>BEEF &amp; CHEESE TACO ROLLED CRISPUPS</t>
  </si>
  <si>
    <t>2026-2027</t>
  </si>
  <si>
    <t>Pork Items</t>
  </si>
  <si>
    <t>QCBV599</t>
  </si>
  <si>
    <t>Beef &amp; Cheese Quesadilla</t>
  </si>
  <si>
    <t>QKB3803</t>
  </si>
  <si>
    <t>Beef w/Korean-Style Sauce</t>
  </si>
  <si>
    <t>updated 1/8/2026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</si>
</sst>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color indexed="57"/>
      <name val="Arial"/>
      <family val="2"/>
    </font>
    <font>
      <sz val="10"/>
      <color theme="1"/>
      <name val="Arial"/>
      <family val="2"/>
    </font>
    <font>
      <b/>
      <sz val="9"/>
      <color indexed="10"/>
      <name val="Arial"/>
      <family val="2"/>
    </font>
    <font>
      <b/>
      <u/>
      <sz val="9"/>
      <color indexed="10"/>
      <name val="Arial"/>
      <family val="2"/>
    </font>
    <font>
      <b/>
      <u/>
      <sz val="10"/>
      <color indexed="57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rgb="FF00B05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b/>
      <u/>
      <sz val="8"/>
      <color indexed="57"/>
      <name val="Arial"/>
      <family val="2"/>
    </font>
    <font>
      <b/>
      <sz val="12"/>
      <color indexed="57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indexed="57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9">
    <xf numFmtId="0" fontId="0" fillId="0" borderId="0" xfId="0"/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14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3" fillId="0" borderId="0" xfId="0" applyFont="1"/>
    <xf numFmtId="0" fontId="7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 shrinkToFit="1"/>
    </xf>
    <xf numFmtId="3" fontId="2" fillId="0" borderId="3" xfId="0" applyNumberFormat="1" applyFont="1" applyBorder="1" applyAlignment="1">
      <alignment horizontal="center" shrinkToFit="1"/>
    </xf>
    <xf numFmtId="3" fontId="6" fillId="2" borderId="4" xfId="0" applyNumberFormat="1" applyFont="1" applyFill="1" applyBorder="1" applyAlignment="1" applyProtection="1">
      <alignment horizontal="center" shrinkToFit="1"/>
      <protection locked="0"/>
    </xf>
    <xf numFmtId="3" fontId="6" fillId="2" borderId="5" xfId="0" applyNumberFormat="1" applyFont="1" applyFill="1" applyBorder="1" applyAlignment="1" applyProtection="1">
      <alignment horizontal="center" shrinkToFit="1"/>
      <protection locked="0"/>
    </xf>
    <xf numFmtId="3" fontId="8" fillId="2" borderId="4" xfId="0" applyNumberFormat="1" applyFont="1" applyFill="1" applyBorder="1" applyAlignment="1" applyProtection="1">
      <alignment horizontal="center" shrinkToFit="1"/>
      <protection locked="0"/>
    </xf>
    <xf numFmtId="3" fontId="9" fillId="0" borderId="0" xfId="0" applyNumberFormat="1" applyFont="1" applyAlignment="1">
      <alignment horizontal="center" shrinkToFit="1"/>
    </xf>
    <xf numFmtId="3" fontId="9" fillId="0" borderId="3" xfId="0" applyNumberFormat="1" applyFont="1" applyBorder="1" applyAlignment="1">
      <alignment horizontal="center" shrinkToFit="1"/>
    </xf>
    <xf numFmtId="3" fontId="8" fillId="2" borderId="5" xfId="0" applyNumberFormat="1" applyFont="1" applyFill="1" applyBorder="1" applyAlignment="1" applyProtection="1">
      <alignment horizontal="center" shrinkToFit="1"/>
      <protection locked="0"/>
    </xf>
    <xf numFmtId="3" fontId="6" fillId="2" borderId="11" xfId="0" applyNumberFormat="1" applyFont="1" applyFill="1" applyBorder="1" applyAlignment="1" applyProtection="1">
      <alignment horizontal="center" shrinkToFit="1"/>
      <protection locked="0"/>
    </xf>
    <xf numFmtId="3" fontId="2" fillId="4" borderId="1" xfId="0" applyNumberFormat="1" applyFont="1" applyFill="1" applyBorder="1" applyAlignment="1" applyProtection="1">
      <alignment horizontal="center" shrinkToFit="1"/>
      <protection locked="0"/>
    </xf>
    <xf numFmtId="3" fontId="2" fillId="4" borderId="0" xfId="0" applyNumberFormat="1" applyFont="1" applyFill="1" applyAlignment="1" applyProtection="1">
      <alignment horizontal="center" shrinkToFit="1"/>
      <protection locked="0"/>
    </xf>
    <xf numFmtId="3" fontId="2" fillId="4" borderId="0" xfId="0" applyNumberFormat="1" applyFont="1" applyFill="1" applyAlignment="1">
      <alignment horizontal="center" shrinkToFit="1"/>
    </xf>
    <xf numFmtId="3" fontId="12" fillId="0" borderId="0" xfId="0" applyNumberFormat="1" applyFont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2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3" fontId="2" fillId="0" borderId="0" xfId="0" applyNumberFormat="1" applyFont="1" applyAlignment="1">
      <alignment horizontal="center" vertical="center" shrinkToFit="1"/>
    </xf>
    <xf numFmtId="3" fontId="2" fillId="0" borderId="3" xfId="0" applyNumberFormat="1" applyFont="1" applyBorder="1" applyAlignment="1">
      <alignment horizontal="center" vertical="center" shrinkToFit="1"/>
    </xf>
    <xf numFmtId="3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2" fontId="6" fillId="0" borderId="0" xfId="0" applyNumberFormat="1" applyFont="1" applyAlignment="1">
      <alignment horizontal="right"/>
    </xf>
    <xf numFmtId="0" fontId="23" fillId="3" borderId="0" xfId="0" applyFont="1" applyFill="1" applyAlignment="1">
      <alignment horizontal="center"/>
    </xf>
    <xf numFmtId="2" fontId="23" fillId="3" borderId="0" xfId="0" applyNumberFormat="1" applyFont="1" applyFill="1" applyAlignment="1">
      <alignment horizontal="center"/>
    </xf>
    <xf numFmtId="3" fontId="23" fillId="3" borderId="0" xfId="0" applyNumberFormat="1" applyFont="1" applyFill="1" applyAlignment="1" applyProtection="1">
      <alignment horizontal="center" shrinkToFit="1"/>
      <protection locked="0"/>
    </xf>
    <xf numFmtId="3" fontId="23" fillId="3" borderId="0" xfId="0" applyNumberFormat="1" applyFont="1" applyFill="1" applyAlignment="1">
      <alignment horizontal="center" shrinkToFit="1"/>
    </xf>
    <xf numFmtId="3" fontId="23" fillId="3" borderId="0" xfId="0" applyNumberFormat="1" applyFont="1" applyFill="1" applyAlignment="1" applyProtection="1">
      <alignment shrinkToFit="1"/>
      <protection locked="0"/>
    </xf>
    <xf numFmtId="0" fontId="23" fillId="3" borderId="0" xfId="0" applyFont="1" applyFill="1"/>
    <xf numFmtId="3" fontId="23" fillId="3" borderId="0" xfId="0" applyNumberFormat="1" applyFont="1" applyFill="1" applyAlignment="1">
      <alignment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3" fontId="2" fillId="0" borderId="6" xfId="0" applyNumberFormat="1" applyFont="1" applyBorder="1" applyAlignment="1">
      <alignment horizontal="center" vertical="center" shrinkToFit="1"/>
    </xf>
    <xf numFmtId="3" fontId="2" fillId="0" borderId="8" xfId="0" applyNumberFormat="1" applyFont="1" applyBorder="1" applyAlignment="1">
      <alignment horizontal="center" vertical="center" shrinkToFit="1"/>
    </xf>
    <xf numFmtId="3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5" fillId="3" borderId="0" xfId="0" applyFont="1" applyFill="1" applyAlignment="1">
      <alignment horizontal="left"/>
    </xf>
    <xf numFmtId="14" fontId="20" fillId="3" borderId="0" xfId="0" applyNumberFormat="1" applyFont="1" applyFill="1" applyAlignment="1">
      <alignment horizontal="left"/>
    </xf>
    <xf numFmtId="2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wrapText="1"/>
    </xf>
    <xf numFmtId="3" fontId="16" fillId="3" borderId="0" xfId="0" applyNumberFormat="1" applyFont="1" applyFill="1" applyAlignment="1">
      <alignment horizontal="center" vertical="center"/>
    </xf>
    <xf numFmtId="0" fontId="22" fillId="3" borderId="0" xfId="0" applyFont="1" applyFill="1" applyAlignment="1">
      <alignment horizontal="left" wrapText="1"/>
    </xf>
    <xf numFmtId="0" fontId="21" fillId="3" borderId="0" xfId="1" applyFill="1" applyBorder="1" applyAlignment="1" applyProtection="1">
      <alignment horizontal="center"/>
    </xf>
    <xf numFmtId="0" fontId="9" fillId="3" borderId="0" xfId="0" applyFont="1" applyFill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onleefarm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8"/>
  <sheetViews>
    <sheetView tabSelected="1" zoomScaleNormal="100" workbookViewId="0">
      <pane ySplit="6" topLeftCell="A7" activePane="bottomLeft" state="frozen"/>
      <selection pane="bottomLeft" activeCell="G56" sqref="G56"/>
    </sheetView>
  </sheetViews>
  <sheetFormatPr defaultColWidth="8.81640625" defaultRowHeight="14.5" x14ac:dyDescent="0.35"/>
  <cols>
    <col min="1" max="1" width="14.1796875" style="23" customWidth="1"/>
    <col min="2" max="2" width="54.7265625" style="3" customWidth="1"/>
    <col min="3" max="3" width="12.54296875" style="3" bestFit="1" customWidth="1"/>
    <col min="4" max="4" width="8.81640625" style="21" bestFit="1" customWidth="1"/>
    <col min="5" max="5" width="5.54296875" style="22" bestFit="1" customWidth="1"/>
    <col min="6" max="6" width="7.26953125" style="21" bestFit="1" customWidth="1"/>
    <col min="7" max="7" width="8.81640625" style="3"/>
    <col min="8" max="13" width="9.7265625" style="41" customWidth="1"/>
    <col min="14" max="23" width="8.81640625" style="3"/>
  </cols>
  <sheetData>
    <row r="1" spans="1:23" ht="15.75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23" ht="15.5" x14ac:dyDescent="0.3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23" ht="15.5" x14ac:dyDescent="0.35">
      <c r="A3" s="82" t="s">
        <v>115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23" ht="15" thickBot="1" x14ac:dyDescent="0.4">
      <c r="A4" s="84" t="s">
        <v>110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23" ht="15" thickBot="1" x14ac:dyDescent="0.4">
      <c r="A5" s="79" t="s">
        <v>121</v>
      </c>
      <c r="B5" s="79"/>
      <c r="C5" s="4"/>
      <c r="D5" s="4"/>
      <c r="E5" s="5"/>
      <c r="F5" s="4"/>
      <c r="G5" s="4"/>
      <c r="H5" s="86" t="s">
        <v>2</v>
      </c>
      <c r="I5" s="87"/>
      <c r="J5" s="87"/>
      <c r="K5" s="87"/>
      <c r="L5" s="87"/>
      <c r="M5" s="88"/>
    </row>
    <row r="6" spans="1:23" s="57" customFormat="1" ht="42.5" thickBot="1" x14ac:dyDescent="0.4">
      <c r="A6" s="53" t="s">
        <v>96</v>
      </c>
      <c r="B6" s="53" t="s">
        <v>5</v>
      </c>
      <c r="C6" s="53" t="s">
        <v>95</v>
      </c>
      <c r="D6" s="53" t="s">
        <v>6</v>
      </c>
      <c r="E6" s="54" t="s">
        <v>7</v>
      </c>
      <c r="F6" s="53" t="s">
        <v>8</v>
      </c>
      <c r="G6" s="55" t="s">
        <v>3</v>
      </c>
      <c r="H6" s="58" t="s">
        <v>9</v>
      </c>
      <c r="I6" s="59" t="s">
        <v>4</v>
      </c>
      <c r="J6" s="60" t="s">
        <v>93</v>
      </c>
      <c r="K6" s="58" t="s">
        <v>94</v>
      </c>
      <c r="L6" s="59" t="s">
        <v>92</v>
      </c>
      <c r="M6" s="60" t="s">
        <v>10</v>
      </c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62" customFormat="1" ht="20.149999999999999" customHeight="1" x14ac:dyDescent="0.35">
      <c r="A7" s="83" t="s">
        <v>12</v>
      </c>
      <c r="B7" s="83"/>
      <c r="C7" s="64"/>
      <c r="D7" s="64"/>
      <c r="E7" s="65"/>
      <c r="F7" s="65"/>
      <c r="G7" s="65"/>
      <c r="H7" s="66"/>
      <c r="I7" s="67"/>
      <c r="J7" s="67"/>
      <c r="K7" s="67"/>
      <c r="L7" s="68"/>
      <c r="M7" s="67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s="26" customFormat="1" ht="18" customHeight="1" x14ac:dyDescent="0.35">
      <c r="A8" s="42" t="s">
        <v>107</v>
      </c>
      <c r="B8" s="43" t="s">
        <v>109</v>
      </c>
      <c r="C8" s="8" t="s">
        <v>11</v>
      </c>
      <c r="D8" s="17">
        <v>220</v>
      </c>
      <c r="E8" s="18">
        <v>2.25</v>
      </c>
      <c r="F8" s="18">
        <v>30.9375</v>
      </c>
      <c r="G8" s="18">
        <v>34.99</v>
      </c>
      <c r="H8" s="31"/>
      <c r="I8" s="29">
        <f>(H8/D8)*G8</f>
        <v>0</v>
      </c>
      <c r="J8" s="30">
        <f>H8/D8</f>
        <v>0</v>
      </c>
      <c r="K8" s="29">
        <f>(D8*L8)/G8</f>
        <v>0</v>
      </c>
      <c r="L8" s="32"/>
      <c r="M8" s="30">
        <f>K8/D8</f>
        <v>0</v>
      </c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s="26" customFormat="1" ht="18" customHeight="1" x14ac:dyDescent="0.35">
      <c r="A9" s="42" t="s">
        <v>108</v>
      </c>
      <c r="B9" s="43" t="s">
        <v>109</v>
      </c>
      <c r="C9" s="8" t="s">
        <v>11</v>
      </c>
      <c r="D9" s="17">
        <v>160</v>
      </c>
      <c r="E9" s="18">
        <v>3</v>
      </c>
      <c r="F9" s="18">
        <v>30</v>
      </c>
      <c r="G9" s="18">
        <v>35.57</v>
      </c>
      <c r="H9" s="31"/>
      <c r="I9" s="29">
        <f t="shared" ref="I9" si="0">(H9/D9)*G9</f>
        <v>0</v>
      </c>
      <c r="J9" s="30">
        <f t="shared" ref="J9" si="1">H9/D9</f>
        <v>0</v>
      </c>
      <c r="K9" s="29">
        <f t="shared" ref="K9" si="2">(D9*L9)/G9</f>
        <v>0</v>
      </c>
      <c r="L9" s="32"/>
      <c r="M9" s="30">
        <f t="shared" ref="M9" si="3">K9/D9</f>
        <v>0</v>
      </c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18" customHeight="1" x14ac:dyDescent="0.35">
      <c r="A10" s="11" t="s">
        <v>68</v>
      </c>
      <c r="B10" s="2" t="s">
        <v>73</v>
      </c>
      <c r="C10" s="8" t="s">
        <v>11</v>
      </c>
      <c r="D10" s="9">
        <v>240</v>
      </c>
      <c r="E10" s="10">
        <v>2.25</v>
      </c>
      <c r="F10" s="10">
        <v>33.75</v>
      </c>
      <c r="G10" s="10">
        <v>52.07</v>
      </c>
      <c r="H10" s="31"/>
      <c r="I10" s="29">
        <f>(H10/D10)*G10</f>
        <v>0</v>
      </c>
      <c r="J10" s="30">
        <f>H10/D10</f>
        <v>0</v>
      </c>
      <c r="K10" s="29">
        <f>(D10*L10)/G10</f>
        <v>0</v>
      </c>
      <c r="L10" s="32"/>
      <c r="M10" s="30">
        <f>K10/D10</f>
        <v>0</v>
      </c>
    </row>
    <row r="11" spans="1:23" ht="18" customHeight="1" x14ac:dyDescent="0.35">
      <c r="A11" s="11" t="s">
        <v>69</v>
      </c>
      <c r="B11" s="2" t="s">
        <v>73</v>
      </c>
      <c r="C11" s="8" t="s">
        <v>11</v>
      </c>
      <c r="D11" s="9">
        <v>180</v>
      </c>
      <c r="E11" s="10">
        <v>3</v>
      </c>
      <c r="F11" s="10">
        <v>33.75</v>
      </c>
      <c r="G11" s="10">
        <v>53.75</v>
      </c>
      <c r="H11" s="31"/>
      <c r="I11" s="29">
        <f t="shared" ref="I11:I22" si="4">(H11/D11)*G11</f>
        <v>0</v>
      </c>
      <c r="J11" s="30">
        <f t="shared" ref="J11:J22" si="5">H11/D11</f>
        <v>0</v>
      </c>
      <c r="K11" s="29">
        <f t="shared" ref="K11:K22" si="6">(D11*L11)/G11</f>
        <v>0</v>
      </c>
      <c r="L11" s="32"/>
      <c r="M11" s="30">
        <f t="shared" ref="M11:M22" si="7">K11/D11</f>
        <v>0</v>
      </c>
    </row>
    <row r="12" spans="1:23" ht="18" customHeight="1" x14ac:dyDescent="0.35">
      <c r="A12" s="11" t="s">
        <v>20</v>
      </c>
      <c r="B12" s="1" t="s">
        <v>70</v>
      </c>
      <c r="C12" s="8" t="s">
        <v>11</v>
      </c>
      <c r="D12" s="9">
        <v>240</v>
      </c>
      <c r="E12" s="10">
        <v>2</v>
      </c>
      <c r="F12" s="10">
        <v>30</v>
      </c>
      <c r="G12" s="10">
        <v>40.72</v>
      </c>
      <c r="H12" s="31"/>
      <c r="I12" s="29">
        <f t="shared" si="4"/>
        <v>0</v>
      </c>
      <c r="J12" s="30">
        <f t="shared" si="5"/>
        <v>0</v>
      </c>
      <c r="K12" s="29">
        <f t="shared" si="6"/>
        <v>0</v>
      </c>
      <c r="L12" s="32"/>
      <c r="M12" s="30">
        <f t="shared" si="7"/>
        <v>0</v>
      </c>
    </row>
    <row r="13" spans="1:23" ht="18" customHeight="1" x14ac:dyDescent="0.35">
      <c r="A13" s="11" t="s">
        <v>71</v>
      </c>
      <c r="B13" s="1" t="s">
        <v>74</v>
      </c>
      <c r="C13" s="8" t="s">
        <v>11</v>
      </c>
      <c r="D13" s="9">
        <v>200</v>
      </c>
      <c r="E13" s="10">
        <v>2.4</v>
      </c>
      <c r="F13" s="10">
        <v>30</v>
      </c>
      <c r="G13" s="10">
        <v>37.5</v>
      </c>
      <c r="H13" s="31"/>
      <c r="I13" s="29">
        <f t="shared" si="4"/>
        <v>0</v>
      </c>
      <c r="J13" s="30">
        <f t="shared" si="5"/>
        <v>0</v>
      </c>
      <c r="K13" s="29">
        <f t="shared" si="6"/>
        <v>0</v>
      </c>
      <c r="L13" s="32"/>
      <c r="M13" s="30">
        <f t="shared" si="7"/>
        <v>0</v>
      </c>
    </row>
    <row r="14" spans="1:23" ht="18" customHeight="1" x14ac:dyDescent="0.35">
      <c r="A14" s="6" t="s">
        <v>16</v>
      </c>
      <c r="B14" s="12" t="s">
        <v>15</v>
      </c>
      <c r="C14" s="8" t="s">
        <v>11</v>
      </c>
      <c r="D14" s="9">
        <v>240</v>
      </c>
      <c r="E14" s="10" t="s">
        <v>14</v>
      </c>
      <c r="F14" s="10">
        <v>33.75</v>
      </c>
      <c r="G14" s="10">
        <v>45.59</v>
      </c>
      <c r="H14" s="31"/>
      <c r="I14" s="29">
        <f t="shared" si="4"/>
        <v>0</v>
      </c>
      <c r="J14" s="30">
        <f t="shared" si="5"/>
        <v>0</v>
      </c>
      <c r="K14" s="29">
        <f t="shared" si="6"/>
        <v>0</v>
      </c>
      <c r="L14" s="32"/>
      <c r="M14" s="30">
        <f t="shared" si="7"/>
        <v>0</v>
      </c>
    </row>
    <row r="15" spans="1:23" ht="18" customHeight="1" x14ac:dyDescent="0.35">
      <c r="A15" s="6" t="s">
        <v>17</v>
      </c>
      <c r="B15" s="12" t="s">
        <v>15</v>
      </c>
      <c r="C15" s="8" t="s">
        <v>11</v>
      </c>
      <c r="D15" s="9">
        <v>200</v>
      </c>
      <c r="E15" s="10">
        <v>2.4</v>
      </c>
      <c r="F15" s="10">
        <v>30</v>
      </c>
      <c r="G15" s="10">
        <v>42.9</v>
      </c>
      <c r="H15" s="31"/>
      <c r="I15" s="29">
        <f t="shared" si="4"/>
        <v>0</v>
      </c>
      <c r="J15" s="30">
        <f t="shared" si="5"/>
        <v>0</v>
      </c>
      <c r="K15" s="29">
        <f t="shared" si="6"/>
        <v>0</v>
      </c>
      <c r="L15" s="32"/>
      <c r="M15" s="30">
        <f t="shared" si="7"/>
        <v>0</v>
      </c>
    </row>
    <row r="16" spans="1:23" ht="18" customHeight="1" x14ac:dyDescent="0.35">
      <c r="A16" s="6" t="s">
        <v>18</v>
      </c>
      <c r="B16" s="12" t="s">
        <v>15</v>
      </c>
      <c r="C16" s="8" t="s">
        <v>11</v>
      </c>
      <c r="D16" s="9" t="s">
        <v>19</v>
      </c>
      <c r="E16" s="10">
        <v>3</v>
      </c>
      <c r="F16" s="10">
        <v>33.75</v>
      </c>
      <c r="G16" s="10">
        <v>46.89</v>
      </c>
      <c r="H16" s="31"/>
      <c r="I16" s="29">
        <f t="shared" si="4"/>
        <v>0</v>
      </c>
      <c r="J16" s="30">
        <f t="shared" si="5"/>
        <v>0</v>
      </c>
      <c r="K16" s="29">
        <f t="shared" si="6"/>
        <v>0</v>
      </c>
      <c r="L16" s="32"/>
      <c r="M16" s="30">
        <f t="shared" si="7"/>
        <v>0</v>
      </c>
    </row>
    <row r="17" spans="1:23" ht="18" customHeight="1" x14ac:dyDescent="0.35">
      <c r="A17" s="11" t="s">
        <v>13</v>
      </c>
      <c r="B17" s="1" t="s">
        <v>72</v>
      </c>
      <c r="C17" s="8" t="s">
        <v>11</v>
      </c>
      <c r="D17" s="9">
        <v>60</v>
      </c>
      <c r="E17" s="10">
        <v>4</v>
      </c>
      <c r="F17" s="10">
        <v>15</v>
      </c>
      <c r="G17" s="10">
        <v>21.94</v>
      </c>
      <c r="H17" s="31"/>
      <c r="I17" s="29">
        <f t="shared" si="4"/>
        <v>0</v>
      </c>
      <c r="J17" s="30">
        <f t="shared" si="5"/>
        <v>0</v>
      </c>
      <c r="K17" s="29">
        <f t="shared" si="6"/>
        <v>0</v>
      </c>
      <c r="L17" s="32"/>
      <c r="M17" s="30">
        <f t="shared" si="7"/>
        <v>0</v>
      </c>
    </row>
    <row r="18" spans="1:23" s="62" customFormat="1" ht="20.149999999999999" customHeight="1" x14ac:dyDescent="0.35">
      <c r="A18" s="83" t="s">
        <v>21</v>
      </c>
      <c r="B18" s="83"/>
      <c r="C18" s="64"/>
      <c r="D18" s="64"/>
      <c r="E18" s="65"/>
      <c r="F18" s="65"/>
      <c r="G18" s="65"/>
      <c r="H18" s="66"/>
      <c r="I18" s="67"/>
      <c r="J18" s="67"/>
      <c r="K18" s="67"/>
      <c r="L18" s="68"/>
      <c r="M18" s="67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pans="1:23" ht="18" customHeight="1" x14ac:dyDescent="0.35">
      <c r="A19" s="6" t="s">
        <v>23</v>
      </c>
      <c r="B19" s="7" t="s">
        <v>24</v>
      </c>
      <c r="C19" s="8" t="s">
        <v>11</v>
      </c>
      <c r="D19" s="9">
        <v>240</v>
      </c>
      <c r="E19" s="10" t="s">
        <v>14</v>
      </c>
      <c r="F19" s="10">
        <v>33.75</v>
      </c>
      <c r="G19" s="10">
        <v>38.58</v>
      </c>
      <c r="H19" s="31"/>
      <c r="I19" s="29">
        <f t="shared" ref="I19" si="8">(H19/D19)*G19</f>
        <v>0</v>
      </c>
      <c r="J19" s="30">
        <f t="shared" ref="J19" si="9">H19/D19</f>
        <v>0</v>
      </c>
      <c r="K19" s="29">
        <f t="shared" ref="K19" si="10">(D19*L19)/G19</f>
        <v>0</v>
      </c>
      <c r="L19" s="32"/>
      <c r="M19" s="30">
        <f t="shared" ref="M19" si="11">K19/D19</f>
        <v>0</v>
      </c>
    </row>
    <row r="20" spans="1:23" ht="18" customHeight="1" x14ac:dyDescent="0.35">
      <c r="A20" s="6" t="s">
        <v>25</v>
      </c>
      <c r="B20" s="7" t="s">
        <v>22</v>
      </c>
      <c r="C20" s="8" t="s">
        <v>11</v>
      </c>
      <c r="D20" s="9" t="s">
        <v>26</v>
      </c>
      <c r="E20" s="10" t="s">
        <v>14</v>
      </c>
      <c r="F20" s="10">
        <v>33.75</v>
      </c>
      <c r="G20" s="10">
        <v>39.130000000000003</v>
      </c>
      <c r="H20" s="31"/>
      <c r="I20" s="29">
        <f t="shared" si="4"/>
        <v>0</v>
      </c>
      <c r="J20" s="30">
        <f t="shared" si="5"/>
        <v>0</v>
      </c>
      <c r="K20" s="29">
        <f t="shared" si="6"/>
        <v>0</v>
      </c>
      <c r="L20" s="32"/>
      <c r="M20" s="30">
        <f t="shared" si="7"/>
        <v>0</v>
      </c>
    </row>
    <row r="21" spans="1:23" ht="18" customHeight="1" x14ac:dyDescent="0.35">
      <c r="A21" s="15" t="s">
        <v>75</v>
      </c>
      <c r="B21" s="1" t="s">
        <v>77</v>
      </c>
      <c r="C21" s="8" t="s">
        <v>11</v>
      </c>
      <c r="D21" s="13">
        <v>240</v>
      </c>
      <c r="E21" s="10">
        <v>2.25</v>
      </c>
      <c r="F21" s="14">
        <v>33.75</v>
      </c>
      <c r="G21" s="10">
        <v>41.37</v>
      </c>
      <c r="H21" s="31"/>
      <c r="I21" s="29">
        <f t="shared" ref="I21" si="12">(H21/D21)*G21</f>
        <v>0</v>
      </c>
      <c r="J21" s="30">
        <f t="shared" ref="J21" si="13">H21/D21</f>
        <v>0</v>
      </c>
      <c r="K21" s="29">
        <f t="shared" ref="K21" si="14">(D21*L21)/G21</f>
        <v>0</v>
      </c>
      <c r="L21" s="32"/>
      <c r="M21" s="30">
        <f t="shared" ref="M21" si="15">K21/D21</f>
        <v>0</v>
      </c>
    </row>
    <row r="22" spans="1:23" ht="18" customHeight="1" x14ac:dyDescent="0.35">
      <c r="A22" s="15" t="s">
        <v>76</v>
      </c>
      <c r="B22" s="1" t="s">
        <v>77</v>
      </c>
      <c r="C22" s="8" t="s">
        <v>11</v>
      </c>
      <c r="D22" s="13">
        <v>200</v>
      </c>
      <c r="E22" s="10">
        <v>2.4</v>
      </c>
      <c r="F22" s="14">
        <v>30</v>
      </c>
      <c r="G22" s="10">
        <v>36.76</v>
      </c>
      <c r="H22" s="31"/>
      <c r="I22" s="29">
        <f t="shared" si="4"/>
        <v>0</v>
      </c>
      <c r="J22" s="30">
        <f t="shared" si="5"/>
        <v>0</v>
      </c>
      <c r="K22" s="29">
        <f t="shared" si="6"/>
        <v>0</v>
      </c>
      <c r="L22" s="32"/>
      <c r="M22" s="30">
        <f t="shared" si="7"/>
        <v>0</v>
      </c>
    </row>
    <row r="23" spans="1:23" s="62" customFormat="1" ht="20.149999999999999" customHeight="1" x14ac:dyDescent="0.35">
      <c r="A23" s="83" t="s">
        <v>34</v>
      </c>
      <c r="B23" s="83"/>
      <c r="C23" s="64"/>
      <c r="D23" s="64"/>
      <c r="E23" s="65"/>
      <c r="F23" s="65"/>
      <c r="G23" s="65"/>
      <c r="H23" s="66"/>
      <c r="I23" s="67"/>
      <c r="J23" s="67"/>
      <c r="K23" s="67"/>
      <c r="L23" s="68"/>
      <c r="M23" s="67"/>
      <c r="N23" s="61"/>
      <c r="O23" s="61"/>
      <c r="P23" s="61"/>
      <c r="Q23" s="61"/>
      <c r="R23" s="61"/>
      <c r="S23" s="61"/>
      <c r="T23" s="61"/>
      <c r="U23" s="61"/>
      <c r="V23" s="61"/>
      <c r="W23" s="61"/>
    </row>
    <row r="24" spans="1:23" ht="18" customHeight="1" x14ac:dyDescent="0.35">
      <c r="A24" s="6" t="s">
        <v>35</v>
      </c>
      <c r="B24" s="7" t="s">
        <v>36</v>
      </c>
      <c r="C24" s="8" t="s">
        <v>11</v>
      </c>
      <c r="D24" s="9" t="s">
        <v>37</v>
      </c>
      <c r="E24" s="10">
        <v>4.2</v>
      </c>
      <c r="F24" s="10">
        <v>19.690000000000001</v>
      </c>
      <c r="G24" s="10">
        <v>10.64</v>
      </c>
      <c r="H24" s="31"/>
      <c r="I24" s="29">
        <f t="shared" ref="I24:I28" si="16">(H24/D24)*G24</f>
        <v>0</v>
      </c>
      <c r="J24" s="30">
        <f t="shared" ref="J24:J28" si="17">H24/D24</f>
        <v>0</v>
      </c>
      <c r="K24" s="29">
        <f t="shared" ref="K24:K28" si="18">(D24*L24)/G24</f>
        <v>0</v>
      </c>
      <c r="L24" s="32"/>
      <c r="M24" s="30">
        <f t="shared" ref="M24:M28" si="19">K24/D24</f>
        <v>0</v>
      </c>
    </row>
    <row r="25" spans="1:23" ht="18" customHeight="1" x14ac:dyDescent="0.35">
      <c r="A25" s="6" t="s">
        <v>38</v>
      </c>
      <c r="B25" s="7" t="s">
        <v>39</v>
      </c>
      <c r="C25" s="8" t="s">
        <v>11</v>
      </c>
      <c r="D25" s="9" t="s">
        <v>40</v>
      </c>
      <c r="E25" s="10">
        <v>4.55</v>
      </c>
      <c r="F25" s="10">
        <v>20.48</v>
      </c>
      <c r="G25" s="10">
        <v>14.98</v>
      </c>
      <c r="H25" s="31"/>
      <c r="I25" s="29">
        <f t="shared" si="16"/>
        <v>0</v>
      </c>
      <c r="J25" s="30">
        <f t="shared" si="17"/>
        <v>0</v>
      </c>
      <c r="K25" s="29">
        <f t="shared" si="18"/>
        <v>0</v>
      </c>
      <c r="L25" s="32"/>
      <c r="M25" s="30">
        <f t="shared" si="19"/>
        <v>0</v>
      </c>
    </row>
    <row r="26" spans="1:23" ht="18" customHeight="1" x14ac:dyDescent="0.35">
      <c r="A26" s="19" t="s">
        <v>101</v>
      </c>
      <c r="B26" s="7" t="s">
        <v>102</v>
      </c>
      <c r="C26" s="8" t="s">
        <v>103</v>
      </c>
      <c r="D26" s="9">
        <v>144</v>
      </c>
      <c r="E26" s="10">
        <v>3.2</v>
      </c>
      <c r="F26" s="10">
        <v>28.8</v>
      </c>
      <c r="G26" s="10">
        <v>14.71</v>
      </c>
      <c r="H26" s="31"/>
      <c r="I26" s="29">
        <f t="shared" ref="I26" si="20">(H26/D26)*G26</f>
        <v>0</v>
      </c>
      <c r="J26" s="30">
        <f t="shared" ref="J26" si="21">H26/D26</f>
        <v>0</v>
      </c>
      <c r="K26" s="29">
        <f t="shared" ref="K26" si="22">(D26*L26)/G26</f>
        <v>0</v>
      </c>
      <c r="L26" s="32"/>
      <c r="M26" s="30">
        <f t="shared" ref="M26" si="23">K26/D26</f>
        <v>0</v>
      </c>
    </row>
    <row r="27" spans="1:23" ht="18" customHeight="1" x14ac:dyDescent="0.35">
      <c r="A27" s="6" t="s">
        <v>41</v>
      </c>
      <c r="B27" s="7" t="s">
        <v>42</v>
      </c>
      <c r="C27" s="8" t="s">
        <v>11</v>
      </c>
      <c r="D27" s="9" t="s">
        <v>37</v>
      </c>
      <c r="E27" s="10" t="s">
        <v>43</v>
      </c>
      <c r="F27" s="10">
        <v>19.920000000000002</v>
      </c>
      <c r="G27" s="10">
        <v>12.83</v>
      </c>
      <c r="H27" s="31"/>
      <c r="I27" s="29">
        <f t="shared" ref="I27" si="24">(H27/D27)*G27</f>
        <v>0</v>
      </c>
      <c r="J27" s="30">
        <f t="shared" ref="J27" si="25">H27/D27</f>
        <v>0</v>
      </c>
      <c r="K27" s="29">
        <f t="shared" ref="K27" si="26">(D27*L27)/G27</f>
        <v>0</v>
      </c>
      <c r="L27" s="32"/>
      <c r="M27" s="30">
        <f t="shared" ref="M27" si="27">K27/D27</f>
        <v>0</v>
      </c>
    </row>
    <row r="28" spans="1:23" ht="18" customHeight="1" x14ac:dyDescent="0.35">
      <c r="A28" s="6" t="s">
        <v>99</v>
      </c>
      <c r="B28" s="7" t="s">
        <v>100</v>
      </c>
      <c r="C28" s="8" t="s">
        <v>11</v>
      </c>
      <c r="D28" s="9">
        <v>144</v>
      </c>
      <c r="E28" s="10">
        <v>2.25</v>
      </c>
      <c r="F28" s="10">
        <v>20.25</v>
      </c>
      <c r="G28" s="10">
        <v>9.8699999999999992</v>
      </c>
      <c r="H28" s="31"/>
      <c r="I28" s="29">
        <f t="shared" si="16"/>
        <v>0</v>
      </c>
      <c r="J28" s="30">
        <f t="shared" si="17"/>
        <v>0</v>
      </c>
      <c r="K28" s="29">
        <f t="shared" si="18"/>
        <v>0</v>
      </c>
      <c r="L28" s="32"/>
      <c r="M28" s="30">
        <f t="shared" si="19"/>
        <v>0</v>
      </c>
    </row>
    <row r="29" spans="1:23" s="62" customFormat="1" ht="20.149999999999999" customHeight="1" x14ac:dyDescent="0.35">
      <c r="A29" s="83" t="s">
        <v>44</v>
      </c>
      <c r="B29" s="83"/>
      <c r="C29" s="64"/>
      <c r="D29" s="64"/>
      <c r="E29" s="65"/>
      <c r="F29" s="65"/>
      <c r="G29" s="65"/>
      <c r="H29" s="66"/>
      <c r="I29" s="67"/>
      <c r="J29" s="67"/>
      <c r="K29" s="67"/>
      <c r="L29" s="68"/>
      <c r="M29" s="67"/>
      <c r="N29" s="61"/>
      <c r="O29" s="61"/>
      <c r="P29" s="61"/>
      <c r="Q29" s="61"/>
      <c r="R29" s="61"/>
      <c r="S29" s="61"/>
      <c r="T29" s="61"/>
      <c r="U29" s="61"/>
      <c r="V29" s="61"/>
      <c r="W29" s="61"/>
    </row>
    <row r="30" spans="1:23" ht="18" customHeight="1" x14ac:dyDescent="0.35">
      <c r="A30" s="6" t="s">
        <v>45</v>
      </c>
      <c r="B30" s="7" t="s">
        <v>46</v>
      </c>
      <c r="C30" s="8" t="s">
        <v>11</v>
      </c>
      <c r="D30" s="9" t="s">
        <v>47</v>
      </c>
      <c r="E30" s="10">
        <v>2</v>
      </c>
      <c r="F30" s="10">
        <v>40</v>
      </c>
      <c r="G30" s="10">
        <v>64.52</v>
      </c>
      <c r="H30" s="31"/>
      <c r="I30" s="29">
        <f t="shared" ref="I30:I31" si="28">(H30/D30)*G30</f>
        <v>0</v>
      </c>
      <c r="J30" s="30">
        <f t="shared" ref="J30:J31" si="29">H30/D30</f>
        <v>0</v>
      </c>
      <c r="K30" s="29">
        <f t="shared" ref="K30:K31" si="30">(D30*L30)/G30</f>
        <v>0</v>
      </c>
      <c r="L30" s="32"/>
      <c r="M30" s="30">
        <f t="shared" ref="M30:M31" si="31">K30/D30</f>
        <v>0</v>
      </c>
    </row>
    <row r="31" spans="1:23" ht="18" customHeight="1" x14ac:dyDescent="0.35">
      <c r="A31" s="6" t="s">
        <v>48</v>
      </c>
      <c r="B31" s="7" t="s">
        <v>49</v>
      </c>
      <c r="C31" s="8" t="s">
        <v>11</v>
      </c>
      <c r="D31" s="9">
        <v>280</v>
      </c>
      <c r="E31" s="10">
        <v>2.29</v>
      </c>
      <c r="F31" s="10">
        <v>40</v>
      </c>
      <c r="G31" s="10">
        <v>52.09</v>
      </c>
      <c r="H31" s="31"/>
      <c r="I31" s="29">
        <f t="shared" si="28"/>
        <v>0</v>
      </c>
      <c r="J31" s="30">
        <f t="shared" si="29"/>
        <v>0</v>
      </c>
      <c r="K31" s="29">
        <f t="shared" si="30"/>
        <v>0</v>
      </c>
      <c r="L31" s="32"/>
      <c r="M31" s="30">
        <f t="shared" si="31"/>
        <v>0</v>
      </c>
    </row>
    <row r="32" spans="1:23" s="62" customFormat="1" ht="20.149999999999999" customHeight="1" x14ac:dyDescent="0.35">
      <c r="A32" s="83" t="s">
        <v>62</v>
      </c>
      <c r="B32" s="83"/>
      <c r="C32" s="64"/>
      <c r="D32" s="64"/>
      <c r="E32" s="65"/>
      <c r="F32" s="65"/>
      <c r="G32" s="65"/>
      <c r="H32" s="66"/>
      <c r="I32" s="67"/>
      <c r="J32" s="67"/>
      <c r="K32" s="67"/>
      <c r="L32" s="68"/>
      <c r="M32" s="67"/>
      <c r="N32" s="61"/>
      <c r="O32" s="61"/>
      <c r="P32" s="61"/>
      <c r="Q32" s="61"/>
      <c r="R32" s="61"/>
      <c r="S32" s="61"/>
      <c r="T32" s="61"/>
      <c r="U32" s="61"/>
      <c r="V32" s="61"/>
      <c r="W32" s="61"/>
    </row>
    <row r="33" spans="1:23" ht="18" customHeight="1" x14ac:dyDescent="0.35">
      <c r="A33" s="19" t="s">
        <v>63</v>
      </c>
      <c r="B33" s="12" t="s">
        <v>64</v>
      </c>
      <c r="C33" s="16" t="s">
        <v>11</v>
      </c>
      <c r="D33" s="17">
        <v>134</v>
      </c>
      <c r="E33" s="18">
        <v>3.6</v>
      </c>
      <c r="F33" s="18">
        <v>30.15</v>
      </c>
      <c r="G33" s="10">
        <v>22.67</v>
      </c>
      <c r="H33" s="31"/>
      <c r="I33" s="29">
        <f t="shared" ref="I33" si="32">(H33/D33)*G33</f>
        <v>0</v>
      </c>
      <c r="J33" s="30">
        <f t="shared" ref="J33" si="33">H33/D33</f>
        <v>0</v>
      </c>
      <c r="K33" s="29">
        <f t="shared" ref="K33" si="34">(D33*L33)/G33</f>
        <v>0</v>
      </c>
      <c r="L33" s="32"/>
      <c r="M33" s="30">
        <f t="shared" ref="M33" si="35">K33/D33</f>
        <v>0</v>
      </c>
    </row>
    <row r="34" spans="1:23" ht="18" customHeight="1" x14ac:dyDescent="0.35">
      <c r="A34" s="19" t="s">
        <v>65</v>
      </c>
      <c r="B34" s="12" t="s">
        <v>66</v>
      </c>
      <c r="C34" s="16" t="s">
        <v>11</v>
      </c>
      <c r="D34" s="17" t="s">
        <v>67</v>
      </c>
      <c r="E34" s="18">
        <v>3.8</v>
      </c>
      <c r="F34" s="18">
        <v>30.88</v>
      </c>
      <c r="G34" s="10">
        <v>17.510000000000002</v>
      </c>
      <c r="H34" s="31"/>
      <c r="I34" s="29">
        <f t="shared" ref="I34" si="36">(H34/D34)*G34</f>
        <v>0</v>
      </c>
      <c r="J34" s="30">
        <f t="shared" ref="J34" si="37">H34/D34</f>
        <v>0</v>
      </c>
      <c r="K34" s="29">
        <f t="shared" ref="K34" si="38">(D34*L34)/G34</f>
        <v>0</v>
      </c>
      <c r="L34" s="32"/>
      <c r="M34" s="30">
        <f t="shared" ref="M34" si="39">K34/D34</f>
        <v>0</v>
      </c>
    </row>
    <row r="35" spans="1:23" s="62" customFormat="1" ht="20.149999999999999" customHeight="1" x14ac:dyDescent="0.35">
      <c r="A35" s="83" t="s">
        <v>50</v>
      </c>
      <c r="B35" s="83"/>
      <c r="C35" s="64"/>
      <c r="D35" s="64"/>
      <c r="E35" s="65"/>
      <c r="F35" s="65"/>
      <c r="G35" s="65"/>
      <c r="H35" s="66"/>
      <c r="I35" s="67"/>
      <c r="J35" s="67"/>
      <c r="K35" s="67"/>
      <c r="L35" s="68"/>
      <c r="M35" s="67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1:23" s="26" customFormat="1" ht="18" customHeight="1" x14ac:dyDescent="0.35">
      <c r="A36" s="19" t="s">
        <v>97</v>
      </c>
      <c r="B36" s="12" t="s">
        <v>98</v>
      </c>
      <c r="C36" s="16" t="s">
        <v>11</v>
      </c>
      <c r="D36" s="17">
        <v>200</v>
      </c>
      <c r="E36" s="18">
        <v>2.5</v>
      </c>
      <c r="F36" s="18">
        <v>31.25</v>
      </c>
      <c r="G36" s="18">
        <v>37.71</v>
      </c>
      <c r="H36" s="33"/>
      <c r="I36" s="34">
        <f>(H36/D36)*G36</f>
        <v>0</v>
      </c>
      <c r="J36" s="35">
        <f>H36/D36</f>
        <v>0</v>
      </c>
      <c r="K36" s="34">
        <f>(D36*L36)/G36</f>
        <v>0</v>
      </c>
      <c r="L36" s="36"/>
      <c r="M36" s="35">
        <f>K36/D36</f>
        <v>0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pans="1:23" ht="18" customHeight="1" x14ac:dyDescent="0.35">
      <c r="A37" s="6" t="s">
        <v>51</v>
      </c>
      <c r="B37" s="7" t="s">
        <v>52</v>
      </c>
      <c r="C37" s="8" t="s">
        <v>11</v>
      </c>
      <c r="D37" s="9" t="s">
        <v>53</v>
      </c>
      <c r="E37" s="10">
        <v>2.2000000000000002</v>
      </c>
      <c r="F37" s="10">
        <v>30.25</v>
      </c>
      <c r="G37" s="10">
        <v>37.58</v>
      </c>
      <c r="H37" s="31"/>
      <c r="I37" s="29">
        <f t="shared" ref="I37" si="40">(H37/D37)*G37</f>
        <v>0</v>
      </c>
      <c r="J37" s="30">
        <f t="shared" ref="J37" si="41">H37/D37</f>
        <v>0</v>
      </c>
      <c r="K37" s="29">
        <f t="shared" ref="K37" si="42">(D37*L37)/G37</f>
        <v>0</v>
      </c>
      <c r="L37" s="32"/>
      <c r="M37" s="30">
        <f t="shared" ref="M37" si="43">K37/D37</f>
        <v>0</v>
      </c>
    </row>
    <row r="38" spans="1:23" ht="18" customHeight="1" x14ac:dyDescent="0.35">
      <c r="A38" s="6" t="s">
        <v>54</v>
      </c>
      <c r="B38" s="7" t="s">
        <v>55</v>
      </c>
      <c r="C38" s="8" t="s">
        <v>11</v>
      </c>
      <c r="D38" s="9" t="s">
        <v>26</v>
      </c>
      <c r="E38" s="10">
        <v>2</v>
      </c>
      <c r="F38" s="10">
        <v>30</v>
      </c>
      <c r="G38" s="10">
        <v>28.06</v>
      </c>
      <c r="H38" s="31"/>
      <c r="I38" s="29">
        <f t="shared" ref="I38:I41" si="44">(H38/D38)*G38</f>
        <v>0</v>
      </c>
      <c r="J38" s="30">
        <f t="shared" ref="J38:J41" si="45">H38/D38</f>
        <v>0</v>
      </c>
      <c r="K38" s="29">
        <f t="shared" ref="K38:K41" si="46">(D38*L38)/G38</f>
        <v>0</v>
      </c>
      <c r="L38" s="32"/>
      <c r="M38" s="30">
        <f t="shared" ref="M38:M41" si="47">K38/D38</f>
        <v>0</v>
      </c>
    </row>
    <row r="39" spans="1:23" ht="18" customHeight="1" x14ac:dyDescent="0.35">
      <c r="A39" s="6" t="s">
        <v>56</v>
      </c>
      <c r="B39" s="7" t="s">
        <v>57</v>
      </c>
      <c r="C39" s="8" t="s">
        <v>11</v>
      </c>
      <c r="D39" s="9">
        <v>201</v>
      </c>
      <c r="E39" s="10">
        <v>2.4</v>
      </c>
      <c r="F39" s="10">
        <v>30.15</v>
      </c>
      <c r="G39" s="10">
        <v>41.84</v>
      </c>
      <c r="H39" s="31"/>
      <c r="I39" s="29">
        <f t="shared" si="44"/>
        <v>0</v>
      </c>
      <c r="J39" s="30">
        <f t="shared" si="45"/>
        <v>0</v>
      </c>
      <c r="K39" s="29">
        <f t="shared" si="46"/>
        <v>0</v>
      </c>
      <c r="L39" s="32"/>
      <c r="M39" s="30">
        <f t="shared" si="47"/>
        <v>0</v>
      </c>
    </row>
    <row r="40" spans="1:23" ht="18" customHeight="1" x14ac:dyDescent="0.35">
      <c r="A40" s="6" t="s">
        <v>105</v>
      </c>
      <c r="B40" s="7" t="s">
        <v>106</v>
      </c>
      <c r="C40" s="8" t="s">
        <v>11</v>
      </c>
      <c r="D40" s="9">
        <v>160</v>
      </c>
      <c r="E40" s="10">
        <v>2.7</v>
      </c>
      <c r="F40" s="10">
        <v>27</v>
      </c>
      <c r="G40" s="10">
        <v>21.8</v>
      </c>
      <c r="H40" s="31"/>
      <c r="I40" s="29">
        <f>(H40/D40)*G40</f>
        <v>0</v>
      </c>
      <c r="J40" s="30">
        <f>H40/D40</f>
        <v>0</v>
      </c>
      <c r="K40" s="29">
        <f>(D40*L40)/G40</f>
        <v>0</v>
      </c>
      <c r="L40" s="32"/>
      <c r="M40" s="30">
        <f>K40/D40</f>
        <v>0</v>
      </c>
    </row>
    <row r="41" spans="1:23" ht="18" customHeight="1" x14ac:dyDescent="0.35">
      <c r="A41" s="6" t="s">
        <v>58</v>
      </c>
      <c r="B41" s="7" t="s">
        <v>59</v>
      </c>
      <c r="C41" s="8" t="s">
        <v>11</v>
      </c>
      <c r="D41" s="9" t="s">
        <v>27</v>
      </c>
      <c r="E41" s="10">
        <v>2.5</v>
      </c>
      <c r="F41" s="10">
        <v>31.25</v>
      </c>
      <c r="G41" s="10">
        <v>31.27</v>
      </c>
      <c r="H41" s="31"/>
      <c r="I41" s="29">
        <f t="shared" si="44"/>
        <v>0</v>
      </c>
      <c r="J41" s="30">
        <f t="shared" si="45"/>
        <v>0</v>
      </c>
      <c r="K41" s="29">
        <f t="shared" si="46"/>
        <v>0</v>
      </c>
      <c r="L41" s="32"/>
      <c r="M41" s="30">
        <f t="shared" si="47"/>
        <v>0</v>
      </c>
    </row>
    <row r="42" spans="1:23" ht="18" customHeight="1" x14ac:dyDescent="0.35">
      <c r="A42" s="6" t="s">
        <v>28</v>
      </c>
      <c r="B42" s="7" t="s">
        <v>29</v>
      </c>
      <c r="C42" s="8" t="s">
        <v>11</v>
      </c>
      <c r="D42" s="9">
        <v>400</v>
      </c>
      <c r="E42" s="10">
        <v>1.2</v>
      </c>
      <c r="F42" s="10">
        <v>30</v>
      </c>
      <c r="G42" s="10">
        <v>41.8</v>
      </c>
      <c r="H42" s="31"/>
      <c r="I42" s="29">
        <f t="shared" ref="I42:I47" si="48">(H42/D42)*G42</f>
        <v>0</v>
      </c>
      <c r="J42" s="30">
        <f t="shared" ref="J42:J47" si="49">H42/D42</f>
        <v>0</v>
      </c>
      <c r="K42" s="29">
        <f t="shared" ref="K42:K47" si="50">(D42*L42)/G42</f>
        <v>0</v>
      </c>
      <c r="L42" s="32"/>
      <c r="M42" s="30">
        <f t="shared" ref="M42:M47" si="51">K42/D42</f>
        <v>0</v>
      </c>
    </row>
    <row r="43" spans="1:23" ht="18" customHeight="1" x14ac:dyDescent="0.35">
      <c r="A43" s="6" t="s">
        <v>60</v>
      </c>
      <c r="B43" s="7" t="s">
        <v>104</v>
      </c>
      <c r="C43" s="8" t="s">
        <v>11</v>
      </c>
      <c r="D43" s="9" t="s">
        <v>61</v>
      </c>
      <c r="E43" s="10">
        <v>3</v>
      </c>
      <c r="F43" s="10">
        <v>30</v>
      </c>
      <c r="G43" s="10">
        <v>29.41</v>
      </c>
      <c r="H43" s="31"/>
      <c r="I43" s="29">
        <f>(H43/D43)*G43</f>
        <v>0</v>
      </c>
      <c r="J43" s="30">
        <f>H43/D43</f>
        <v>0</v>
      </c>
      <c r="K43" s="29">
        <f>(D43*L43)/G43</f>
        <v>0</v>
      </c>
      <c r="L43" s="32"/>
      <c r="M43" s="30">
        <f>K43/D43</f>
        <v>0</v>
      </c>
    </row>
    <row r="44" spans="1:23" ht="18" customHeight="1" x14ac:dyDescent="0.35">
      <c r="A44" s="6" t="s">
        <v>117</v>
      </c>
      <c r="B44" s="7" t="s">
        <v>118</v>
      </c>
      <c r="C44" s="8" t="s">
        <v>11</v>
      </c>
      <c r="D44" s="9">
        <v>41</v>
      </c>
      <c r="E44" s="10">
        <v>5.99</v>
      </c>
      <c r="F44" s="10">
        <v>15.35</v>
      </c>
      <c r="G44" s="10">
        <v>2</v>
      </c>
      <c r="H44" s="31"/>
      <c r="I44" s="29">
        <f t="shared" si="48"/>
        <v>0</v>
      </c>
      <c r="J44" s="30">
        <f t="shared" si="49"/>
        <v>0</v>
      </c>
      <c r="K44" s="29">
        <f t="shared" si="50"/>
        <v>0</v>
      </c>
      <c r="L44" s="32"/>
      <c r="M44" s="30">
        <f t="shared" si="51"/>
        <v>0</v>
      </c>
    </row>
    <row r="45" spans="1:23" ht="18" customHeight="1" x14ac:dyDescent="0.35">
      <c r="A45" s="6" t="s">
        <v>119</v>
      </c>
      <c r="B45" s="7" t="s">
        <v>120</v>
      </c>
      <c r="C45" s="8" t="s">
        <v>11</v>
      </c>
      <c r="D45" s="9">
        <v>126</v>
      </c>
      <c r="E45" s="10">
        <v>3.28</v>
      </c>
      <c r="F45" s="10">
        <v>30</v>
      </c>
      <c r="G45" s="10">
        <v>25.15</v>
      </c>
      <c r="H45" s="31"/>
      <c r="I45" s="29">
        <f t="shared" si="48"/>
        <v>0</v>
      </c>
      <c r="J45" s="30">
        <f t="shared" si="49"/>
        <v>0</v>
      </c>
      <c r="K45" s="29">
        <f t="shared" si="50"/>
        <v>0</v>
      </c>
      <c r="L45" s="37"/>
      <c r="M45" s="30">
        <f t="shared" si="51"/>
        <v>0</v>
      </c>
    </row>
    <row r="46" spans="1:23" ht="18" customHeight="1" x14ac:dyDescent="0.35">
      <c r="A46" s="6" t="s">
        <v>113</v>
      </c>
      <c r="B46" s="7" t="s">
        <v>114</v>
      </c>
      <c r="C46" s="8" t="s">
        <v>11</v>
      </c>
      <c r="D46" s="9">
        <v>70</v>
      </c>
      <c r="E46" s="10">
        <v>3.4</v>
      </c>
      <c r="F46" s="10">
        <v>14.9</v>
      </c>
      <c r="G46" s="10">
        <v>6.88</v>
      </c>
      <c r="H46" s="31"/>
      <c r="I46" s="29">
        <f>(H46/D46)*G46</f>
        <v>0</v>
      </c>
      <c r="J46" s="30">
        <f>H46/D46</f>
        <v>0</v>
      </c>
      <c r="K46" s="29">
        <f>(D46*L46)/G46</f>
        <v>0</v>
      </c>
      <c r="L46" s="37"/>
      <c r="M46" s="30">
        <f>K46/D46</f>
        <v>0</v>
      </c>
    </row>
    <row r="47" spans="1:23" ht="18" customHeight="1" thickBot="1" x14ac:dyDescent="0.4">
      <c r="A47" s="6" t="s">
        <v>111</v>
      </c>
      <c r="B47" s="7" t="s">
        <v>112</v>
      </c>
      <c r="C47" s="8" t="s">
        <v>11</v>
      </c>
      <c r="D47" s="9">
        <v>106</v>
      </c>
      <c r="E47" s="10">
        <v>2.27</v>
      </c>
      <c r="F47" s="10">
        <v>15.04</v>
      </c>
      <c r="G47" s="10">
        <v>5.34</v>
      </c>
      <c r="H47" s="31"/>
      <c r="I47" s="29">
        <f t="shared" si="48"/>
        <v>0</v>
      </c>
      <c r="J47" s="30">
        <f t="shared" si="49"/>
        <v>0</v>
      </c>
      <c r="K47" s="29">
        <f t="shared" si="50"/>
        <v>0</v>
      </c>
      <c r="L47" s="37"/>
      <c r="M47" s="30">
        <f t="shared" si="51"/>
        <v>0</v>
      </c>
    </row>
    <row r="48" spans="1:23" ht="18" customHeight="1" thickBot="1" x14ac:dyDescent="0.4">
      <c r="A48" s="20"/>
      <c r="B48" s="7"/>
      <c r="C48" s="8"/>
      <c r="D48" s="9"/>
      <c r="E48" s="10"/>
      <c r="F48" s="10"/>
      <c r="G48" s="63" t="s">
        <v>90</v>
      </c>
      <c r="H48" s="38">
        <f t="shared" ref="H48:M48" si="52">SUM(H7:H47)</f>
        <v>0</v>
      </c>
      <c r="I48" s="38">
        <f t="shared" si="52"/>
        <v>0</v>
      </c>
      <c r="J48" s="38">
        <f t="shared" si="52"/>
        <v>0</v>
      </c>
      <c r="K48" s="38">
        <f t="shared" si="52"/>
        <v>0</v>
      </c>
      <c r="L48" s="38">
        <f t="shared" si="52"/>
        <v>0</v>
      </c>
      <c r="M48" s="38">
        <f t="shared" si="52"/>
        <v>0</v>
      </c>
    </row>
    <row r="49" spans="1:23" s="62" customFormat="1" ht="20.149999999999999" customHeight="1" x14ac:dyDescent="0.35">
      <c r="A49" s="78" t="s">
        <v>116</v>
      </c>
      <c r="B49" s="78"/>
      <c r="C49" s="69"/>
      <c r="D49" s="64"/>
      <c r="E49" s="65"/>
      <c r="F49" s="64"/>
      <c r="G49" s="69"/>
      <c r="H49" s="68"/>
      <c r="I49" s="70"/>
      <c r="J49" s="70"/>
      <c r="K49" s="70"/>
      <c r="L49" s="68"/>
      <c r="M49" s="70"/>
      <c r="N49" s="61"/>
      <c r="O49" s="61"/>
      <c r="P49" s="61"/>
      <c r="Q49" s="61"/>
      <c r="R49" s="61"/>
      <c r="S49" s="61"/>
      <c r="T49" s="61"/>
      <c r="U49" s="61"/>
      <c r="V49" s="61"/>
      <c r="W49" s="61"/>
    </row>
    <row r="50" spans="1:23" ht="18" customHeight="1" x14ac:dyDescent="0.35">
      <c r="A50" s="15" t="s">
        <v>84</v>
      </c>
      <c r="B50" s="1" t="s">
        <v>85</v>
      </c>
      <c r="C50" s="45" t="s">
        <v>32</v>
      </c>
      <c r="D50" s="71">
        <v>158</v>
      </c>
      <c r="E50" s="46">
        <v>3.1</v>
      </c>
      <c r="F50" s="46">
        <v>30.61</v>
      </c>
      <c r="G50" s="46">
        <v>20.350000000000001</v>
      </c>
      <c r="H50" s="47"/>
      <c r="I50" s="48">
        <f>(H50/D50)*G50</f>
        <v>0</v>
      </c>
      <c r="J50" s="49">
        <f>H50/D50</f>
        <v>0</v>
      </c>
      <c r="K50" s="48">
        <f>(D50*L50)/G50</f>
        <v>0</v>
      </c>
      <c r="L50" s="50"/>
      <c r="M50" s="49">
        <f>K50/D50</f>
        <v>0</v>
      </c>
    </row>
    <row r="51" spans="1:23" ht="18" customHeight="1" x14ac:dyDescent="0.35">
      <c r="A51" s="11" t="s">
        <v>82</v>
      </c>
      <c r="B51" s="1" t="s">
        <v>83</v>
      </c>
      <c r="C51" s="45" t="s">
        <v>32</v>
      </c>
      <c r="D51" s="71">
        <v>216</v>
      </c>
      <c r="E51" s="46">
        <v>2.25</v>
      </c>
      <c r="F51" s="46">
        <v>30.38</v>
      </c>
      <c r="G51" s="46">
        <v>36.19</v>
      </c>
      <c r="H51" s="47"/>
      <c r="I51" s="48">
        <f t="shared" ref="I51" si="53">(H51/D51)*G51</f>
        <v>0</v>
      </c>
      <c r="J51" s="49">
        <f t="shared" ref="J51" si="54">H51/D51</f>
        <v>0</v>
      </c>
      <c r="K51" s="48">
        <f t="shared" ref="K51" si="55">(D51*L51)/G51</f>
        <v>0</v>
      </c>
      <c r="L51" s="50"/>
      <c r="M51" s="49">
        <f t="shared" ref="M51" si="56">K51/D51</f>
        <v>0</v>
      </c>
    </row>
    <row r="52" spans="1:23" ht="18" customHeight="1" x14ac:dyDescent="0.35">
      <c r="A52" s="15" t="s">
        <v>80</v>
      </c>
      <c r="B52" s="1" t="s">
        <v>88</v>
      </c>
      <c r="C52" s="45" t="s">
        <v>32</v>
      </c>
      <c r="D52" s="13">
        <v>160</v>
      </c>
      <c r="E52" s="44">
        <v>2.7</v>
      </c>
      <c r="F52" s="14">
        <v>27</v>
      </c>
      <c r="G52" s="46">
        <v>19.940000000000001</v>
      </c>
      <c r="H52" s="47"/>
      <c r="I52" s="48">
        <f t="shared" ref="I52" si="57">(H52/D52)*G52</f>
        <v>0</v>
      </c>
      <c r="J52" s="49">
        <f t="shared" ref="J52" si="58">H52/D52</f>
        <v>0</v>
      </c>
      <c r="K52" s="48">
        <f t="shared" ref="K52" si="59">(D52*L52)/G52</f>
        <v>0</v>
      </c>
      <c r="L52" s="50"/>
      <c r="M52" s="49">
        <f t="shared" ref="M52" si="60">K52/D52</f>
        <v>0</v>
      </c>
    </row>
    <row r="53" spans="1:23" ht="18" customHeight="1" x14ac:dyDescent="0.35">
      <c r="A53" s="15" t="s">
        <v>81</v>
      </c>
      <c r="B53" s="1" t="s">
        <v>89</v>
      </c>
      <c r="C53" s="45" t="s">
        <v>32</v>
      </c>
      <c r="D53" s="13">
        <v>160</v>
      </c>
      <c r="E53" s="44">
        <v>2.7</v>
      </c>
      <c r="F53" s="14">
        <v>27</v>
      </c>
      <c r="G53" s="46">
        <v>19.940000000000001</v>
      </c>
      <c r="H53" s="47"/>
      <c r="I53" s="48">
        <f t="shared" ref="I53:I56" si="61">(H53/D53)*G53</f>
        <v>0</v>
      </c>
      <c r="J53" s="49">
        <f t="shared" ref="J53:J56" si="62">H53/D53</f>
        <v>0</v>
      </c>
      <c r="K53" s="48">
        <f t="shared" ref="K53:K56" si="63">(D53*L53)/G53</f>
        <v>0</v>
      </c>
      <c r="L53" s="50"/>
      <c r="M53" s="49">
        <f t="shared" ref="M53:M56" si="64">K53/D53</f>
        <v>0</v>
      </c>
    </row>
    <row r="54" spans="1:23" s="52" customFormat="1" ht="18" customHeight="1" x14ac:dyDescent="0.35">
      <c r="A54" s="72" t="s">
        <v>30</v>
      </c>
      <c r="B54" s="73" t="s">
        <v>31</v>
      </c>
      <c r="C54" s="45" t="s">
        <v>32</v>
      </c>
      <c r="D54" s="71" t="s">
        <v>33</v>
      </c>
      <c r="E54" s="46">
        <v>1.2</v>
      </c>
      <c r="F54" s="46">
        <v>30</v>
      </c>
      <c r="G54" s="46">
        <v>40</v>
      </c>
      <c r="H54" s="47"/>
      <c r="I54" s="48">
        <f t="shared" si="61"/>
        <v>0</v>
      </c>
      <c r="J54" s="49">
        <f t="shared" si="62"/>
        <v>0</v>
      </c>
      <c r="K54" s="48">
        <f t="shared" si="63"/>
        <v>0</v>
      </c>
      <c r="L54" s="50"/>
      <c r="M54" s="49">
        <f t="shared" si="64"/>
        <v>0</v>
      </c>
      <c r="N54" s="51"/>
      <c r="O54" s="51"/>
      <c r="P54" s="51"/>
      <c r="Q54" s="51"/>
      <c r="R54" s="51"/>
      <c r="S54" s="51"/>
      <c r="T54" s="51"/>
      <c r="U54" s="51"/>
      <c r="V54" s="51"/>
      <c r="W54" s="51"/>
    </row>
    <row r="55" spans="1:23" ht="18" customHeight="1" x14ac:dyDescent="0.35">
      <c r="A55" s="15" t="s">
        <v>78</v>
      </c>
      <c r="B55" s="1" t="s">
        <v>86</v>
      </c>
      <c r="C55" s="45" t="s">
        <v>32</v>
      </c>
      <c r="D55" s="13">
        <v>144</v>
      </c>
      <c r="E55" s="44">
        <v>3.2</v>
      </c>
      <c r="F55" s="14">
        <v>28.8</v>
      </c>
      <c r="G55" s="46">
        <v>18.53</v>
      </c>
      <c r="H55" s="47"/>
      <c r="I55" s="48">
        <f t="shared" si="61"/>
        <v>0</v>
      </c>
      <c r="J55" s="49">
        <f t="shared" si="62"/>
        <v>0</v>
      </c>
      <c r="K55" s="48">
        <f t="shared" si="63"/>
        <v>0</v>
      </c>
      <c r="L55" s="50"/>
      <c r="M55" s="49">
        <f t="shared" si="64"/>
        <v>0</v>
      </c>
    </row>
    <row r="56" spans="1:23" ht="18" customHeight="1" thickBot="1" x14ac:dyDescent="0.4">
      <c r="A56" s="15" t="s">
        <v>79</v>
      </c>
      <c r="B56" s="2" t="s">
        <v>87</v>
      </c>
      <c r="C56" s="45" t="s">
        <v>32</v>
      </c>
      <c r="D56" s="13">
        <v>144</v>
      </c>
      <c r="E56" s="13">
        <v>2.37</v>
      </c>
      <c r="F56" s="14">
        <v>21.33</v>
      </c>
      <c r="G56" s="46">
        <v>15.73</v>
      </c>
      <c r="H56" s="74"/>
      <c r="I56" s="75">
        <f t="shared" si="61"/>
        <v>0</v>
      </c>
      <c r="J56" s="76">
        <f t="shared" si="62"/>
        <v>0</v>
      </c>
      <c r="K56" s="75">
        <f t="shared" si="63"/>
        <v>0</v>
      </c>
      <c r="L56" s="77"/>
      <c r="M56" s="76">
        <f t="shared" si="64"/>
        <v>0</v>
      </c>
    </row>
    <row r="57" spans="1:23" ht="18" customHeight="1" x14ac:dyDescent="0.35">
      <c r="C57" s="24"/>
      <c r="G57" s="63" t="s">
        <v>91</v>
      </c>
      <c r="H57" s="39">
        <f t="shared" ref="H57:M57" si="65">SUM(H51:H56)</f>
        <v>0</v>
      </c>
      <c r="I57" s="40">
        <f t="shared" si="65"/>
        <v>0</v>
      </c>
      <c r="J57" s="40">
        <f t="shared" si="65"/>
        <v>0</v>
      </c>
      <c r="K57" s="40">
        <f t="shared" si="65"/>
        <v>0</v>
      </c>
      <c r="L57" s="39">
        <f t="shared" si="65"/>
        <v>0</v>
      </c>
      <c r="M57" s="40">
        <f t="shared" si="65"/>
        <v>0</v>
      </c>
    </row>
    <row r="58" spans="1:23" s="27" customFormat="1" ht="13" x14ac:dyDescent="0.3">
      <c r="A58" s="6"/>
      <c r="B58" s="7"/>
      <c r="C58" s="7"/>
      <c r="D58" s="9"/>
      <c r="E58" s="10"/>
      <c r="F58" s="9"/>
      <c r="G58" s="7"/>
      <c r="H58" s="28"/>
      <c r="I58" s="28"/>
      <c r="J58" s="28"/>
      <c r="K58" s="28"/>
      <c r="L58" s="28"/>
      <c r="M58" s="28"/>
      <c r="N58" s="7"/>
      <c r="O58" s="7"/>
      <c r="P58" s="7"/>
      <c r="Q58" s="7"/>
      <c r="R58" s="7"/>
      <c r="S58" s="7"/>
      <c r="T58" s="7"/>
      <c r="U58" s="7"/>
      <c r="V58" s="7"/>
      <c r="W58" s="7"/>
    </row>
  </sheetData>
  <sheetProtection algorithmName="SHA-512" hashValue="pNT6mqkkACaapCT4d2d5jEbmU/WxwG3Ak9b42bb97gv6pcCfOIGlgk7MrejIAz19c4N9sNYZUyUrCRXhXPHldw==" saltValue="jjJ8St1JCRXTBqAimJzC8g==" spinCount="100000" sheet="1" objects="1" scenarios="1" formatCells="0" formatColumns="0" formatRows="0" sort="0"/>
  <sortState xmlns:xlrd2="http://schemas.microsoft.com/office/spreadsheetml/2017/richdata2" ref="A51:G56">
    <sortCondition ref="A50:A56"/>
  </sortState>
  <mergeCells count="13">
    <mergeCell ref="A49:B49"/>
    <mergeCell ref="A5:B5"/>
    <mergeCell ref="A2:M2"/>
    <mergeCell ref="A1:M1"/>
    <mergeCell ref="A3:M3"/>
    <mergeCell ref="A29:B29"/>
    <mergeCell ref="A4:M4"/>
    <mergeCell ref="H5:M5"/>
    <mergeCell ref="A35:B35"/>
    <mergeCell ref="A32:B32"/>
    <mergeCell ref="A7:B7"/>
    <mergeCell ref="A18:B18"/>
    <mergeCell ref="A23:B23"/>
  </mergeCells>
  <hyperlinks>
    <hyperlink ref="A4" r:id="rId1" xr:uid="{00000000-0004-0000-0000-000000000000}"/>
  </hyperlinks>
  <pageMargins left="0.25" right="0.25" top="0.5" bottom="0.5" header="0.3" footer="0.3"/>
  <pageSetup scale="78" fitToHeight="0" orientation="landscape" r:id="rId2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2026-01-28T19:33:49+00:00</Remediation_x0020_Date>
  </documentManagement>
</p:properties>
</file>

<file path=customXml/itemProps1.xml><?xml version="1.0" encoding="utf-8"?>
<ds:datastoreItem xmlns:ds="http://schemas.openxmlformats.org/officeDocument/2006/customXml" ds:itemID="{18A9640A-A145-4D30-A158-194743B45819}"/>
</file>

<file path=customXml/itemProps2.xml><?xml version="1.0" encoding="utf-8"?>
<ds:datastoreItem xmlns:ds="http://schemas.openxmlformats.org/officeDocument/2006/customXml" ds:itemID="{66174861-0ABD-4F3A-A9BF-EEF9041875B5}"/>
</file>

<file path=customXml/itemProps3.xml><?xml version="1.0" encoding="utf-8"?>
<ds:datastoreItem xmlns:ds="http://schemas.openxmlformats.org/officeDocument/2006/customXml" ds:itemID="{69F8F504-DBF2-4122-BBE4-64F3381F7A4C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Boutros</dc:creator>
  <cp:lastModifiedBy>CAMERON Beatrice * ODE</cp:lastModifiedBy>
  <cp:lastPrinted>2025-12-19T23:02:04Z</cp:lastPrinted>
  <dcterms:created xsi:type="dcterms:W3CDTF">2015-12-30T19:18:18Z</dcterms:created>
  <dcterms:modified xsi:type="dcterms:W3CDTF">2026-01-09T20:50:05Z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0x01010046895D7B4FD22A4A9C390F7B0E997D3F</vt:lpwstr>
  </property>
</Properties>
</file>