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10" yWindow="-110" windowWidth="19420" windowHeight="10420"/>
  </bookViews>
  <sheets>
    <sheet name="SEPDS" sheetId="1" r:id="rId1"/>
  </sheets>
  <externalReferences>
    <externalReference r:id="rId2"/>
  </externalReferences>
  <definedNames>
    <definedName name="_xlnm._FilterDatabase" localSheetId="0" hidden="1">SEPDS!$A$3:$N$26</definedName>
    <definedName name="_xlnm.Print_Area" localSheetId="0">SEPDS!$A$1:$N$26</definedName>
    <definedName name="_xlnm.Print_Titles" localSheetId="0">SEPDS!$1:$3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4" i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<sst xmlns="http://schemas.openxmlformats.org/spreadsheetml/2006/main" count="119" uniqueCount="45">
  <si>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</si>
  <si>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</si>
  <si>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</si>
  <si>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</si>
  <si>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</si>
  <si>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</si>
  <si>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</si>
  <si>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</si>
  <si>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</si>
  <si>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</si>
  <si>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</si>
  <si>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</si>
  <si>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</si>
  <si>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</si>
  <si>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</si>
  <si>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</si>
  <si>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</si>
  <si>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</si>
  <si>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</si>
  <si>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BEEF CHILI CHEESE &amp; BEAN BURRITO PF FIESTA</t>
  </si>
  <si>
    <t>Taco Snack Beef &amp; Cheese, Bulk</t>
  </si>
  <si>
    <t>Chicken and Cheese Burrito</t>
  </si>
  <si>
    <t>Cheese and Bean Burrito Fiesta Red Sauce</t>
  </si>
  <si>
    <t>Beef Cheese and Bean Burrito</t>
  </si>
  <si>
    <t>Egg Bean and Cheese Breakfast Burrito</t>
  </si>
  <si>
    <t>Egg, Pork Sausage, Bean &amp; Cheese Breakfast Burrito</t>
  </si>
  <si>
    <t>Taco Snack Beef and Cheese
Individually Wrapped</t>
  </si>
  <si>
    <t>IW Beef Cheese and Bean Burrito</t>
  </si>
  <si>
    <t>WG Egg TURKEY Sausage, Bean &amp; Cheese Breakfast Burrito IW</t>
  </si>
  <si>
    <t>Cheese, Beef, Bean,&amp; Textured Vegetable Protein ProductBurrito</t>
  </si>
  <si>
    <t>Cheese &amp; Bean Burrito</t>
  </si>
  <si>
    <t>Cheese and Bean Burrito</t>
  </si>
  <si>
    <t xml:space="preserve">NAE Chicken Thigh Strips, Fully Cooked </t>
  </si>
  <si>
    <t>100103D</t>
  </si>
  <si>
    <t>100% Whole Grain Lower Fat NAE Corn Dog, CN</t>
  </si>
  <si>
    <t>100% Whole Grain Lower Fat Corn Dog</t>
  </si>
  <si>
    <t>100% Whole Grain Mini Corn dogs, CN</t>
  </si>
  <si>
    <t>NAE FC Oven Roasted Diced Chicken</t>
  </si>
  <si>
    <t>100103W</t>
  </si>
  <si>
    <t>NAE FC Shredded Chicken</t>
  </si>
  <si>
    <t>Foster Poultry Farms</t>
  </si>
  <si>
    <t>NAE Cajun Style Diced Chicken Breast, Fully Cooked</t>
  </si>
  <si>
    <t>NAE Chili Verde Diced Chicken, Fully Cooked</t>
  </si>
  <si>
    <t>NAE Parmesan Garlic Diced chicken, Fully Cooked</t>
  </si>
  <si>
    <t>NAE Diced Chicken Thigh Pieces, Fully Cooked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</si>
</sst>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70" zoomScaleNormal="70" zoomScaleSheetLayoutView="70" workbookViewId="0">
      <pane ySplit="3" topLeftCell="A5" activePane="bottomLeft" state="frozen"/>
      <selection pane="bottomLeft" activeCell="C34" sqref="C34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3" customHeight="1" x14ac:dyDescent="0.35">
      <c r="A4" s="7" t="s">
        <v>18</v>
      </c>
      <c r="B4" s="40" t="s">
        <v>40</v>
      </c>
      <c r="C4" s="7" t="s">
        <v>12</v>
      </c>
      <c r="D4" s="29">
        <v>5210</v>
      </c>
      <c r="E4" s="42" t="s">
        <v>19</v>
      </c>
      <c r="F4" s="8">
        <v>18.75</v>
      </c>
      <c r="G4" s="8">
        <v>60</v>
      </c>
      <c r="H4" s="8">
        <v>5</v>
      </c>
      <c r="I4" s="26">
        <v>110242</v>
      </c>
      <c r="J4" s="4" t="str">
        <f>VLOOKUP(I4,'[1]November 2022'!A:C,2,FALSE)</f>
        <v>CHEESE NAT AMER FBD BARREL-500 LB(40800)</v>
      </c>
      <c r="K4" s="8">
        <v>1.75</v>
      </c>
      <c r="L4" s="41">
        <f>VLOOKUP(I4,'[1]November 2022'!A:C,3,FALSE)</f>
        <v>1.9476</v>
      </c>
      <c r="M4" s="43">
        <f t="shared" ref="M4:M26" si="0">ROUND(K4*L4,2)</f>
        <v>3.41</v>
      </c>
      <c r="N4" s="10">
        <v>44866</v>
      </c>
    </row>
    <row r="5" spans="1:14" s="9" customFormat="1" ht="33" customHeight="1" x14ac:dyDescent="0.35">
      <c r="A5" s="7" t="s">
        <v>18</v>
      </c>
      <c r="B5" s="40" t="s">
        <v>40</v>
      </c>
      <c r="C5" s="7" t="s">
        <v>12</v>
      </c>
      <c r="D5" s="29">
        <v>5211</v>
      </c>
      <c r="E5" s="42" t="s">
        <v>20</v>
      </c>
      <c r="F5" s="8">
        <v>18.75</v>
      </c>
      <c r="G5" s="8">
        <v>60</v>
      </c>
      <c r="H5" s="8">
        <v>5</v>
      </c>
      <c r="I5" s="26">
        <v>110242</v>
      </c>
      <c r="J5" s="4" t="str">
        <f>VLOOKUP(I5,'[1]November 2022'!A:C,2,FALSE)</f>
        <v>CHEESE NAT AMER FBD BARREL-500 LB(40800)</v>
      </c>
      <c r="K5" s="8">
        <v>1.72</v>
      </c>
      <c r="L5" s="41">
        <f>VLOOKUP(I5,'[1]November 2022'!A:C,3,FALSE)</f>
        <v>1.9476</v>
      </c>
      <c r="M5" s="43">
        <f t="shared" si="0"/>
        <v>3.35</v>
      </c>
      <c r="N5" s="10">
        <v>44866</v>
      </c>
    </row>
    <row r="6" spans="1:14" s="9" customFormat="1" ht="33" customHeight="1" x14ac:dyDescent="0.35">
      <c r="A6" s="7" t="s">
        <v>18</v>
      </c>
      <c r="B6" s="40" t="s">
        <v>40</v>
      </c>
      <c r="C6" s="7" t="s">
        <v>12</v>
      </c>
      <c r="D6" s="29">
        <v>5213</v>
      </c>
      <c r="E6" s="42" t="s">
        <v>21</v>
      </c>
      <c r="F6" s="8">
        <v>18.75</v>
      </c>
      <c r="G6" s="8">
        <v>60</v>
      </c>
      <c r="H6" s="8">
        <v>5</v>
      </c>
      <c r="I6" s="26">
        <v>110242</v>
      </c>
      <c r="J6" s="4" t="str">
        <f>VLOOKUP(I6,'[1]November 2022'!A:C,2,FALSE)</f>
        <v>CHEESE NAT AMER FBD BARREL-500 LB(40800)</v>
      </c>
      <c r="K6" s="8">
        <v>1.91</v>
      </c>
      <c r="L6" s="41">
        <f>VLOOKUP(I6,'[1]November 2022'!A:C,3,FALSE)</f>
        <v>1.9476</v>
      </c>
      <c r="M6" s="43">
        <f t="shared" si="0"/>
        <v>3.72</v>
      </c>
      <c r="N6" s="10">
        <v>44866</v>
      </c>
    </row>
    <row r="7" spans="1:14" s="9" customFormat="1" ht="33" customHeight="1" x14ac:dyDescent="0.35">
      <c r="A7" s="7" t="s">
        <v>18</v>
      </c>
      <c r="B7" s="40" t="s">
        <v>40</v>
      </c>
      <c r="C7" s="7" t="s">
        <v>12</v>
      </c>
      <c r="D7" s="29">
        <v>5216</v>
      </c>
      <c r="E7" s="42" t="s">
        <v>22</v>
      </c>
      <c r="F7" s="8">
        <v>18.75</v>
      </c>
      <c r="G7" s="8">
        <v>60</v>
      </c>
      <c r="H7" s="8">
        <v>5</v>
      </c>
      <c r="I7" s="26">
        <v>110242</v>
      </c>
      <c r="J7" s="4" t="str">
        <f>VLOOKUP(I7,'[1]November 2022'!A:C,2,FALSE)</f>
        <v>CHEESE NAT AMER FBD BARREL-500 LB(40800)</v>
      </c>
      <c r="K7" s="8">
        <v>2.65</v>
      </c>
      <c r="L7" s="41">
        <f>VLOOKUP(I7,'[1]November 2022'!A:C,3,FALSE)</f>
        <v>1.9476</v>
      </c>
      <c r="M7" s="43">
        <f t="shared" si="0"/>
        <v>5.16</v>
      </c>
      <c r="N7" s="10">
        <v>44866</v>
      </c>
    </row>
    <row r="8" spans="1:14" s="9" customFormat="1" ht="33" customHeight="1" x14ac:dyDescent="0.35">
      <c r="A8" s="7" t="s">
        <v>18</v>
      </c>
      <c r="B8" s="40" t="s">
        <v>40</v>
      </c>
      <c r="C8" s="7" t="s">
        <v>12</v>
      </c>
      <c r="D8" s="29">
        <v>5218</v>
      </c>
      <c r="E8" s="42" t="s">
        <v>23</v>
      </c>
      <c r="F8" s="8">
        <v>18.75</v>
      </c>
      <c r="G8" s="8">
        <v>60</v>
      </c>
      <c r="H8" s="8">
        <v>5</v>
      </c>
      <c r="I8" s="26">
        <v>110242</v>
      </c>
      <c r="J8" s="4" t="str">
        <f>VLOOKUP(I8,'[1]November 2022'!A:C,2,FALSE)</f>
        <v>CHEESE NAT AMER FBD BARREL-500 LB(40800)</v>
      </c>
      <c r="K8" s="8">
        <v>1.56</v>
      </c>
      <c r="L8" s="41">
        <f>VLOOKUP(I8,'[1]November 2022'!A:C,3,FALSE)</f>
        <v>1.9476</v>
      </c>
      <c r="M8" s="43">
        <f t="shared" si="0"/>
        <v>3.04</v>
      </c>
      <c r="N8" s="10">
        <v>44866</v>
      </c>
    </row>
    <row r="9" spans="1:14" s="9" customFormat="1" ht="33" customHeight="1" x14ac:dyDescent="0.35">
      <c r="A9" s="7" t="s">
        <v>18</v>
      </c>
      <c r="B9" s="40" t="s">
        <v>40</v>
      </c>
      <c r="C9" s="7" t="s">
        <v>12</v>
      </c>
      <c r="D9" s="29">
        <v>5220</v>
      </c>
      <c r="E9" s="42" t="s">
        <v>24</v>
      </c>
      <c r="F9" s="8">
        <v>19.68</v>
      </c>
      <c r="G9" s="8">
        <v>90</v>
      </c>
      <c r="H9" s="8">
        <v>3.5</v>
      </c>
      <c r="I9" s="26">
        <v>110242</v>
      </c>
      <c r="J9" s="4" t="str">
        <f>VLOOKUP(I9,'[1]November 2022'!A:C,2,FALSE)</f>
        <v>CHEESE NAT AMER FBD BARREL-500 LB(40800)</v>
      </c>
      <c r="K9" s="8">
        <v>1.89</v>
      </c>
      <c r="L9" s="41">
        <f>VLOOKUP(I9,'[1]November 2022'!A:C,3,FALSE)</f>
        <v>1.9476</v>
      </c>
      <c r="M9" s="43">
        <f t="shared" si="0"/>
        <v>3.68</v>
      </c>
      <c r="N9" s="10">
        <v>44866</v>
      </c>
    </row>
    <row r="10" spans="1:14" s="9" customFormat="1" ht="33" customHeight="1" x14ac:dyDescent="0.35">
      <c r="A10" s="7" t="s">
        <v>18</v>
      </c>
      <c r="B10" s="40" t="s">
        <v>40</v>
      </c>
      <c r="C10" s="7" t="s">
        <v>12</v>
      </c>
      <c r="D10" s="29">
        <v>5221</v>
      </c>
      <c r="E10" s="42" t="s">
        <v>25</v>
      </c>
      <c r="F10" s="8">
        <v>19.68</v>
      </c>
      <c r="G10" s="8">
        <v>90</v>
      </c>
      <c r="H10" s="8">
        <v>3.5</v>
      </c>
      <c r="I10" s="26">
        <v>110242</v>
      </c>
      <c r="J10" s="4" t="str">
        <f>VLOOKUP(I10,'[1]November 2022'!A:C,2,FALSE)</f>
        <v>CHEESE NAT AMER FBD BARREL-500 LB(40800)</v>
      </c>
      <c r="K10" s="8">
        <v>1.57</v>
      </c>
      <c r="L10" s="41">
        <f>VLOOKUP(I10,'[1]November 2022'!A:C,3,FALSE)</f>
        <v>1.9476</v>
      </c>
      <c r="M10" s="43">
        <f t="shared" si="0"/>
        <v>3.06</v>
      </c>
      <c r="N10" s="10">
        <v>44866</v>
      </c>
    </row>
    <row r="11" spans="1:14" s="9" customFormat="1" ht="33" customHeight="1" x14ac:dyDescent="0.35">
      <c r="A11" s="7" t="s">
        <v>18</v>
      </c>
      <c r="B11" s="40" t="s">
        <v>40</v>
      </c>
      <c r="C11" s="7" t="s">
        <v>12</v>
      </c>
      <c r="D11" s="29">
        <v>5811</v>
      </c>
      <c r="E11" s="42" t="s">
        <v>26</v>
      </c>
      <c r="F11" s="8">
        <v>30</v>
      </c>
      <c r="G11" s="8">
        <v>96</v>
      </c>
      <c r="H11" s="8">
        <v>5</v>
      </c>
      <c r="I11" s="26">
        <v>110242</v>
      </c>
      <c r="J11" s="4" t="str">
        <f>VLOOKUP(I11,'[1]November 2022'!A:C,2,FALSE)</f>
        <v>CHEESE NAT AMER FBD BARREL-500 LB(40800)</v>
      </c>
      <c r="K11" s="8">
        <v>2.76</v>
      </c>
      <c r="L11" s="41">
        <f>VLOOKUP(I11,'[1]November 2022'!A:C,3,FALSE)</f>
        <v>1.9476</v>
      </c>
      <c r="M11" s="43">
        <f t="shared" si="0"/>
        <v>5.38</v>
      </c>
      <c r="N11" s="10">
        <v>44866</v>
      </c>
    </row>
    <row r="12" spans="1:14" s="9" customFormat="1" ht="33" customHeight="1" x14ac:dyDescent="0.35">
      <c r="A12" s="7" t="s">
        <v>18</v>
      </c>
      <c r="B12" s="40" t="s">
        <v>40</v>
      </c>
      <c r="C12" s="7" t="s">
        <v>12</v>
      </c>
      <c r="D12" s="29">
        <v>5818</v>
      </c>
      <c r="E12" s="42" t="s">
        <v>27</v>
      </c>
      <c r="F12" s="8">
        <v>30</v>
      </c>
      <c r="G12" s="8">
        <v>96</v>
      </c>
      <c r="H12" s="8">
        <v>5</v>
      </c>
      <c r="I12" s="26">
        <v>110242</v>
      </c>
      <c r="J12" s="4" t="str">
        <f>VLOOKUP(I12,'[1]November 2022'!A:C,2,FALSE)</f>
        <v>CHEESE NAT AMER FBD BARREL-500 LB(40800)</v>
      </c>
      <c r="K12" s="8">
        <v>2.5</v>
      </c>
      <c r="L12" s="41">
        <f>VLOOKUP(I12,'[1]November 2022'!A:C,3,FALSE)</f>
        <v>1.9476</v>
      </c>
      <c r="M12" s="43">
        <f t="shared" si="0"/>
        <v>4.87</v>
      </c>
      <c r="N12" s="10">
        <v>44866</v>
      </c>
    </row>
    <row r="13" spans="1:14" s="9" customFormat="1" ht="33" customHeight="1" x14ac:dyDescent="0.35">
      <c r="A13" s="7" t="s">
        <v>18</v>
      </c>
      <c r="B13" s="40" t="s">
        <v>40</v>
      </c>
      <c r="C13" s="7" t="s">
        <v>12</v>
      </c>
      <c r="D13" s="29">
        <v>5828</v>
      </c>
      <c r="E13" s="42" t="s">
        <v>28</v>
      </c>
      <c r="F13" s="8">
        <v>21</v>
      </c>
      <c r="G13" s="8">
        <v>96</v>
      </c>
      <c r="H13" s="8">
        <v>3.5</v>
      </c>
      <c r="I13" s="26">
        <v>110242</v>
      </c>
      <c r="J13" s="4" t="str">
        <f>VLOOKUP(I13,'[1]November 2022'!A:C,2,FALSE)</f>
        <v>CHEESE NAT AMER FBD BARREL-500 LB(40800)</v>
      </c>
      <c r="K13" s="8">
        <v>1.91</v>
      </c>
      <c r="L13" s="41">
        <f>VLOOKUP(I13,'[1]November 2022'!A:C,3,FALSE)</f>
        <v>1.9476</v>
      </c>
      <c r="M13" s="43">
        <f t="shared" si="0"/>
        <v>3.72</v>
      </c>
      <c r="N13" s="10">
        <v>44866</v>
      </c>
    </row>
    <row r="14" spans="1:14" s="9" customFormat="1" ht="33" customHeight="1" x14ac:dyDescent="0.35">
      <c r="A14" s="7" t="s">
        <v>18</v>
      </c>
      <c r="B14" s="40" t="s">
        <v>40</v>
      </c>
      <c r="C14" s="7" t="s">
        <v>12</v>
      </c>
      <c r="D14" s="29">
        <v>21072</v>
      </c>
      <c r="E14" s="42" t="s">
        <v>29</v>
      </c>
      <c r="F14" s="8">
        <v>21.38</v>
      </c>
      <c r="G14" s="8">
        <v>72</v>
      </c>
      <c r="H14" s="8">
        <v>4.75</v>
      </c>
      <c r="I14" s="26">
        <v>110242</v>
      </c>
      <c r="J14" s="4" t="str">
        <f>VLOOKUP(I14,'[1]November 2022'!A:C,2,FALSE)</f>
        <v>CHEESE NAT AMER FBD BARREL-500 LB(40800)</v>
      </c>
      <c r="K14" s="8">
        <v>3.48</v>
      </c>
      <c r="L14" s="41">
        <f>VLOOKUP(I14,'[1]November 2022'!A:C,3,FALSE)</f>
        <v>1.9476</v>
      </c>
      <c r="M14" s="43">
        <f t="shared" si="0"/>
        <v>6.78</v>
      </c>
      <c r="N14" s="10">
        <v>44866</v>
      </c>
    </row>
    <row r="15" spans="1:14" s="9" customFormat="1" ht="33" customHeight="1" x14ac:dyDescent="0.35">
      <c r="A15" s="7" t="s">
        <v>18</v>
      </c>
      <c r="B15" s="40" t="s">
        <v>40</v>
      </c>
      <c r="C15" s="7" t="s">
        <v>12</v>
      </c>
      <c r="D15" s="29">
        <v>21200</v>
      </c>
      <c r="E15" s="42" t="s">
        <v>30</v>
      </c>
      <c r="F15" s="8">
        <v>27</v>
      </c>
      <c r="G15" s="8">
        <v>96</v>
      </c>
      <c r="H15" s="8">
        <v>4.5</v>
      </c>
      <c r="I15" s="26">
        <v>110242</v>
      </c>
      <c r="J15" s="4" t="str">
        <f>VLOOKUP(I15,'[1]November 2022'!A:C,2,FALSE)</f>
        <v>CHEESE NAT AMER FBD BARREL-500 LB(40800)</v>
      </c>
      <c r="K15" s="8">
        <v>3.06</v>
      </c>
      <c r="L15" s="41">
        <f>VLOOKUP(I15,'[1]November 2022'!A:C,3,FALSE)</f>
        <v>1.9476</v>
      </c>
      <c r="M15" s="43">
        <f t="shared" si="0"/>
        <v>5.96</v>
      </c>
      <c r="N15" s="10">
        <v>44866</v>
      </c>
    </row>
    <row r="16" spans="1:14" s="9" customFormat="1" ht="33" customHeight="1" x14ac:dyDescent="0.35">
      <c r="A16" s="7" t="s">
        <v>18</v>
      </c>
      <c r="B16" s="40" t="s">
        <v>40</v>
      </c>
      <c r="C16" s="7" t="s">
        <v>12</v>
      </c>
      <c r="D16" s="29">
        <v>33212</v>
      </c>
      <c r="E16" s="42" t="s">
        <v>31</v>
      </c>
      <c r="F16" s="8">
        <v>27</v>
      </c>
      <c r="G16" s="8">
        <v>96</v>
      </c>
      <c r="H16" s="8">
        <v>4.5</v>
      </c>
      <c r="I16" s="26">
        <v>110242</v>
      </c>
      <c r="J16" s="4" t="str">
        <f>VLOOKUP(I16,'[1]November 2022'!A:C,2,FALSE)</f>
        <v>CHEESE NAT AMER FBD BARREL-500 LB(40800)</v>
      </c>
      <c r="K16" s="8">
        <v>3.06</v>
      </c>
      <c r="L16" s="41">
        <f>VLOOKUP(I16,'[1]November 2022'!A:C,3,FALSE)</f>
        <v>1.9476</v>
      </c>
      <c r="M16" s="43">
        <f t="shared" si="0"/>
        <v>5.96</v>
      </c>
      <c r="N16" s="10">
        <v>44866</v>
      </c>
    </row>
    <row r="17" spans="1:14" s="9" customFormat="1" ht="33" customHeight="1" x14ac:dyDescent="0.35">
      <c r="A17" s="7" t="s">
        <v>18</v>
      </c>
      <c r="B17" s="40" t="s">
        <v>40</v>
      </c>
      <c r="C17" s="7" t="s">
        <v>12</v>
      </c>
      <c r="D17" s="29">
        <v>91694</v>
      </c>
      <c r="E17" s="42" t="s">
        <v>32</v>
      </c>
      <c r="F17" s="8">
        <v>30</v>
      </c>
      <c r="G17" s="8">
        <v>160</v>
      </c>
      <c r="H17" s="8">
        <v>3</v>
      </c>
      <c r="I17" s="26" t="s">
        <v>33</v>
      </c>
      <c r="J17" s="4" t="str">
        <f>VLOOKUP(I17,'[1]November 2022'!A:C,2,FALSE)</f>
        <v>CHICKEN LARGE CHILLED -BULK DARK</v>
      </c>
      <c r="K17" s="8">
        <v>35.32</v>
      </c>
      <c r="L17" s="41">
        <f>VLOOKUP(I17,'[1]November 2022'!A:C,3,FALSE)</f>
        <v>1.2945</v>
      </c>
      <c r="M17" s="43">
        <f t="shared" si="0"/>
        <v>45.72</v>
      </c>
      <c r="N17" s="10">
        <v>44866</v>
      </c>
    </row>
    <row r="18" spans="1:14" s="9" customFormat="1" ht="33" customHeight="1" x14ac:dyDescent="0.35">
      <c r="A18" s="7" t="s">
        <v>18</v>
      </c>
      <c r="B18" s="40" t="s">
        <v>40</v>
      </c>
      <c r="C18" s="7" t="s">
        <v>12</v>
      </c>
      <c r="D18" s="29">
        <v>94125</v>
      </c>
      <c r="E18" s="42" t="s">
        <v>34</v>
      </c>
      <c r="F18" s="8">
        <v>18</v>
      </c>
      <c r="G18" s="8">
        <v>72</v>
      </c>
      <c r="H18" s="8">
        <v>4</v>
      </c>
      <c r="I18" s="26" t="s">
        <v>33</v>
      </c>
      <c r="J18" s="4" t="str">
        <f>VLOOKUP(I18,'[1]November 2022'!A:C,2,FALSE)</f>
        <v>CHICKEN LARGE CHILLED -BULK DARK</v>
      </c>
      <c r="K18" s="8">
        <v>8.65</v>
      </c>
      <c r="L18" s="41">
        <f>VLOOKUP(I18,'[1]November 2022'!A:C,3,FALSE)</f>
        <v>1.2945</v>
      </c>
      <c r="M18" s="43">
        <f t="shared" si="0"/>
        <v>11.2</v>
      </c>
      <c r="N18" s="10">
        <v>44866</v>
      </c>
    </row>
    <row r="19" spans="1:14" s="9" customFormat="1" ht="33" customHeight="1" x14ac:dyDescent="0.35">
      <c r="A19" s="7" t="s">
        <v>18</v>
      </c>
      <c r="B19" s="40" t="s">
        <v>40</v>
      </c>
      <c r="C19" s="7" t="s">
        <v>12</v>
      </c>
      <c r="D19" s="29">
        <v>95157</v>
      </c>
      <c r="E19" s="42" t="s">
        <v>35</v>
      </c>
      <c r="F19" s="8">
        <v>18</v>
      </c>
      <c r="G19" s="8">
        <v>72</v>
      </c>
      <c r="H19" s="8">
        <v>4</v>
      </c>
      <c r="I19" s="26" t="s">
        <v>33</v>
      </c>
      <c r="J19" s="4" t="str">
        <f>VLOOKUP(I19,'[1]November 2022'!A:C,2,FALSE)</f>
        <v>CHICKEN LARGE CHILLED -BULK DARK</v>
      </c>
      <c r="K19" s="8">
        <v>8.41</v>
      </c>
      <c r="L19" s="41">
        <f>VLOOKUP(I19,'[1]November 2022'!A:C,3,FALSE)</f>
        <v>1.2945</v>
      </c>
      <c r="M19" s="43">
        <f t="shared" si="0"/>
        <v>10.89</v>
      </c>
      <c r="N19" s="10">
        <v>44866</v>
      </c>
    </row>
    <row r="20" spans="1:14" s="9" customFormat="1" ht="33" customHeight="1" x14ac:dyDescent="0.35">
      <c r="A20" s="7" t="s">
        <v>18</v>
      </c>
      <c r="B20" s="40" t="s">
        <v>40</v>
      </c>
      <c r="C20" s="7" t="s">
        <v>12</v>
      </c>
      <c r="D20" s="29">
        <v>96041</v>
      </c>
      <c r="E20" s="42" t="s">
        <v>36</v>
      </c>
      <c r="F20" s="8">
        <v>10</v>
      </c>
      <c r="G20" s="8">
        <v>40</v>
      </c>
      <c r="H20" s="8">
        <v>4</v>
      </c>
      <c r="I20" s="26" t="s">
        <v>33</v>
      </c>
      <c r="J20" s="4" t="str">
        <f>VLOOKUP(I20,'[1]November 2022'!A:C,2,FALSE)</f>
        <v>CHICKEN LARGE CHILLED -BULK DARK</v>
      </c>
      <c r="K20" s="8">
        <v>4.67</v>
      </c>
      <c r="L20" s="41">
        <f>VLOOKUP(I20,'[1]November 2022'!A:C,3,FALSE)</f>
        <v>1.2945</v>
      </c>
      <c r="M20" s="43">
        <f t="shared" si="0"/>
        <v>6.05</v>
      </c>
      <c r="N20" s="10">
        <v>44866</v>
      </c>
    </row>
    <row r="21" spans="1:14" s="9" customFormat="1" ht="33" customHeight="1" x14ac:dyDescent="0.35">
      <c r="A21" s="7" t="s">
        <v>18</v>
      </c>
      <c r="B21" s="40" t="s">
        <v>40</v>
      </c>
      <c r="C21" s="7" t="s">
        <v>12</v>
      </c>
      <c r="D21" s="29">
        <v>96207</v>
      </c>
      <c r="E21" s="42" t="s">
        <v>44</v>
      </c>
      <c r="F21" s="8">
        <v>10</v>
      </c>
      <c r="G21" s="8">
        <v>50</v>
      </c>
      <c r="H21" s="8">
        <v>3</v>
      </c>
      <c r="I21" s="26" t="s">
        <v>33</v>
      </c>
      <c r="J21" s="4" t="str">
        <f>VLOOKUP(I21,'[1]November 2022'!A:C,2,FALSE)</f>
        <v>CHICKEN LARGE CHILLED -BULK DARK</v>
      </c>
      <c r="K21" s="8">
        <v>11.74</v>
      </c>
      <c r="L21" s="41">
        <f>VLOOKUP(I21,'[1]November 2022'!A:C,3,FALSE)</f>
        <v>1.2945</v>
      </c>
      <c r="M21" s="43">
        <f t="shared" si="0"/>
        <v>15.2</v>
      </c>
      <c r="N21" s="10">
        <v>44866</v>
      </c>
    </row>
    <row r="22" spans="1:14" ht="33" customHeight="1" x14ac:dyDescent="0.35">
      <c r="A22" s="7" t="s">
        <v>18</v>
      </c>
      <c r="B22" s="40" t="s">
        <v>40</v>
      </c>
      <c r="C22" s="7" t="s">
        <v>12</v>
      </c>
      <c r="D22" s="29">
        <v>99649</v>
      </c>
      <c r="E22" s="42" t="s">
        <v>37</v>
      </c>
      <c r="F22" s="8">
        <v>10</v>
      </c>
      <c r="G22" s="8">
        <v>53</v>
      </c>
      <c r="H22" s="8">
        <v>3</v>
      </c>
      <c r="I22" s="26" t="s">
        <v>38</v>
      </c>
      <c r="J22" s="4" t="str">
        <f>VLOOKUP(I22,'[1]November 2022'!A:C,2,FALSE)</f>
        <v>CHICKEN LARGE CHILLED -BULK WHITE</v>
      </c>
      <c r="K22" s="8">
        <v>13.49</v>
      </c>
      <c r="L22" s="41">
        <f>VLOOKUP(I22,'[1]November 2022'!A:C,3,FALSE)</f>
        <v>1.2945</v>
      </c>
      <c r="M22" s="43">
        <f t="shared" si="0"/>
        <v>17.46</v>
      </c>
      <c r="N22" s="10">
        <v>44866</v>
      </c>
    </row>
    <row r="23" spans="1:14" ht="33" customHeight="1" x14ac:dyDescent="0.35">
      <c r="A23" s="7" t="s">
        <v>18</v>
      </c>
      <c r="B23" s="40" t="s">
        <v>40</v>
      </c>
      <c r="C23" s="7" t="s">
        <v>12</v>
      </c>
      <c r="D23" s="29">
        <v>99650</v>
      </c>
      <c r="E23" s="42" t="s">
        <v>39</v>
      </c>
      <c r="F23" s="8">
        <v>10</v>
      </c>
      <c r="G23" s="8">
        <v>53</v>
      </c>
      <c r="H23" s="8">
        <v>3</v>
      </c>
      <c r="I23" s="26" t="s">
        <v>38</v>
      </c>
      <c r="J23" s="4" t="str">
        <f>VLOOKUP(I23,'[1]November 2022'!A:C,2,FALSE)</f>
        <v>CHICKEN LARGE CHILLED -BULK WHITE</v>
      </c>
      <c r="K23" s="8">
        <v>14.28</v>
      </c>
      <c r="L23" s="41">
        <f>VLOOKUP(I23,'[1]November 2022'!A:C,3,FALSE)</f>
        <v>1.2945</v>
      </c>
      <c r="M23" s="43">
        <f t="shared" si="0"/>
        <v>18.489999999999998</v>
      </c>
      <c r="N23" s="10">
        <v>44866</v>
      </c>
    </row>
    <row r="24" spans="1:14" ht="33" customHeight="1" x14ac:dyDescent="0.35">
      <c r="A24" s="7" t="s">
        <v>18</v>
      </c>
      <c r="B24" s="40" t="s">
        <v>40</v>
      </c>
      <c r="C24" s="7" t="s">
        <v>12</v>
      </c>
      <c r="D24" s="29">
        <v>99706</v>
      </c>
      <c r="E24" s="42" t="s">
        <v>41</v>
      </c>
      <c r="F24" s="8">
        <v>18</v>
      </c>
      <c r="G24" s="8">
        <v>87</v>
      </c>
      <c r="H24" s="8">
        <v>3.3</v>
      </c>
      <c r="I24" s="26" t="s">
        <v>38</v>
      </c>
      <c r="J24" s="4" t="str">
        <f>VLOOKUP(I24,'[1]November 2022'!A:C,2,FALSE)</f>
        <v>CHICKEN LARGE CHILLED -BULK WHITE</v>
      </c>
      <c r="K24" s="8">
        <v>23.33</v>
      </c>
      <c r="L24" s="41">
        <f>VLOOKUP(I24,'[1]November 2022'!A:C,3,FALSE)</f>
        <v>1.2945</v>
      </c>
      <c r="M24" s="43">
        <f t="shared" si="0"/>
        <v>30.2</v>
      </c>
      <c r="N24" s="10">
        <v>44866</v>
      </c>
    </row>
    <row r="25" spans="1:14" ht="33" customHeight="1" x14ac:dyDescent="0.35">
      <c r="A25" s="7" t="s">
        <v>18</v>
      </c>
      <c r="B25" s="40" t="s">
        <v>40</v>
      </c>
      <c r="C25" s="7" t="s">
        <v>12</v>
      </c>
      <c r="D25" s="29">
        <v>99707</v>
      </c>
      <c r="E25" s="42" t="s">
        <v>42</v>
      </c>
      <c r="F25" s="8">
        <v>18</v>
      </c>
      <c r="G25" s="8">
        <v>87</v>
      </c>
      <c r="H25" s="8">
        <v>3.3</v>
      </c>
      <c r="I25" s="26" t="s">
        <v>38</v>
      </c>
      <c r="J25" s="4" t="str">
        <f>VLOOKUP(I25,'[1]November 2022'!A:C,2,FALSE)</f>
        <v>CHICKEN LARGE CHILLED -BULK WHITE</v>
      </c>
      <c r="K25" s="8">
        <v>23.1</v>
      </c>
      <c r="L25" s="41">
        <f>VLOOKUP(I25,'[1]November 2022'!A:C,3,FALSE)</f>
        <v>1.2945</v>
      </c>
      <c r="M25" s="43">
        <f t="shared" si="0"/>
        <v>29.9</v>
      </c>
      <c r="N25" s="10">
        <v>44866</v>
      </c>
    </row>
    <row r="26" spans="1:14" ht="33" customHeight="1" x14ac:dyDescent="0.35">
      <c r="A26" s="7" t="s">
        <v>18</v>
      </c>
      <c r="B26" s="40" t="s">
        <v>40</v>
      </c>
      <c r="C26" s="7" t="s">
        <v>12</v>
      </c>
      <c r="D26" s="29">
        <v>99708</v>
      </c>
      <c r="E26" s="42" t="s">
        <v>43</v>
      </c>
      <c r="F26" s="8">
        <v>18</v>
      </c>
      <c r="G26" s="8">
        <v>78</v>
      </c>
      <c r="H26" s="8">
        <v>3.7</v>
      </c>
      <c r="I26" s="26" t="s">
        <v>38</v>
      </c>
      <c r="J26" s="4" t="str">
        <f>VLOOKUP(I26,'[1]November 2022'!A:C,2,FALSE)</f>
        <v>CHICKEN LARGE CHILLED -BULK WHITE</v>
      </c>
      <c r="K26" s="8">
        <v>23.1</v>
      </c>
      <c r="L26" s="41">
        <f>VLOOKUP(I26,'[1]November 2022'!A:C,3,FALSE)</f>
        <v>1.2945</v>
      </c>
      <c r="M26" s="43">
        <f t="shared" si="0"/>
        <v>29.9</v>
      </c>
      <c r="N26" s="10">
        <v>44866</v>
      </c>
    </row>
  </sheetData>
  <sheetProtection algorithmName="SHA-512" hashValue="IC3yD21I3B+xDL5tlRU1e7wyFEi/j4o3Owx/JNpXkBFVKQHJekpU9eKv6ThgNcDd9LqLg7/DTIwW0mpIouGE6w==" saltValue="zDWav6LgqIQA/IXN5bNGdA==" spinCount="100000" sheet="1" formatCells="0" formatColumns="0" formatRows="0" deleteColumns="0" deleteRows="0" sort="0" autoFilter="0"/>
  <autoFilter ref="A3:N26">
    <sortState ref="A4:N26">
      <sortCondition ref="D3:D26"/>
    </sortState>
  </autoFilter>
  <mergeCells count="1">
    <mergeCell ref="K1:N1"/>
  </mergeCells>
  <pageMargins left="0.25" right="0.25" top="0.75" bottom="0.75" header="0.3" footer="0.3"/>
  <pageSetup scale="55" fitToHeight="0" orientation="landscape" horizontalDpi="360" verticalDpi="36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2023-02-10T00:31:40+00:00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D98E0-4536-4123-94B4-EE80910B0759}">
  <ds:schemaRefs>
    <ds:schemaRef ds:uri="http://purl.org/dc/elements/1.1/"/>
    <ds:schemaRef ds:uri="http://schemas.microsoft.com/office/2006/documentManagement/types"/>
    <ds:schemaRef ds:uri="61a5bba3-b343-484f-bec3-eb0518693f06"/>
    <ds:schemaRef ds:uri="http://schemas.microsoft.com/sharepoint/v3"/>
    <ds:schemaRef ds:uri="http://purl.org/dc/terms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62CBCA-00AC-4942-981C-794D9FBCB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80914-9DB6-468B-83D7-635424D6D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SEPDS</vt:lpstr>
      <vt:lpstr>SEPDS!Print_Area</vt:lpstr>
      <vt:lpstr>SEPDS!Print_Titles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2023-01-19T18:39:35Z</cp:lastPrinted>
  <dcterms:created xsi:type="dcterms:W3CDTF">2019-09-13T10:37:59Z</dcterms:created>
  <dcterms:modified xsi:type="dcterms:W3CDTF">2023-02-10T00:29:42Z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