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31B30C17-DCB5-41CA-AAEC-C8FBCC3FA51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SEPDS!$A$3:$N$31</definedName>
    <definedName name="_xlnm.Print_Area" localSheetId="0">SEPDS!$A$1:$N$31</definedName>
    <definedName name="_xlnm.Print_Titles" localSheetId="0">SEPDS!$1:$3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M5" i="1" s="1"/>
  <c r="L6" i="1"/>
  <c r="M6" i="1" s="1"/>
  <c r="L7" i="1"/>
  <c r="L8" i="1"/>
  <c r="M8" i="1" s="1"/>
  <c r="L9" i="1"/>
  <c r="M9" i="1" s="1"/>
  <c r="L10" i="1"/>
  <c r="L11" i="1"/>
  <c r="L12" i="1"/>
  <c r="M12" i="1" s="1"/>
  <c r="L13" i="1"/>
  <c r="M13" i="1" s="1"/>
  <c r="L14" i="1"/>
  <c r="M14" i="1" s="1"/>
  <c r="L15" i="1"/>
  <c r="L16" i="1"/>
  <c r="L17" i="1"/>
  <c r="M17" i="1" s="1"/>
  <c r="L18" i="1"/>
  <c r="M18" i="1" s="1"/>
  <c r="L19" i="1"/>
  <c r="L20" i="1"/>
  <c r="M20" i="1" s="1"/>
  <c r="L21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4" i="1"/>
  <c r="M7" i="1"/>
  <c r="M10" i="1"/>
  <c r="M11" i="1"/>
  <c r="M15" i="1"/>
  <c r="M16" i="1"/>
  <c r="M19" i="1"/>
  <c r="M21" i="1"/>
  <c r="M4" i="1" l="1"/>
</calcChain>
</file>

<file path=xl/sharedStrings.xml><?xml version="1.0" encoding="utf-8"?>
<sst xmlns="http://schemas.openxmlformats.org/spreadsheetml/2006/main" count="133" uniqueCount="50">
  <si>
    <t>NPA Summary End Product Data Schedule</t>
  </si>
  <si>
    <t>Information Certified as Accurate by USDA</t>
  </si>
  <si>
    <t>Revised</t>
  </si>
  <si>
    <t>School Year</t>
  </si>
  <si>
    <t>Processor Name</t>
  </si>
  <si>
    <t>Product Status A=Approved
N=New
R=Revised
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</si>
  <si>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</si>
  <si>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</si>
  <si>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</si>
  <si>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</si>
  <si>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</si>
  <si>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Code</t>
  </si>
  <si>
    <t>WBSCM USDA Foods Material Description</t>
  </si>
  <si>
    <t>USDA Foods Inventory Drawdown per Case</t>
  </si>
  <si>
    <t>USDA Foods Value per Pound</t>
  </si>
  <si>
    <t>USDA Foods Value per Case</t>
  </si>
  <si>
    <t>USDA Approval Date</t>
  </si>
  <si>
    <t>SY27</t>
  </si>
  <si>
    <t>High Liner Foods</t>
  </si>
  <si>
    <t>A</t>
  </si>
  <si>
    <t xml:space="preserve">Oven Ready Whole Grain Breaded Pollock Rectangle 3 oz </t>
  </si>
  <si>
    <t>Oven Ready Whole Grain Breaded Pollock Bites 0.5 oz. w/ Sweet Asian Sauce</t>
  </si>
  <si>
    <t>Oven Ready Whole Grain Breaded Pollock Bites 0.5 oz.</t>
  </si>
  <si>
    <t xml:space="preserve">Whole Grain Oven Ready Nacho Pollock Stick    1 oz CN American Pride </t>
  </si>
  <si>
    <t>Whole Grain Oven Ready Potato Crunch Pollock Wedge 3.6 oz CN American Pride</t>
  </si>
  <si>
    <t>Whole Grain Oven Ready Pollock Rectangles 3.6 oz CN American Pride</t>
  </si>
  <si>
    <t>Potato Crunch Oven Ready Pollock Strip       1.3 oz CN American Pride</t>
  </si>
  <si>
    <t>Potato Crunch Oven Ready Pollock Nugget .875 oz CN American Pride</t>
  </si>
  <si>
    <t>Whole Grain Oven Ready Sweet Potato Pollock Stick 1 oz CN American Pride</t>
  </si>
  <si>
    <t>Whole Grain Oven Ready Sweet Potato Pollock Nugget 1 oz CN American Pride</t>
  </si>
  <si>
    <t>Whole Grain Oven Ready Cornmeal Breaded Pollock Strip 1.25 oz CN American Pride</t>
  </si>
  <si>
    <t>Whole Grain Oven Ready Pollock and Cheese Rectangle 3.6 oz CN American Pride</t>
  </si>
  <si>
    <t>Whole Grain Oven Ready  Breaded Crunchy Pollock Fillet Shape 3.6 oz CN</t>
  </si>
  <si>
    <t>Whole Grain Oven Ready Golden Crunchy Breaded Pollock Rectangles 3.6 oz CN</t>
  </si>
  <si>
    <t>Whole Grain Oven Ready Golden Crunchy Breaded Pollock Nuggets 1 oz CN</t>
  </si>
  <si>
    <t>Whole Grain Oven Ready Golden Crunchy Breaded Pollock Sticks 1 oz CN</t>
  </si>
  <si>
    <t>Whole Grain Oven Ready  Golden Crunchy Breaded Pollock Strips 1.25 oz CN</t>
  </si>
  <si>
    <t>Oven Ready UNBREADED Pollock Wedge
2.6 oz CN</t>
  </si>
  <si>
    <t>Southwestern Glazed Alaska Pollock Portions 3.6 oz</t>
  </si>
  <si>
    <t>Whole Grain Oven Ready  Breaded Pollock Nuggets 1 oz SEA SHAPES CN</t>
  </si>
  <si>
    <t>Whole Grain Oven Ready Sweet Potato Crusted Pollock Fillet Shape 3.6 oz CN</t>
  </si>
  <si>
    <t>Whole Grain Oven Ready Sweet Potato Crusted  Pollock Nuggets 1 oz CN</t>
  </si>
  <si>
    <t>Whole Grain Oven Ready Golden Crunchy Breaded 1 oz Pollock Sticks CN</t>
  </si>
  <si>
    <t>Whole Grain Oven Ready Golden Crunchy Breaded 3.6 oz Pollock Wedge CN</t>
  </si>
  <si>
    <t>06533C</t>
  </si>
  <si>
    <t>Whole Grain Oven Ready Potato Crunch Pollock Fillet 3.6 oz CN</t>
  </si>
  <si>
    <t>06551C</t>
  </si>
  <si>
    <t>Whole Grain Oven Ready Potato Crunch Pollock Nugget 1 oz CN</t>
  </si>
  <si>
    <t>G1042DF</t>
  </si>
  <si>
    <t>Whole Grain Brd OR Italian Style Reduced Sodium .84 oz  Mozzarella Cheese Stick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</si>
</sst>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31"/>
  <sheetViews>
    <sheetView tabSelected="1" zoomScale="70" zoomScaleNormal="70" zoomScaleSheetLayoutView="70" workbookViewId="0">
      <pane ySplit="3" topLeftCell="A4" activePane="bottomLeft" state="frozen"/>
      <selection pane="bottomLeft" activeCell="A31" sqref="A31:XFD3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36328125" style="34" customWidth="1"/>
    <col min="5" max="5" width="39.6328125" customWidth="1"/>
    <col min="6" max="6" width="9.3632812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3.0898437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0</v>
      </c>
      <c r="B1" s="16"/>
      <c r="C1" s="14"/>
      <c r="D1" s="33"/>
      <c r="F1" s="30"/>
      <c r="G1" s="30"/>
      <c r="H1" s="44"/>
      <c r="I1" s="24"/>
      <c r="J1" s="39"/>
      <c r="K1" s="45"/>
      <c r="L1" s="45"/>
      <c r="M1" s="45"/>
      <c r="N1" s="45"/>
    </row>
    <row r="2" spans="1:14" s="35" customFormat="1" ht="31" x14ac:dyDescent="0.35">
      <c r="A2" s="23" t="s">
        <v>1</v>
      </c>
      <c r="B2" s="11"/>
      <c r="C2" s="12"/>
      <c r="D2" s="38" t="s">
        <v>2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5" customHeight="1" x14ac:dyDescent="0.35">
      <c r="A3" s="4" t="s">
        <v>3</v>
      </c>
      <c r="B3" s="4" t="s">
        <v>4</v>
      </c>
      <c r="C3" s="4" t="s">
        <v>5</v>
      </c>
      <c r="D3" s="28" t="s">
        <v>6</v>
      </c>
      <c r="E3" s="4" t="s">
        <v>7</v>
      </c>
      <c r="F3" s="5" t="s">
        <v>8</v>
      </c>
      <c r="G3" s="5" t="s">
        <v>9</v>
      </c>
      <c r="H3" s="5" t="s">
        <v>10</v>
      </c>
      <c r="I3" s="25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13" t="s">
        <v>16</v>
      </c>
    </row>
    <row r="4" spans="1:14" s="9" customFormat="1" ht="39.65" customHeight="1" x14ac:dyDescent="0.35">
      <c r="A4" s="7" t="s">
        <v>17</v>
      </c>
      <c r="B4" s="40" t="s">
        <v>18</v>
      </c>
      <c r="C4" s="7" t="s">
        <v>19</v>
      </c>
      <c r="D4" s="29">
        <v>2090</v>
      </c>
      <c r="E4" s="42" t="s">
        <v>20</v>
      </c>
      <c r="F4" s="8">
        <v>15</v>
      </c>
      <c r="G4" s="8">
        <v>80</v>
      </c>
      <c r="H4" s="8">
        <v>3</v>
      </c>
      <c r="I4" s="26">
        <v>110601</v>
      </c>
      <c r="J4" s="4" t="str">
        <f>VLOOKUP(I4,'[1]October 2025'!$A:$C,2,FALSE)</f>
        <v>FISH AK PLCK FRZ BULK CTN-49.5 LB</v>
      </c>
      <c r="K4" s="8">
        <v>9.6300000000000008</v>
      </c>
      <c r="L4" s="41">
        <f>VLOOKUP(I4,'[1]October 2025'!$A:$C,3,FALSE)</f>
        <v>1.8579000000000001</v>
      </c>
      <c r="M4" s="43">
        <f t="shared" ref="M4:M31" si="0">ROUND(K4*L4,2)</f>
        <v>17.89</v>
      </c>
      <c r="N4" s="10">
        <v>45996</v>
      </c>
    </row>
    <row r="5" spans="1:14" s="9" customFormat="1" ht="39.65" hidden="1" customHeight="1" x14ac:dyDescent="0.35">
      <c r="A5" s="7" t="s">
        <v>17</v>
      </c>
      <c r="B5" s="40" t="s">
        <v>18</v>
      </c>
      <c r="C5" s="7" t="s">
        <v>19</v>
      </c>
      <c r="D5" s="29">
        <v>26257</v>
      </c>
      <c r="E5" s="42" t="s">
        <v>21</v>
      </c>
      <c r="F5" s="8">
        <v>10</v>
      </c>
      <c r="G5" s="8">
        <v>40</v>
      </c>
      <c r="H5" s="8">
        <v>4</v>
      </c>
      <c r="I5" s="26">
        <v>110601</v>
      </c>
      <c r="J5" s="4" t="str">
        <f>VLOOKUP(I5,'[1]October 2025'!$A:$C,2,FALSE)</f>
        <v>FISH AK PLCK FRZ BULK CTN-49.5 LB</v>
      </c>
      <c r="K5" s="8">
        <v>6.44</v>
      </c>
      <c r="L5" s="41">
        <f>VLOOKUP(I5,'[1]October 2025'!$A:$C,3,FALSE)</f>
        <v>1.8579000000000001</v>
      </c>
      <c r="M5" s="43">
        <f t="shared" si="0"/>
        <v>11.96</v>
      </c>
      <c r="N5" s="10">
        <v>45996</v>
      </c>
    </row>
    <row r="6" spans="1:14" s="9" customFormat="1" ht="39.65" customHeight="1" x14ac:dyDescent="0.35">
      <c r="A6" s="7" t="s">
        <v>17</v>
      </c>
      <c r="B6" s="40" t="s">
        <v>18</v>
      </c>
      <c r="C6" s="7" t="s">
        <v>19</v>
      </c>
      <c r="D6" s="29">
        <v>26264</v>
      </c>
      <c r="E6" s="42" t="s">
        <v>22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VLOOKUP(I6,'[1]October 2025'!$A:$C,2,FALSE)</f>
        <v>FISH AK PLCK FRZ BULK CTN-49.5 LB</v>
      </c>
      <c r="K6" s="8">
        <v>6.44</v>
      </c>
      <c r="L6" s="41">
        <f>VLOOKUP(I6,'[1]October 2025'!$A:$C,3,FALSE)</f>
        <v>1.8579000000000001</v>
      </c>
      <c r="M6" s="43">
        <f t="shared" si="0"/>
        <v>11.96</v>
      </c>
      <c r="N6" s="10">
        <v>45996</v>
      </c>
    </row>
    <row r="7" spans="1:14" s="9" customFormat="1" ht="39.65" customHeight="1" x14ac:dyDescent="0.35">
      <c r="A7" s="7" t="s">
        <v>17</v>
      </c>
      <c r="B7" s="40" t="s">
        <v>18</v>
      </c>
      <c r="C7" s="7" t="s">
        <v>19</v>
      </c>
      <c r="D7" s="29">
        <v>38118</v>
      </c>
      <c r="E7" s="42" t="s">
        <v>23</v>
      </c>
      <c r="F7" s="8">
        <v>20</v>
      </c>
      <c r="G7" s="8">
        <v>80</v>
      </c>
      <c r="H7" s="8">
        <v>4</v>
      </c>
      <c r="I7" s="26">
        <v>110601</v>
      </c>
      <c r="J7" s="4" t="str">
        <f>VLOOKUP(I7,'[1]October 2025'!$A:$C,2,FALSE)</f>
        <v>FISH AK PLCK FRZ BULK CTN-49.5 LB</v>
      </c>
      <c r="K7" s="8">
        <v>13</v>
      </c>
      <c r="L7" s="41">
        <f>VLOOKUP(I7,'[1]October 2025'!$A:$C,3,FALSE)</f>
        <v>1.8579000000000001</v>
      </c>
      <c r="M7" s="43">
        <f t="shared" si="0"/>
        <v>24.15</v>
      </c>
      <c r="N7" s="10">
        <v>45996</v>
      </c>
    </row>
    <row r="8" spans="1:14" s="9" customFormat="1" ht="39.65" customHeight="1" x14ac:dyDescent="0.35">
      <c r="A8" s="7" t="s">
        <v>17</v>
      </c>
      <c r="B8" s="40" t="s">
        <v>18</v>
      </c>
      <c r="C8" s="7" t="s">
        <v>19</v>
      </c>
      <c r="D8" s="29">
        <v>53228</v>
      </c>
      <c r="E8" s="42" t="s">
        <v>24</v>
      </c>
      <c r="F8" s="8">
        <v>20</v>
      </c>
      <c r="G8" s="8">
        <v>88</v>
      </c>
      <c r="H8" s="8">
        <v>3.6</v>
      </c>
      <c r="I8" s="26">
        <v>110601</v>
      </c>
      <c r="J8" s="4" t="str">
        <f>VLOOKUP(I8,'[1]October 2025'!$A:$C,2,FALSE)</f>
        <v>FISH AK PLCK FRZ BULK CTN-49.5 LB</v>
      </c>
      <c r="K8" s="8">
        <v>14.12</v>
      </c>
      <c r="L8" s="41">
        <f>VLOOKUP(I8,'[1]October 2025'!$A:$C,3,FALSE)</f>
        <v>1.8579000000000001</v>
      </c>
      <c r="M8" s="43">
        <f t="shared" si="0"/>
        <v>26.23</v>
      </c>
      <c r="N8" s="10">
        <v>45996</v>
      </c>
    </row>
    <row r="9" spans="1:14" s="9" customFormat="1" ht="39.65" hidden="1" customHeight="1" x14ac:dyDescent="0.35">
      <c r="A9" s="7" t="s">
        <v>17</v>
      </c>
      <c r="B9" s="40" t="s">
        <v>18</v>
      </c>
      <c r="C9" s="7" t="s">
        <v>19</v>
      </c>
      <c r="D9" s="29">
        <v>53258</v>
      </c>
      <c r="E9" s="42" t="s">
        <v>25</v>
      </c>
      <c r="F9" s="8">
        <v>20</v>
      </c>
      <c r="G9" s="8">
        <v>88</v>
      </c>
      <c r="H9" s="8">
        <v>3.6</v>
      </c>
      <c r="I9" s="26">
        <v>110601</v>
      </c>
      <c r="J9" s="4" t="str">
        <f>VLOOKUP(I9,'[1]October 2025'!$A:$C,2,FALSE)</f>
        <v>FISH AK PLCK FRZ BULK CTN-49.5 LB</v>
      </c>
      <c r="K9" s="8">
        <v>14.12</v>
      </c>
      <c r="L9" s="41">
        <f>VLOOKUP(I9,'[1]October 2025'!$A:$C,3,FALSE)</f>
        <v>1.8579000000000001</v>
      </c>
      <c r="M9" s="43">
        <f t="shared" si="0"/>
        <v>26.23</v>
      </c>
      <c r="N9" s="10">
        <v>45996</v>
      </c>
    </row>
    <row r="10" spans="1:14" s="9" customFormat="1" ht="39.65" customHeight="1" x14ac:dyDescent="0.35">
      <c r="A10" s="7" t="s">
        <v>17</v>
      </c>
      <c r="B10" s="40" t="s">
        <v>18</v>
      </c>
      <c r="C10" s="7" t="s">
        <v>19</v>
      </c>
      <c r="D10" s="29">
        <v>53448</v>
      </c>
      <c r="E10" s="42" t="s">
        <v>26</v>
      </c>
      <c r="F10" s="8">
        <v>20</v>
      </c>
      <c r="G10" s="8">
        <v>82</v>
      </c>
      <c r="H10" s="8">
        <v>3.9</v>
      </c>
      <c r="I10" s="26">
        <v>110601</v>
      </c>
      <c r="J10" s="4" t="str">
        <f>VLOOKUP(I10,'[1]October 2025'!$A:$C,2,FALSE)</f>
        <v>FISH AK PLCK FRZ BULK CTN-49.5 LB</v>
      </c>
      <c r="K10" s="8">
        <v>13.14</v>
      </c>
      <c r="L10" s="41">
        <f>VLOOKUP(I10,'[1]October 2025'!$A:$C,3,FALSE)</f>
        <v>1.8579000000000001</v>
      </c>
      <c r="M10" s="43">
        <f t="shared" si="0"/>
        <v>24.41</v>
      </c>
      <c r="N10" s="10">
        <v>45996</v>
      </c>
    </row>
    <row r="11" spans="1:14" s="9" customFormat="1" ht="39.65" customHeight="1" x14ac:dyDescent="0.35">
      <c r="A11" s="7" t="s">
        <v>17</v>
      </c>
      <c r="B11" s="40" t="s">
        <v>18</v>
      </c>
      <c r="C11" s="7" t="s">
        <v>19</v>
      </c>
      <c r="D11" s="29">
        <v>53458</v>
      </c>
      <c r="E11" s="42" t="s">
        <v>27</v>
      </c>
      <c r="F11" s="8">
        <v>20</v>
      </c>
      <c r="G11" s="8">
        <v>74</v>
      </c>
      <c r="H11" s="8">
        <v>4.38</v>
      </c>
      <c r="I11" s="26">
        <v>110601</v>
      </c>
      <c r="J11" s="4" t="str">
        <f>VLOOKUP(I11,'[1]October 2025'!$A:$C,2,FALSE)</f>
        <v>FISH AK PLCK FRZ BULK CTN-49.5 LB</v>
      </c>
      <c r="K11" s="8">
        <v>11.88</v>
      </c>
      <c r="L11" s="41">
        <f>VLOOKUP(I11,'[1]October 2025'!$A:$C,3,FALSE)</f>
        <v>1.8579000000000001</v>
      </c>
      <c r="M11" s="43">
        <f t="shared" si="0"/>
        <v>22.07</v>
      </c>
      <c r="N11" s="10">
        <v>45996</v>
      </c>
    </row>
    <row r="12" spans="1:14" s="9" customFormat="1" ht="39.65" hidden="1" customHeight="1" x14ac:dyDescent="0.35">
      <c r="A12" s="7" t="s">
        <v>17</v>
      </c>
      <c r="B12" s="40" t="s">
        <v>18</v>
      </c>
      <c r="C12" s="7" t="s">
        <v>19</v>
      </c>
      <c r="D12" s="29">
        <v>53958</v>
      </c>
      <c r="E12" s="42" t="s">
        <v>28</v>
      </c>
      <c r="F12" s="8">
        <v>20</v>
      </c>
      <c r="G12" s="8">
        <v>80</v>
      </c>
      <c r="H12" s="8">
        <v>4</v>
      </c>
      <c r="I12" s="26">
        <v>110601</v>
      </c>
      <c r="J12" s="4" t="str">
        <f>VLOOKUP(I12,'[1]October 2025'!$A:$C,2,FALSE)</f>
        <v>FISH AK PLCK FRZ BULK CTN-49.5 LB</v>
      </c>
      <c r="K12" s="8">
        <v>12.84</v>
      </c>
      <c r="L12" s="41">
        <f>VLOOKUP(I12,'[1]October 2025'!$A:$C,3,FALSE)</f>
        <v>1.8579000000000001</v>
      </c>
      <c r="M12" s="43">
        <f t="shared" si="0"/>
        <v>23.86</v>
      </c>
      <c r="N12" s="10">
        <v>45996</v>
      </c>
    </row>
    <row r="13" spans="1:14" s="9" customFormat="1" ht="39.65" customHeight="1" x14ac:dyDescent="0.35">
      <c r="A13" s="7" t="s">
        <v>17</v>
      </c>
      <c r="B13" s="40" t="s">
        <v>18</v>
      </c>
      <c r="C13" s="7" t="s">
        <v>19</v>
      </c>
      <c r="D13" s="29">
        <v>53978</v>
      </c>
      <c r="E13" s="42" t="s">
        <v>29</v>
      </c>
      <c r="F13" s="8">
        <v>20</v>
      </c>
      <c r="G13" s="8">
        <v>80</v>
      </c>
      <c r="H13" s="8">
        <v>4</v>
      </c>
      <c r="I13" s="26">
        <v>110601</v>
      </c>
      <c r="J13" s="4" t="str">
        <f>VLOOKUP(I13,'[1]October 2025'!$A:$C,2,FALSE)</f>
        <v>FISH AK PLCK FRZ BULK CTN-49.5 LB</v>
      </c>
      <c r="K13" s="8">
        <v>12.84</v>
      </c>
      <c r="L13" s="41">
        <f>VLOOKUP(I13,'[1]October 2025'!$A:$C,3,FALSE)</f>
        <v>1.8579000000000001</v>
      </c>
      <c r="M13" s="43">
        <f t="shared" si="0"/>
        <v>23.86</v>
      </c>
      <c r="N13" s="10">
        <v>45996</v>
      </c>
    </row>
    <row r="14" spans="1:14" s="9" customFormat="1" ht="39.65" customHeight="1" x14ac:dyDescent="0.35">
      <c r="A14" s="7" t="s">
        <v>17</v>
      </c>
      <c r="B14" s="40" t="s">
        <v>18</v>
      </c>
      <c r="C14" s="7" t="s">
        <v>19</v>
      </c>
      <c r="D14" s="29">
        <v>53989</v>
      </c>
      <c r="E14" s="42" t="s">
        <v>30</v>
      </c>
      <c r="F14" s="8">
        <v>20</v>
      </c>
      <c r="G14" s="8">
        <v>84</v>
      </c>
      <c r="H14" s="8">
        <v>3.75</v>
      </c>
      <c r="I14" s="26">
        <v>110601</v>
      </c>
      <c r="J14" s="4" t="str">
        <f>VLOOKUP(I14,'[1]October 2025'!$A:$C,2,FALSE)</f>
        <v>FISH AK PLCK FRZ BULK CTN-49.5 LB</v>
      </c>
      <c r="K14" s="8">
        <v>13.48</v>
      </c>
      <c r="L14" s="41">
        <f>VLOOKUP(I14,'[1]October 2025'!$A:$C,3,FALSE)</f>
        <v>1.8579000000000001</v>
      </c>
      <c r="M14" s="43">
        <f t="shared" si="0"/>
        <v>25.04</v>
      </c>
      <c r="N14" s="10">
        <v>45996</v>
      </c>
    </row>
    <row r="15" spans="1:14" s="9" customFormat="1" ht="39.65" customHeight="1" x14ac:dyDescent="0.35">
      <c r="A15" s="7" t="s">
        <v>17</v>
      </c>
      <c r="B15" s="40" t="s">
        <v>18</v>
      </c>
      <c r="C15" s="7" t="s">
        <v>19</v>
      </c>
      <c r="D15" s="29">
        <v>53998</v>
      </c>
      <c r="E15" s="42" t="s">
        <v>31</v>
      </c>
      <c r="F15" s="8">
        <v>20</v>
      </c>
      <c r="G15" s="8">
        <v>88</v>
      </c>
      <c r="H15" s="8">
        <v>3.6</v>
      </c>
      <c r="I15" s="26">
        <v>110601</v>
      </c>
      <c r="J15" s="4" t="str">
        <f>VLOOKUP(I15,'[1]October 2025'!$A:$C,2,FALSE)</f>
        <v>FISH AK PLCK FRZ BULK CTN-49.5 LB</v>
      </c>
      <c r="K15" s="8">
        <v>7.76</v>
      </c>
      <c r="L15" s="41">
        <f>VLOOKUP(I15,'[1]October 2025'!$A:$C,3,FALSE)</f>
        <v>1.8579000000000001</v>
      </c>
      <c r="M15" s="43">
        <f t="shared" si="0"/>
        <v>14.42</v>
      </c>
      <c r="N15" s="10">
        <v>45996</v>
      </c>
    </row>
    <row r="16" spans="1:14" s="9" customFormat="1" ht="39.65" customHeight="1" x14ac:dyDescent="0.35">
      <c r="A16" s="7" t="s">
        <v>17</v>
      </c>
      <c r="B16" s="40" t="s">
        <v>18</v>
      </c>
      <c r="C16" s="7" t="s">
        <v>19</v>
      </c>
      <c r="D16" s="29">
        <v>1089271</v>
      </c>
      <c r="E16" s="42" t="s">
        <v>32</v>
      </c>
      <c r="F16" s="8">
        <v>10.35</v>
      </c>
      <c r="G16" s="8">
        <v>46</v>
      </c>
      <c r="H16" s="8">
        <v>3.6</v>
      </c>
      <c r="I16" s="26">
        <v>110601</v>
      </c>
      <c r="J16" s="4" t="str">
        <f>VLOOKUP(I16,'[1]October 2025'!$A:$C,2,FALSE)</f>
        <v>FISH AK PLCK FRZ BULK CTN-49.5 LB</v>
      </c>
      <c r="K16" s="8">
        <v>7.4</v>
      </c>
      <c r="L16" s="41">
        <f>VLOOKUP(I16,'[1]October 2025'!$A:$C,3,FALSE)</f>
        <v>1.8579000000000001</v>
      </c>
      <c r="M16" s="43">
        <f t="shared" si="0"/>
        <v>13.75</v>
      </c>
      <c r="N16" s="10">
        <v>45996</v>
      </c>
    </row>
    <row r="17" spans="1:14" s="9" customFormat="1" ht="39.65" customHeight="1" x14ac:dyDescent="0.35">
      <c r="A17" s="7" t="s">
        <v>17</v>
      </c>
      <c r="B17" s="40" t="s">
        <v>18</v>
      </c>
      <c r="C17" s="7" t="s">
        <v>19</v>
      </c>
      <c r="D17" s="29">
        <v>1089300</v>
      </c>
      <c r="E17" s="42" t="s">
        <v>33</v>
      </c>
      <c r="F17" s="8">
        <v>18</v>
      </c>
      <c r="G17" s="8">
        <v>80</v>
      </c>
      <c r="H17" s="8">
        <v>3.6</v>
      </c>
      <c r="I17" s="26">
        <v>110601</v>
      </c>
      <c r="J17" s="4" t="str">
        <f>VLOOKUP(I17,'[1]October 2025'!$A:$C,2,FALSE)</f>
        <v>FISH AK PLCK FRZ BULK CTN-49.5 LB</v>
      </c>
      <c r="K17" s="8">
        <v>12.84</v>
      </c>
      <c r="L17" s="41">
        <f>VLOOKUP(I17,'[1]October 2025'!$A:$C,3,FALSE)</f>
        <v>1.8579000000000001</v>
      </c>
      <c r="M17" s="43">
        <f t="shared" si="0"/>
        <v>23.86</v>
      </c>
      <c r="N17" s="10">
        <v>45996</v>
      </c>
    </row>
    <row r="18" spans="1:14" s="9" customFormat="1" ht="39.65" customHeight="1" x14ac:dyDescent="0.35">
      <c r="A18" s="7" t="s">
        <v>17</v>
      </c>
      <c r="B18" s="40" t="s">
        <v>18</v>
      </c>
      <c r="C18" s="7" t="s">
        <v>19</v>
      </c>
      <c r="D18" s="29">
        <v>1089301</v>
      </c>
      <c r="E18" s="42" t="s">
        <v>34</v>
      </c>
      <c r="F18" s="8">
        <v>20</v>
      </c>
      <c r="G18" s="8">
        <v>80</v>
      </c>
      <c r="H18" s="8">
        <v>4</v>
      </c>
      <c r="I18" s="26">
        <v>110601</v>
      </c>
      <c r="J18" s="4" t="str">
        <f>VLOOKUP(I18,'[1]October 2025'!$A:$C,2,FALSE)</f>
        <v>FISH AK PLCK FRZ BULK CTN-49.5 LB</v>
      </c>
      <c r="K18" s="8">
        <v>13</v>
      </c>
      <c r="L18" s="41">
        <f>VLOOKUP(I18,'[1]October 2025'!$A:$C,3,FALSE)</f>
        <v>1.8579000000000001</v>
      </c>
      <c r="M18" s="43">
        <f t="shared" si="0"/>
        <v>24.15</v>
      </c>
      <c r="N18" s="10">
        <v>45996</v>
      </c>
    </row>
    <row r="19" spans="1:14" s="9" customFormat="1" ht="39.65" customHeight="1" x14ac:dyDescent="0.35">
      <c r="A19" s="7" t="s">
        <v>17</v>
      </c>
      <c r="B19" s="40" t="s">
        <v>18</v>
      </c>
      <c r="C19" s="7" t="s">
        <v>19</v>
      </c>
      <c r="D19" s="29">
        <v>1089302</v>
      </c>
      <c r="E19" s="42" t="s">
        <v>35</v>
      </c>
      <c r="F19" s="8">
        <v>20</v>
      </c>
      <c r="G19" s="8">
        <v>80</v>
      </c>
      <c r="H19" s="8">
        <v>4</v>
      </c>
      <c r="I19" s="26">
        <v>110601</v>
      </c>
      <c r="J19" s="4" t="str">
        <f>VLOOKUP(I19,'[1]October 2025'!$A:$C,2,FALSE)</f>
        <v>FISH AK PLCK FRZ BULK CTN-49.5 LB</v>
      </c>
      <c r="K19" s="8">
        <v>13</v>
      </c>
      <c r="L19" s="41">
        <f>VLOOKUP(I19,'[1]October 2025'!$A:$C,3,FALSE)</f>
        <v>1.8579000000000001</v>
      </c>
      <c r="M19" s="43">
        <f t="shared" si="0"/>
        <v>24.15</v>
      </c>
      <c r="N19" s="10">
        <v>45996</v>
      </c>
    </row>
    <row r="20" spans="1:14" s="9" customFormat="1" ht="39.65" customHeight="1" x14ac:dyDescent="0.35">
      <c r="A20" s="7" t="s">
        <v>17</v>
      </c>
      <c r="B20" s="40" t="s">
        <v>18</v>
      </c>
      <c r="C20" s="7" t="s">
        <v>19</v>
      </c>
      <c r="D20" s="29">
        <v>1089303</v>
      </c>
      <c r="E20" s="42" t="s">
        <v>36</v>
      </c>
      <c r="F20" s="8">
        <v>18.75</v>
      </c>
      <c r="G20" s="8">
        <v>80</v>
      </c>
      <c r="H20" s="8">
        <v>3.75</v>
      </c>
      <c r="I20" s="26">
        <v>110601</v>
      </c>
      <c r="J20" s="4" t="str">
        <f>VLOOKUP(I20,'[1]October 2025'!$A:$C,2,FALSE)</f>
        <v>FISH AK PLCK FRZ BULK CTN-49.5 LB</v>
      </c>
      <c r="K20" s="8">
        <v>12.83</v>
      </c>
      <c r="L20" s="41">
        <f>VLOOKUP(I20,'[1]October 2025'!$A:$C,3,FALSE)</f>
        <v>1.8579000000000001</v>
      </c>
      <c r="M20" s="43">
        <f t="shared" si="0"/>
        <v>23.84</v>
      </c>
      <c r="N20" s="10">
        <v>45996</v>
      </c>
    </row>
    <row r="21" spans="1:14" s="9" customFormat="1" ht="39.65" hidden="1" customHeight="1" x14ac:dyDescent="0.35">
      <c r="A21" s="7" t="s">
        <v>17</v>
      </c>
      <c r="B21" s="40" t="s">
        <v>18</v>
      </c>
      <c r="C21" s="7" t="s">
        <v>19</v>
      </c>
      <c r="D21" s="29">
        <v>1089306</v>
      </c>
      <c r="E21" s="42" t="s">
        <v>37</v>
      </c>
      <c r="F21" s="8">
        <v>13</v>
      </c>
      <c r="G21" s="8">
        <v>80</v>
      </c>
      <c r="H21" s="8">
        <v>2.6</v>
      </c>
      <c r="I21" s="26">
        <v>110601</v>
      </c>
      <c r="J21" s="4" t="str">
        <f>VLOOKUP(I21,'[1]October 2025'!$A:$C,2,FALSE)</f>
        <v>FISH AK PLCK FRZ BULK CTN-49.5 LB</v>
      </c>
      <c r="K21" s="8">
        <v>13</v>
      </c>
      <c r="L21" s="41">
        <f>VLOOKUP(I21,'[1]October 2025'!$A:$C,3,FALSE)</f>
        <v>1.8579000000000001</v>
      </c>
      <c r="M21" s="43">
        <f t="shared" si="0"/>
        <v>24.15</v>
      </c>
      <c r="N21" s="10">
        <v>45996</v>
      </c>
    </row>
    <row r="22" spans="1:14" ht="39.65" hidden="1" customHeight="1" x14ac:dyDescent="0.35">
      <c r="A22" s="7" t="s">
        <v>17</v>
      </c>
      <c r="B22" s="40" t="s">
        <v>18</v>
      </c>
      <c r="C22" s="7" t="s">
        <v>19</v>
      </c>
      <c r="D22" s="29">
        <v>1089308</v>
      </c>
      <c r="E22" s="42" t="s">
        <v>38</v>
      </c>
      <c r="F22" s="8">
        <v>10</v>
      </c>
      <c r="G22" s="8">
        <v>44</v>
      </c>
      <c r="H22" s="8">
        <v>3.6</v>
      </c>
      <c r="I22" s="26">
        <v>110601</v>
      </c>
      <c r="J22" s="4" t="str">
        <f>VLOOKUP(I22,'[1]October 2025'!$A:$C,2,FALSE)</f>
        <v>FISH AK PLCK FRZ BULK CTN-49.5 LB</v>
      </c>
      <c r="K22" s="8">
        <v>8.9</v>
      </c>
      <c r="L22" s="41">
        <f>VLOOKUP(I22,'[1]October 2025'!$A:$C,3,FALSE)</f>
        <v>1.8579000000000001</v>
      </c>
      <c r="M22" s="43">
        <f t="shared" si="0"/>
        <v>16.54</v>
      </c>
      <c r="N22" s="10">
        <v>45996</v>
      </c>
    </row>
    <row r="23" spans="1:14" ht="39.65" customHeight="1" x14ac:dyDescent="0.35">
      <c r="A23" s="7" t="s">
        <v>17</v>
      </c>
      <c r="B23" s="40" t="s">
        <v>18</v>
      </c>
      <c r="C23" s="7" t="s">
        <v>19</v>
      </c>
      <c r="D23" s="29">
        <v>1089865</v>
      </c>
      <c r="E23" s="42" t="s">
        <v>39</v>
      </c>
      <c r="F23" s="8">
        <v>20</v>
      </c>
      <c r="G23" s="8">
        <v>80</v>
      </c>
      <c r="H23" s="8">
        <v>4</v>
      </c>
      <c r="I23" s="26">
        <v>110601</v>
      </c>
      <c r="J23" s="4" t="str">
        <f>VLOOKUP(I23,'[1]October 2025'!$A:$C,2,FALSE)</f>
        <v>FISH AK PLCK FRZ BULK CTN-49.5 LB</v>
      </c>
      <c r="K23" s="8">
        <v>5.2</v>
      </c>
      <c r="L23" s="41">
        <f>VLOOKUP(I23,'[1]October 2025'!$A:$C,3,FALSE)</f>
        <v>1.8579000000000001</v>
      </c>
      <c r="M23" s="43">
        <f t="shared" si="0"/>
        <v>9.66</v>
      </c>
      <c r="N23" s="10">
        <v>45996</v>
      </c>
    </row>
    <row r="24" spans="1:14" ht="39.65" customHeight="1" x14ac:dyDescent="0.35">
      <c r="A24" s="7" t="s">
        <v>17</v>
      </c>
      <c r="B24" s="40" t="s">
        <v>18</v>
      </c>
      <c r="C24" s="7" t="s">
        <v>19</v>
      </c>
      <c r="D24" s="29">
        <v>1089870</v>
      </c>
      <c r="E24" s="42" t="s">
        <v>40</v>
      </c>
      <c r="F24" s="8">
        <v>18</v>
      </c>
      <c r="G24" s="8">
        <v>80</v>
      </c>
      <c r="H24" s="8">
        <v>3.6</v>
      </c>
      <c r="I24" s="26">
        <v>110601</v>
      </c>
      <c r="J24" s="4" t="str">
        <f>VLOOKUP(I24,'[1]October 2025'!$A:$C,2,FALSE)</f>
        <v>FISH AK PLCK FRZ BULK CTN-49.5 LB</v>
      </c>
      <c r="K24" s="8">
        <v>12.84</v>
      </c>
      <c r="L24" s="41">
        <f>VLOOKUP(I24,'[1]October 2025'!$A:$C,3,FALSE)</f>
        <v>1.8579000000000001</v>
      </c>
      <c r="M24" s="43">
        <f t="shared" si="0"/>
        <v>23.86</v>
      </c>
      <c r="N24" s="10">
        <v>45996</v>
      </c>
    </row>
    <row r="25" spans="1:14" ht="39.65" hidden="1" customHeight="1" x14ac:dyDescent="0.35">
      <c r="A25" s="7" t="s">
        <v>17</v>
      </c>
      <c r="B25" s="40" t="s">
        <v>18</v>
      </c>
      <c r="C25" s="7" t="s">
        <v>19</v>
      </c>
      <c r="D25" s="29">
        <v>1089871</v>
      </c>
      <c r="E25" s="42" t="s">
        <v>41</v>
      </c>
      <c r="F25" s="8">
        <v>20</v>
      </c>
      <c r="G25" s="8">
        <v>80</v>
      </c>
      <c r="H25" s="8">
        <v>4</v>
      </c>
      <c r="I25" s="26">
        <v>110601</v>
      </c>
      <c r="J25" s="4" t="str">
        <f>VLOOKUP(I25,'[1]October 2025'!$A:$C,2,FALSE)</f>
        <v>FISH AK PLCK FRZ BULK CTN-49.5 LB</v>
      </c>
      <c r="K25" s="8">
        <v>13</v>
      </c>
      <c r="L25" s="41">
        <f>VLOOKUP(I25,'[1]October 2025'!$A:$C,3,FALSE)</f>
        <v>1.8579000000000001</v>
      </c>
      <c r="M25" s="43">
        <f t="shared" si="0"/>
        <v>24.15</v>
      </c>
      <c r="N25" s="10">
        <v>45996</v>
      </c>
    </row>
    <row r="26" spans="1:14" ht="39.65" customHeight="1" x14ac:dyDescent="0.35">
      <c r="A26" s="7" t="s">
        <v>17</v>
      </c>
      <c r="B26" s="40" t="s">
        <v>18</v>
      </c>
      <c r="C26" s="7" t="s">
        <v>19</v>
      </c>
      <c r="D26" s="29">
        <v>1089876</v>
      </c>
      <c r="E26" s="42" t="s">
        <v>42</v>
      </c>
      <c r="F26" s="8">
        <v>10</v>
      </c>
      <c r="G26" s="8">
        <v>40</v>
      </c>
      <c r="H26" s="8">
        <v>4</v>
      </c>
      <c r="I26" s="26">
        <v>110601</v>
      </c>
      <c r="J26" s="4" t="str">
        <f>VLOOKUP(I26,'[1]October 2025'!$A:$C,2,FALSE)</f>
        <v>FISH AK PLCK FRZ BULK CTN-49.5 LB</v>
      </c>
      <c r="K26" s="8">
        <v>6.5</v>
      </c>
      <c r="L26" s="41">
        <f>VLOOKUP(I26,'[1]October 2025'!$A:$C,3,FALSE)</f>
        <v>1.8579000000000001</v>
      </c>
      <c r="M26" s="43">
        <f t="shared" si="0"/>
        <v>12.08</v>
      </c>
      <c r="N26" s="10">
        <v>45996</v>
      </c>
    </row>
    <row r="27" spans="1:14" ht="39.65" customHeight="1" x14ac:dyDescent="0.35">
      <c r="A27" s="7" t="s">
        <v>17</v>
      </c>
      <c r="B27" s="40" t="s">
        <v>18</v>
      </c>
      <c r="C27" s="7" t="s">
        <v>19</v>
      </c>
      <c r="D27" s="29">
        <v>1089877</v>
      </c>
      <c r="E27" s="42" t="s">
        <v>43</v>
      </c>
      <c r="F27" s="8">
        <v>10</v>
      </c>
      <c r="G27" s="8">
        <v>45</v>
      </c>
      <c r="H27" s="8">
        <v>3.6</v>
      </c>
      <c r="I27" s="26">
        <v>110601</v>
      </c>
      <c r="J27" s="4" t="str">
        <f>VLOOKUP(I27,'[1]October 2025'!$A:$C,2,FALSE)</f>
        <v>FISH AK PLCK FRZ BULK CTN-49.5 LB</v>
      </c>
      <c r="K27" s="8">
        <v>7.13</v>
      </c>
      <c r="L27" s="41">
        <f>VLOOKUP(I27,'[1]October 2025'!$A:$C,3,FALSE)</f>
        <v>1.8579000000000001</v>
      </c>
      <c r="M27" s="43">
        <f t="shared" si="0"/>
        <v>13.25</v>
      </c>
      <c r="N27" s="10">
        <v>45996</v>
      </c>
    </row>
    <row r="28" spans="1:14" ht="39.65" customHeight="1" x14ac:dyDescent="0.35">
      <c r="A28" s="7" t="s">
        <v>17</v>
      </c>
      <c r="B28" s="40" t="s">
        <v>18</v>
      </c>
      <c r="C28" s="7" t="s">
        <v>19</v>
      </c>
      <c r="D28" s="29" t="s">
        <v>44</v>
      </c>
      <c r="E28" s="42" t="s">
        <v>45</v>
      </c>
      <c r="F28" s="8">
        <v>10.35</v>
      </c>
      <c r="G28" s="8">
        <v>46</v>
      </c>
      <c r="H28" s="8">
        <v>3.6</v>
      </c>
      <c r="I28" s="26">
        <v>110601</v>
      </c>
      <c r="J28" s="4" t="str">
        <f>VLOOKUP(I28,'[1]October 2025'!$A:$C,2,FALSE)</f>
        <v>FISH AK PLCK FRZ BULK CTN-49.5 LB</v>
      </c>
      <c r="K28" s="8">
        <v>7.4</v>
      </c>
      <c r="L28" s="41">
        <f>VLOOKUP(I28,'[1]October 2025'!$A:$C,3,FALSE)</f>
        <v>1.8579000000000001</v>
      </c>
      <c r="M28" s="43">
        <f t="shared" si="0"/>
        <v>13.75</v>
      </c>
      <c r="N28" s="10">
        <v>45996</v>
      </c>
    </row>
    <row r="29" spans="1:14" ht="39.65" customHeight="1" x14ac:dyDescent="0.35">
      <c r="A29" s="7" t="s">
        <v>17</v>
      </c>
      <c r="B29" s="40" t="s">
        <v>18</v>
      </c>
      <c r="C29" s="7" t="s">
        <v>19</v>
      </c>
      <c r="D29" s="29" t="s">
        <v>46</v>
      </c>
      <c r="E29" s="42" t="s">
        <v>47</v>
      </c>
      <c r="F29" s="8">
        <v>10</v>
      </c>
      <c r="G29" s="8">
        <v>40</v>
      </c>
      <c r="H29" s="8">
        <v>4</v>
      </c>
      <c r="I29" s="26">
        <v>110601</v>
      </c>
      <c r="J29" s="4" t="str">
        <f>VLOOKUP(I29,'[1]October 2025'!$A:$C,2,FALSE)</f>
        <v>FISH AK PLCK FRZ BULK CTN-49.5 LB</v>
      </c>
      <c r="K29" s="8">
        <v>6.34</v>
      </c>
      <c r="L29" s="41">
        <f>VLOOKUP(I29,'[1]October 2025'!$A:$C,3,FALSE)</f>
        <v>1.8579000000000001</v>
      </c>
      <c r="M29" s="43">
        <f t="shared" si="0"/>
        <v>11.78</v>
      </c>
      <c r="N29" s="10">
        <v>45996</v>
      </c>
    </row>
    <row r="30" spans="1:14" ht="39.65" customHeight="1" x14ac:dyDescent="0.35">
      <c r="A30" s="7" t="s">
        <v>17</v>
      </c>
      <c r="B30" s="40" t="s">
        <v>18</v>
      </c>
      <c r="C30" s="7" t="s">
        <v>19</v>
      </c>
      <c r="D30" s="29" t="s">
        <v>48</v>
      </c>
      <c r="E30" s="42" t="s">
        <v>49</v>
      </c>
      <c r="F30" s="8">
        <v>21.78</v>
      </c>
      <c r="G30" s="8">
        <v>83</v>
      </c>
      <c r="H30" s="8">
        <v>4.2</v>
      </c>
      <c r="I30" s="26">
        <v>110244</v>
      </c>
      <c r="J30" s="4" t="str">
        <f>VLOOKUP(I30,'[1]October 2025'!$A:$C,2,FALSE)</f>
        <v>CHEESE MOZ LM PT SKM UNFZ PROC PK(41125)</v>
      </c>
      <c r="K30" s="8">
        <v>10.45</v>
      </c>
      <c r="L30" s="41">
        <f>VLOOKUP(I30,'[1]October 2025'!$A:$C,3,FALSE)</f>
        <v>1.8265</v>
      </c>
      <c r="M30" s="43">
        <f t="shared" si="0"/>
        <v>19.09</v>
      </c>
      <c r="N30" s="10">
        <v>45996</v>
      </c>
    </row>
    <row r="31" spans="1:14" ht="39.65" hidden="1" customHeight="1" x14ac:dyDescent="0.35">
      <c r="A31" s="7" t="s">
        <v>17</v>
      </c>
      <c r="B31" s="40" t="s">
        <v>18</v>
      </c>
      <c r="C31" s="7" t="s">
        <v>19</v>
      </c>
      <c r="D31" s="29" t="s">
        <v>48</v>
      </c>
      <c r="E31" s="42" t="s">
        <v>49</v>
      </c>
      <c r="F31" s="8">
        <v>21.78</v>
      </c>
      <c r="G31" s="8">
        <v>83</v>
      </c>
      <c r="H31" s="8">
        <v>4.2</v>
      </c>
      <c r="I31" s="26">
        <v>110244</v>
      </c>
      <c r="J31" s="4" t="str">
        <f>VLOOKUP(I31,'[1]October 2025'!$A:$C,2,FALSE)</f>
        <v>CHEESE MOZ LM PT SKM UNFZ PROC PK(41125)</v>
      </c>
      <c r="K31" s="8">
        <v>10.45</v>
      </c>
      <c r="L31" s="41">
        <f>VLOOKUP(I31,'[1]October 2025'!$A:$C,3,FALSE)</f>
        <v>1.8265</v>
      </c>
      <c r="M31" s="43">
        <f t="shared" si="0"/>
        <v>19.09</v>
      </c>
      <c r="N31" s="10">
        <v>45996</v>
      </c>
    </row>
  </sheetData>
  <sheetProtection algorithmName="SHA-512" hashValue="aph32TS1c9h4AOBmnHwSQQwVeaREAWHr9xrVQeeG5Awpt3eNgS4p2qtdxQtveS5v7VKBpYqGjkJUdijaitd+RA==" saltValue="+YQTAvmJKvepdOW1gglSPw==" spinCount="100000" sheet="1" formatCells="0" formatColumns="0" formatRows="0" deleteColumns="0" deleteRows="0" sort="0" autoFilter="0"/>
  <autoFilter ref="A3:N31" xr:uid="{00000000-0009-0000-0000-000000000000}">
    <filterColumn colId="3">
      <filters>
        <filter val="06533C"/>
        <filter val="06551C"/>
        <filter val="1089271"/>
        <filter val="1089300"/>
        <filter val="1089301"/>
        <filter val="1089302"/>
        <filter val="1089303"/>
        <filter val="1089865"/>
        <filter val="1089870"/>
        <filter val="1089876"/>
        <filter val="1089877"/>
        <filter val="2090"/>
        <filter val="26264"/>
        <filter val="38118"/>
        <filter val="53228"/>
        <filter val="53448"/>
        <filter val="53458"/>
        <filter val="53978"/>
        <filter val="53989"/>
        <filter val="53998"/>
        <filter val="G1042DF"/>
      </filters>
    </filterColumn>
    <sortState xmlns:xlrd2="http://schemas.microsoft.com/office/spreadsheetml/2017/richdata2" ref="A4:N31">
      <sortCondition ref="D3:D31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5D2C1-ADC2-4BE8-8909-0B5B5A94884E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2.xml><?xml version="1.0" encoding="utf-8"?>
<ds:datastoreItem xmlns:ds="http://schemas.openxmlformats.org/officeDocument/2006/customXml" ds:itemID="{6523CE40-6A55-49D2-AAA0-7020076ECAB6}"/>
</file>

<file path=customXml/itemProps3.xml><?xml version="1.0" encoding="utf-8"?>
<ds:datastoreItem xmlns:ds="http://schemas.openxmlformats.org/officeDocument/2006/customXml" ds:itemID="{B70F53EA-4F17-4D33-95A4-0BECF018D20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3E2507-1F2B-4118-8EA7-2E57BDB2E748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Manager/>
  <Company>USDA-FNS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Flowers, Mary Beth - FNS</dc:creator>
  <cp:keywords/>
  <dc:description/>
  <cp:lastModifiedBy>CAMERON Beatrice * ODE</cp:lastModifiedBy>
  <cp:revision/>
  <dcterms:created xsi:type="dcterms:W3CDTF">2019-09-13T10:37:59Z</dcterms:created>
  <dcterms:modified xsi:type="dcterms:W3CDTF">2026-01-09T15:30:23Z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5d0869da-7528-448d-a47d-2a680324c7d2</vt:lpwstr>
  </property>
</Properties>
</file>