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High Liner\"/>
    </mc:Choice>
  </mc:AlternateContent>
  <bookViews>
    <workbookView xWindow="0" yWindow="0" windowWidth="23040" windowHeight="7968" activeTab="1"/>
  </bookViews>
  <sheets>
    <sheet name="Calculator" sheetId="1" r:id="rId1"/>
    <sheet name="Plan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2" l="1"/>
  <c r="O14" i="2" s="1"/>
  <c r="N15" i="2"/>
  <c r="N16" i="2"/>
  <c r="N17" i="2"/>
  <c r="N18" i="2"/>
  <c r="N19" i="2"/>
  <c r="O19" i="2" s="1"/>
  <c r="N20" i="2"/>
  <c r="O20" i="2" s="1"/>
  <c r="N21" i="2"/>
  <c r="O21" i="2" s="1"/>
  <c r="N22" i="2"/>
  <c r="O22" i="2" s="1"/>
  <c r="N23" i="2"/>
  <c r="O23" i="2" s="1"/>
  <c r="N24" i="2"/>
  <c r="N25" i="2"/>
  <c r="N26" i="2"/>
  <c r="N27" i="2"/>
  <c r="O27" i="2" s="1"/>
  <c r="N28" i="2"/>
  <c r="O28" i="2" s="1"/>
  <c r="N29" i="2"/>
  <c r="O29" i="2" s="1"/>
  <c r="N30" i="2"/>
  <c r="O30" i="2" s="1"/>
  <c r="N31" i="2"/>
  <c r="O31" i="2" s="1"/>
  <c r="N32" i="2"/>
  <c r="N33" i="2"/>
  <c r="N34" i="2"/>
  <c r="N35" i="2"/>
  <c r="O35" i="2" s="1"/>
  <c r="N36" i="2"/>
  <c r="N37" i="2"/>
  <c r="N13" i="2"/>
  <c r="O13" i="2" s="1"/>
  <c r="O26" i="2"/>
  <c r="O34" i="2"/>
  <c r="O15" i="2"/>
  <c r="O16" i="2"/>
  <c r="O17" i="2"/>
  <c r="O18" i="2"/>
  <c r="O24" i="2"/>
  <c r="O25" i="2"/>
  <c r="O32" i="2"/>
  <c r="O33" i="2"/>
  <c r="O36" i="2"/>
  <c r="O37" i="2"/>
  <c r="R34" i="1"/>
  <c r="Q34" i="1"/>
  <c r="P34" i="1"/>
  <c r="L34" i="1"/>
  <c r="H34" i="1"/>
  <c r="R33" i="1"/>
  <c r="Q33" i="1"/>
  <c r="P33" i="1"/>
  <c r="L33" i="1"/>
  <c r="H33" i="1"/>
  <c r="R32" i="1"/>
  <c r="Q32" i="1"/>
  <c r="P32" i="1"/>
  <c r="L32" i="1"/>
  <c r="H32" i="1"/>
  <c r="R31" i="1"/>
  <c r="Q31" i="1"/>
  <c r="P31" i="1"/>
  <c r="L31" i="1"/>
  <c r="H31" i="1"/>
  <c r="R30" i="1"/>
  <c r="Q30" i="1"/>
  <c r="P30" i="1"/>
  <c r="L30" i="1"/>
  <c r="H30" i="1"/>
  <c r="R29" i="1"/>
  <c r="Q29" i="1"/>
  <c r="P29" i="1"/>
  <c r="L29" i="1"/>
  <c r="H29" i="1"/>
  <c r="R28" i="1"/>
  <c r="Q28" i="1"/>
  <c r="P28" i="1"/>
  <c r="L28" i="1"/>
  <c r="H28" i="1"/>
  <c r="R27" i="1"/>
  <c r="Q27" i="1"/>
  <c r="P27" i="1"/>
  <c r="L27" i="1"/>
  <c r="H27" i="1"/>
  <c r="R26" i="1"/>
  <c r="Q26" i="1"/>
  <c r="P26" i="1"/>
  <c r="L26" i="1"/>
  <c r="H26" i="1"/>
  <c r="R25" i="1"/>
  <c r="Q25" i="1"/>
  <c r="P25" i="1"/>
  <c r="L25" i="1"/>
  <c r="H25" i="1"/>
  <c r="R24" i="1"/>
  <c r="Q24" i="1"/>
  <c r="P24" i="1"/>
  <c r="L24" i="1"/>
  <c r="H24" i="1"/>
  <c r="R23" i="1"/>
  <c r="Q23" i="1"/>
  <c r="P23" i="1"/>
  <c r="L23" i="1"/>
  <c r="H23" i="1"/>
  <c r="R22" i="1"/>
  <c r="Q22" i="1"/>
  <c r="P22" i="1"/>
  <c r="L22" i="1"/>
  <c r="H22" i="1"/>
  <c r="R21" i="1"/>
  <c r="Q21" i="1"/>
  <c r="P21" i="1"/>
  <c r="L21" i="1"/>
  <c r="H21" i="1"/>
  <c r="R20" i="1"/>
  <c r="Q20" i="1"/>
  <c r="P20" i="1"/>
  <c r="L20" i="1"/>
  <c r="H20" i="1"/>
  <c r="R19" i="1"/>
  <c r="Q19" i="1"/>
  <c r="P19" i="1"/>
  <c r="L19" i="1"/>
  <c r="H19" i="1"/>
  <c r="R18" i="1"/>
  <c r="Q18" i="1"/>
  <c r="P18" i="1"/>
  <c r="L18" i="1"/>
  <c r="H18" i="1"/>
  <c r="R17" i="1"/>
  <c r="Q17" i="1"/>
  <c r="P17" i="1"/>
  <c r="L17" i="1"/>
  <c r="H17" i="1"/>
  <c r="R16" i="1"/>
  <c r="Q16" i="1"/>
  <c r="P16" i="1"/>
  <c r="L16" i="1"/>
  <c r="H16" i="1"/>
  <c r="R15" i="1"/>
  <c r="Q15" i="1"/>
  <c r="P15" i="1"/>
  <c r="L15" i="1"/>
  <c r="H15" i="1"/>
  <c r="R14" i="1"/>
  <c r="Q14" i="1"/>
  <c r="P14" i="1"/>
  <c r="L14" i="1"/>
  <c r="H14" i="1"/>
  <c r="R13" i="1"/>
  <c r="Q13" i="1"/>
  <c r="P13" i="1"/>
  <c r="L13" i="1"/>
  <c r="H13" i="1"/>
  <c r="R12" i="1"/>
  <c r="Q12" i="1"/>
  <c r="P12" i="1"/>
  <c r="L12" i="1"/>
  <c r="H12" i="1"/>
  <c r="P35" i="1" l="1"/>
  <c r="R35" i="1"/>
</calcChain>
</file>

<file path=xl/sharedStrings.xml><?xml version="1.0" encoding="utf-8"?>
<sst xmlns="http://schemas.openxmlformats.org/spreadsheetml/2006/main" count="201" uniqueCount="72">
  <si>
    <t>Commodity Calculator &amp; Survey</t>
  </si>
  <si>
    <t xml:space="preserve">STATE: </t>
  </si>
  <si>
    <t>RA #:</t>
  </si>
  <si>
    <t>RA NAME</t>
  </si>
  <si>
    <t xml:space="preserve">Nov 15th Values: </t>
  </si>
  <si>
    <t>RA CONTACT</t>
  </si>
  <si>
    <t>Enter Usage</t>
  </si>
  <si>
    <t>EMAIL</t>
  </si>
  <si>
    <t>PHONE</t>
  </si>
  <si>
    <t>ê</t>
  </si>
  <si>
    <t>HLF Product Code</t>
  </si>
  <si>
    <t>Description</t>
  </si>
  <si>
    <t>USDA Commodity Code</t>
  </si>
  <si>
    <t>Net Weight/ case (lb)</t>
  </si>
  <si>
    <t>Serving Size (oz)</t>
  </si>
  <si>
    <t>Servings Per Menu</t>
  </si>
  <si>
    <t># Times Menud</t>
  </si>
  <si>
    <t>Total Servings</t>
  </si>
  <si>
    <t>÷</t>
  </si>
  <si>
    <t>Servings/ case</t>
  </si>
  <si>
    <t>=</t>
  </si>
  <si>
    <t>Total Cases Needed</t>
  </si>
  <si>
    <t>X</t>
  </si>
  <si>
    <t>DFV/ case</t>
  </si>
  <si>
    <t>Total DF lbs</t>
  </si>
  <si>
    <t>2017-18 DF Value</t>
  </si>
  <si>
    <t>Dollars Needed</t>
  </si>
  <si>
    <t xml:space="preserve">OR WG Brd Pollock Rectangle 3 oz </t>
  </si>
  <si>
    <t>OR WG Brd Pollock Bites 0.5 oz.</t>
  </si>
  <si>
    <t xml:space="preserve">OR WG Nacho Pollock Stick    1 oz  </t>
  </si>
  <si>
    <t xml:space="preserve">OR WG Potato Crunch Pollock Wedge 3.6 oz  </t>
  </si>
  <si>
    <t xml:space="preserve">OR WG Pollock Rectangles 3.6 oz  </t>
  </si>
  <si>
    <t xml:space="preserve">OR WG Potato Crunch Pollock Strip       1.3 oz  </t>
  </si>
  <si>
    <t xml:space="preserve">OR WG Potato Crunch Pollock Nugget .875 oz  </t>
  </si>
  <si>
    <t xml:space="preserve">OR WG Sweet Potato Pollock Stick 1 oz  </t>
  </si>
  <si>
    <t xml:space="preserve">OR WG Sweet Potato Pollock Nugget 1 oz  </t>
  </si>
  <si>
    <t xml:space="preserve">OR WG Cornmeal BrdPollock Strip 1.25 oz  </t>
  </si>
  <si>
    <t xml:space="preserve">OR WG Pollock and Cheese Rectangle 3.6 oz  </t>
  </si>
  <si>
    <t xml:space="preserve">OR WG  Brd  Pollock Fillet Shape 3.6 oz </t>
  </si>
  <si>
    <t xml:space="preserve">OR WG Golden Crunchy Pollock Rectangles 3.6 oz </t>
  </si>
  <si>
    <t xml:space="preserve">OR WG Golden Crunchy Pollock Nuggets 1 oz </t>
  </si>
  <si>
    <t xml:space="preserve">OR WG Golden Crunchy Pollock Stx 1 oz </t>
  </si>
  <si>
    <t xml:space="preserve">OR WG  Golden Crunchy Pollock Strips 1.25 oz </t>
  </si>
  <si>
    <t xml:space="preserve">OR WG Brd Pollock Nuggets 1 oz </t>
  </si>
  <si>
    <t xml:space="preserve">OR WG  Brd Pollock Nuggets 1 oz SEA SHAPES </t>
  </si>
  <si>
    <t xml:space="preserve">OR WG Sweet Potato Crusted Pollock Fillet Shape 3.6 oz </t>
  </si>
  <si>
    <t xml:space="preserve">OR WG Sweet Potato Crusted  Pollock Nuggets 1 oz </t>
  </si>
  <si>
    <t xml:space="preserve">OR WG Golden Crunchy Brd 1oz Pollock Stx </t>
  </si>
  <si>
    <t xml:space="preserve">OR WG Golden Crunchy Brd3.6 oz Pollock Wedge </t>
  </si>
  <si>
    <t>06533C</t>
  </si>
  <si>
    <t xml:space="preserve">OR WG Potato Crunch Pollock Fillet 3.6 oz </t>
  </si>
  <si>
    <t>06551C</t>
  </si>
  <si>
    <t xml:space="preserve">OR WG Potato Crunch Pollock Nugget 1 oz </t>
  </si>
  <si>
    <t>G1042DF</t>
  </si>
  <si>
    <t xml:space="preserve">OR WG Italian Style Reduced Sodium .84 oz   </t>
  </si>
  <si>
    <t xml:space="preserve">TOTALS </t>
  </si>
  <si>
    <t>Commodity Planner SY 22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</si>
  <si>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</si>
  <si>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</si>
  <si>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</si>
  <si>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</si>
  <si>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</si>
  <si>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</si>
  <si>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</si>
  <si>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</si>
  <si>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</si>
  <si>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</si>
  <si>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Product ID</t>
  </si>
  <si>
    <t>Planned Servings</t>
  </si>
  <si>
    <t>Total Cases</t>
  </si>
  <si>
    <t>2022-2023</t>
  </si>
  <si>
    <t>High Liner Foods * 183 International Drive * Portsmouth NH 03801 * 978-290-90404 * Dawn.Enos@highlinerfoods.com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</si>
</sst>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00_);[Red]\(&quot;$&quot;#,##0.0000\)"/>
    <numFmt numFmtId="165" formatCode="&quot;$&quot;#,##0.0000"/>
  </numFmts>
  <fonts count="9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name val="Wingdings"/>
      <charset val="2"/>
    </font>
    <font>
      <sz val="9"/>
      <name val="Arial Narrow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5" xfId="0" applyFont="1" applyBorder="1" applyAlignment="1">
      <alignment horizontal="center"/>
    </xf>
    <xf numFmtId="164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3" fillId="0" borderId="8" xfId="0" applyNumberFormat="1" applyFont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3" xfId="0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3" borderId="4" xfId="0" applyFill="1" applyBorder="1"/>
    <xf numFmtId="0" fontId="3" fillId="3" borderId="10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165" fontId="5" fillId="3" borderId="10" xfId="0" quotePrefix="1" applyNumberFormat="1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2" borderId="11" xfId="0" applyFont="1" applyFill="1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center"/>
    </xf>
    <xf numFmtId="165" fontId="7" fillId="0" borderId="11" xfId="0" quotePrefix="1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164" fontId="6" fillId="0" borderId="11" xfId="0" applyNumberFormat="1" applyFont="1" applyBorder="1"/>
    <xf numFmtId="44" fontId="6" fillId="0" borderId="11" xfId="0" applyNumberFormat="1" applyFont="1" applyBorder="1"/>
    <xf numFmtId="0" fontId="6" fillId="3" borderId="11" xfId="0" applyFont="1" applyFill="1" applyBorder="1"/>
    <xf numFmtId="44" fontId="6" fillId="3" borderId="11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11" xfId="0" applyBorder="1"/>
    <xf numFmtId="0" fontId="0" fillId="0" borderId="12" xfId="0" applyFill="1" applyBorder="1"/>
    <xf numFmtId="0" fontId="0" fillId="0" borderId="9" xfId="0" applyBorder="1"/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11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>
      <alignment horizontal="center"/>
    </xf>
    <xf numFmtId="165" fontId="7" fillId="0" borderId="11" xfId="0" quotePrefix="1" applyNumberFormat="1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/>
    </xf>
    <xf numFmtId="164" fontId="6" fillId="0" borderId="11" xfId="0" applyNumberFormat="1" applyFont="1" applyFill="1" applyBorder="1"/>
    <xf numFmtId="44" fontId="6" fillId="0" borderId="11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3" borderId="11" xfId="0" applyFont="1" applyFill="1" applyBorder="1" applyAlignment="1">
      <alignment horizontal="right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</xdr:rowOff>
    </xdr:from>
    <xdr:to>
      <xdr:col>1</xdr:col>
      <xdr:colOff>1400175</xdr:colOff>
      <xdr:row>4</xdr:row>
      <xdr:rowOff>122260</xdr:rowOff>
    </xdr:to>
    <xdr:pic>
      <xdr:nvPicPr>
        <xdr:cNvPr id="2" name="Picture 1" descr="High Liner Logo">
          <a:extLst>
            <a:ext uri="{FF2B5EF4-FFF2-40B4-BE49-F238E27FC236}">
              <a16:creationId xmlns:a16="http://schemas.microsoft.com/office/drawing/2014/main" id="{7A91FB95-13E3-4B49-A166-E2EF4DB3F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"/>
          <a:ext cx="1590675" cy="1103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577850</xdr:colOff>
      <xdr:row>0</xdr:row>
      <xdr:rowOff>139701</xdr:rowOff>
    </xdr:from>
    <xdr:to>
      <xdr:col>1</xdr:col>
      <xdr:colOff>1558925</xdr:colOff>
      <xdr:row>3</xdr:row>
      <xdr:rowOff>141310</xdr:rowOff>
    </xdr:to>
    <xdr:pic>
      <xdr:nvPicPr>
        <xdr:cNvPr id="3" name="Picture 2" descr="High Liner Logo">
          <a:extLst>
            <a:ext uri="{FF2B5EF4-FFF2-40B4-BE49-F238E27FC236}">
              <a16:creationId xmlns:a16="http://schemas.microsoft.com/office/drawing/2014/main" id="{1D8E3EFB-F704-4060-B946-33F01C5AA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139701"/>
          <a:ext cx="1590675" cy="776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H39" sqref="H39"/>
    </sheetView>
  </sheetViews>
  <sheetFormatPr defaultRowHeight="14.4" x14ac:dyDescent="0.3"/>
  <cols>
    <col min="2" max="2" width="46.88671875" bestFit="1" customWidth="1"/>
  </cols>
  <sheetData>
    <row r="1" spans="1:18" ht="32.4" x14ac:dyDescent="0.6">
      <c r="A1" s="1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Q1" s="47" t="s">
        <v>70</v>
      </c>
      <c r="R1" s="47"/>
    </row>
    <row r="2" spans="1:18" x14ac:dyDescent="0.3">
      <c r="A2" s="1"/>
      <c r="D2" s="1"/>
      <c r="E2" s="1"/>
    </row>
    <row r="3" spans="1:18" x14ac:dyDescent="0.3">
      <c r="A3" s="1"/>
      <c r="D3" s="1"/>
      <c r="E3" s="1"/>
      <c r="L3" s="2" t="s">
        <v>1</v>
      </c>
      <c r="N3" s="3"/>
      <c r="O3" s="3"/>
      <c r="P3" s="3"/>
      <c r="Q3" s="3"/>
      <c r="R3" s="3"/>
    </row>
    <row r="4" spans="1:18" x14ac:dyDescent="0.3">
      <c r="A4" s="1"/>
      <c r="D4" s="1"/>
      <c r="E4" s="1"/>
      <c r="L4" s="2" t="s">
        <v>2</v>
      </c>
      <c r="N4" s="4"/>
      <c r="O4" s="4"/>
      <c r="P4" s="4"/>
      <c r="Q4" s="4"/>
      <c r="R4" s="4"/>
    </row>
    <row r="5" spans="1:18" x14ac:dyDescent="0.3">
      <c r="A5" s="1"/>
      <c r="D5" s="1"/>
      <c r="E5" s="1"/>
      <c r="L5" s="2" t="s">
        <v>3</v>
      </c>
      <c r="N5" s="3"/>
      <c r="O5" s="3"/>
      <c r="P5" s="3"/>
      <c r="Q5" s="3"/>
      <c r="R5" s="3"/>
    </row>
    <row r="6" spans="1:18" x14ac:dyDescent="0.3">
      <c r="A6" s="48" t="s">
        <v>4</v>
      </c>
      <c r="B6" s="49"/>
      <c r="D6" s="1"/>
      <c r="E6" s="1"/>
      <c r="F6" s="1"/>
      <c r="G6" s="1"/>
      <c r="L6" s="2" t="s">
        <v>5</v>
      </c>
      <c r="N6" s="4"/>
      <c r="O6" s="4"/>
      <c r="P6" s="4"/>
      <c r="Q6" s="4"/>
      <c r="R6" s="4"/>
    </row>
    <row r="7" spans="1:18" x14ac:dyDescent="0.3">
      <c r="A7" s="5">
        <v>110601</v>
      </c>
      <c r="B7" s="6">
        <v>1.7363999999999999</v>
      </c>
      <c r="D7" s="1"/>
      <c r="E7" s="1"/>
      <c r="F7" s="50" t="s">
        <v>6</v>
      </c>
      <c r="G7" s="51"/>
      <c r="L7" s="2" t="s">
        <v>7</v>
      </c>
      <c r="N7" s="4"/>
      <c r="O7" s="4"/>
      <c r="P7" s="4"/>
      <c r="Q7" s="4"/>
      <c r="R7" s="4"/>
    </row>
    <row r="8" spans="1:18" x14ac:dyDescent="0.3">
      <c r="A8" s="7">
        <v>110244</v>
      </c>
      <c r="B8" s="8">
        <v>1.8369</v>
      </c>
      <c r="D8" s="1"/>
      <c r="E8" s="1"/>
      <c r="F8" s="9"/>
      <c r="G8" s="10"/>
      <c r="L8" s="2" t="s">
        <v>8</v>
      </c>
      <c r="N8" s="3"/>
      <c r="O8" s="3"/>
      <c r="P8" s="3"/>
      <c r="Q8" s="3"/>
      <c r="R8" s="3"/>
    </row>
    <row r="9" spans="1:18" x14ac:dyDescent="0.3">
      <c r="A9" s="1"/>
      <c r="D9" s="1"/>
      <c r="E9" s="1"/>
      <c r="F9" s="9"/>
      <c r="G9" s="10"/>
      <c r="L9" s="2"/>
    </row>
    <row r="10" spans="1:18" x14ac:dyDescent="0.3">
      <c r="A10" s="11"/>
      <c r="B10" s="12"/>
      <c r="C10" s="12"/>
      <c r="D10" s="11"/>
      <c r="E10" s="13"/>
      <c r="F10" s="14" t="s">
        <v>9</v>
      </c>
      <c r="G10" s="15" t="s">
        <v>9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6"/>
    </row>
    <row r="11" spans="1:18" ht="39.6" x14ac:dyDescent="0.3">
      <c r="A11" s="17" t="s">
        <v>10</v>
      </c>
      <c r="B11" s="17" t="s">
        <v>11</v>
      </c>
      <c r="C11" s="17" t="s">
        <v>12</v>
      </c>
      <c r="D11" s="17" t="s">
        <v>13</v>
      </c>
      <c r="E11" s="18" t="s">
        <v>14</v>
      </c>
      <c r="F11" s="17" t="s">
        <v>15</v>
      </c>
      <c r="G11" s="19" t="s">
        <v>16</v>
      </c>
      <c r="H11" s="17" t="s">
        <v>17</v>
      </c>
      <c r="I11" s="20" t="s">
        <v>18</v>
      </c>
      <c r="J11" s="17" t="s">
        <v>19</v>
      </c>
      <c r="K11" s="21" t="s">
        <v>20</v>
      </c>
      <c r="L11" s="17" t="s">
        <v>21</v>
      </c>
      <c r="M11" s="20" t="s">
        <v>22</v>
      </c>
      <c r="N11" s="17" t="s">
        <v>23</v>
      </c>
      <c r="O11" s="21" t="s">
        <v>20</v>
      </c>
      <c r="P11" s="17" t="s">
        <v>24</v>
      </c>
      <c r="Q11" s="17" t="s">
        <v>25</v>
      </c>
      <c r="R11" s="19" t="s">
        <v>26</v>
      </c>
    </row>
    <row r="12" spans="1:18" x14ac:dyDescent="0.3">
      <c r="A12" s="37">
        <v>2090</v>
      </c>
      <c r="B12" s="38" t="s">
        <v>27</v>
      </c>
      <c r="C12" s="37">
        <v>110601</v>
      </c>
      <c r="D12" s="37">
        <v>15</v>
      </c>
      <c r="E12" s="37">
        <v>3</v>
      </c>
      <c r="F12" s="39"/>
      <c r="G12" s="39"/>
      <c r="H12" s="37">
        <f>G12*F12</f>
        <v>0</v>
      </c>
      <c r="I12" s="40" t="s">
        <v>18</v>
      </c>
      <c r="J12" s="37">
        <v>80</v>
      </c>
      <c r="K12" s="41" t="s">
        <v>20</v>
      </c>
      <c r="L12" s="42" t="str">
        <f t="shared" ref="L12:L34" si="0">IF(F12&gt;0,H12/J12,"")</f>
        <v/>
      </c>
      <c r="M12" s="40" t="s">
        <v>22</v>
      </c>
      <c r="N12" s="37">
        <v>9.6300000000000008</v>
      </c>
      <c r="O12" s="41" t="s">
        <v>20</v>
      </c>
      <c r="P12" s="38" t="str">
        <f>IF(F12&gt;0,N12*L12,"")</f>
        <v/>
      </c>
      <c r="Q12" s="43">
        <f>$B$7</f>
        <v>1.7363999999999999</v>
      </c>
      <c r="R12" s="44" t="str">
        <f>IF(F12&gt;0,P12*Q12,"")</f>
        <v/>
      </c>
    </row>
    <row r="13" spans="1:18" x14ac:dyDescent="0.3">
      <c r="A13" s="37">
        <v>26264</v>
      </c>
      <c r="B13" s="38" t="s">
        <v>28</v>
      </c>
      <c r="C13" s="37">
        <v>110601</v>
      </c>
      <c r="D13" s="37">
        <v>10</v>
      </c>
      <c r="E13" s="37">
        <v>4</v>
      </c>
      <c r="F13" s="39"/>
      <c r="G13" s="39"/>
      <c r="H13" s="37">
        <f t="shared" ref="H13:H34" si="1">G13*F13</f>
        <v>0</v>
      </c>
      <c r="I13" s="40" t="s">
        <v>18</v>
      </c>
      <c r="J13" s="37">
        <v>40</v>
      </c>
      <c r="K13" s="41" t="s">
        <v>20</v>
      </c>
      <c r="L13" s="42" t="str">
        <f t="shared" si="0"/>
        <v/>
      </c>
      <c r="M13" s="40" t="s">
        <v>22</v>
      </c>
      <c r="N13" s="37">
        <v>6.44</v>
      </c>
      <c r="O13" s="41" t="s">
        <v>20</v>
      </c>
      <c r="P13" s="38" t="str">
        <f t="shared" ref="P13:P34" si="2">IF(F13&gt;0,N13*L13,"")</f>
        <v/>
      </c>
      <c r="Q13" s="43">
        <f t="shared" ref="Q13:Q34" si="3">$B$7</f>
        <v>1.7363999999999999</v>
      </c>
      <c r="R13" s="44" t="str">
        <f t="shared" ref="R13:R34" si="4">IF(F13&gt;0,P13*Q13,"")</f>
        <v/>
      </c>
    </row>
    <row r="14" spans="1:18" x14ac:dyDescent="0.3">
      <c r="A14" s="37">
        <v>38118</v>
      </c>
      <c r="B14" s="38" t="s">
        <v>29</v>
      </c>
      <c r="C14" s="37">
        <v>110601</v>
      </c>
      <c r="D14" s="37">
        <v>20</v>
      </c>
      <c r="E14" s="37">
        <v>4</v>
      </c>
      <c r="F14" s="39"/>
      <c r="G14" s="39"/>
      <c r="H14" s="37">
        <f t="shared" si="1"/>
        <v>0</v>
      </c>
      <c r="I14" s="40" t="s">
        <v>18</v>
      </c>
      <c r="J14" s="37">
        <v>80</v>
      </c>
      <c r="K14" s="41" t="s">
        <v>20</v>
      </c>
      <c r="L14" s="42" t="str">
        <f t="shared" si="0"/>
        <v/>
      </c>
      <c r="M14" s="40" t="s">
        <v>22</v>
      </c>
      <c r="N14" s="37">
        <v>13</v>
      </c>
      <c r="O14" s="41" t="s">
        <v>20</v>
      </c>
      <c r="P14" s="38" t="str">
        <f t="shared" si="2"/>
        <v/>
      </c>
      <c r="Q14" s="43">
        <f t="shared" si="3"/>
        <v>1.7363999999999999</v>
      </c>
      <c r="R14" s="44" t="str">
        <f t="shared" si="4"/>
        <v/>
      </c>
    </row>
    <row r="15" spans="1:18" x14ac:dyDescent="0.3">
      <c r="A15" s="37">
        <v>53228</v>
      </c>
      <c r="B15" s="38" t="s">
        <v>30</v>
      </c>
      <c r="C15" s="37">
        <v>110601</v>
      </c>
      <c r="D15" s="37">
        <v>20</v>
      </c>
      <c r="E15" s="37">
        <v>3.6</v>
      </c>
      <c r="F15" s="39"/>
      <c r="G15" s="39"/>
      <c r="H15" s="37">
        <f t="shared" si="1"/>
        <v>0</v>
      </c>
      <c r="I15" s="40" t="s">
        <v>18</v>
      </c>
      <c r="J15" s="37">
        <v>88</v>
      </c>
      <c r="K15" s="41" t="s">
        <v>20</v>
      </c>
      <c r="L15" s="42" t="str">
        <f>IF(F15&gt;0,H15/J15,"")</f>
        <v/>
      </c>
      <c r="M15" s="40" t="s">
        <v>22</v>
      </c>
      <c r="N15" s="37">
        <v>14.12</v>
      </c>
      <c r="O15" s="41" t="s">
        <v>20</v>
      </c>
      <c r="P15" s="38" t="str">
        <f t="shared" si="2"/>
        <v/>
      </c>
      <c r="Q15" s="43">
        <f t="shared" si="3"/>
        <v>1.7363999999999999</v>
      </c>
      <c r="R15" s="44" t="str">
        <f t="shared" si="4"/>
        <v/>
      </c>
    </row>
    <row r="16" spans="1:18" x14ac:dyDescent="0.3">
      <c r="A16" s="37">
        <v>53258</v>
      </c>
      <c r="B16" s="38" t="s">
        <v>31</v>
      </c>
      <c r="C16" s="37">
        <v>110601</v>
      </c>
      <c r="D16" s="37">
        <v>20</v>
      </c>
      <c r="E16" s="37">
        <v>3.6</v>
      </c>
      <c r="F16" s="39"/>
      <c r="G16" s="39"/>
      <c r="H16" s="37">
        <f t="shared" si="1"/>
        <v>0</v>
      </c>
      <c r="I16" s="40" t="s">
        <v>18</v>
      </c>
      <c r="J16" s="37">
        <v>88</v>
      </c>
      <c r="K16" s="41" t="s">
        <v>20</v>
      </c>
      <c r="L16" s="42" t="str">
        <f t="shared" si="0"/>
        <v/>
      </c>
      <c r="M16" s="40" t="s">
        <v>22</v>
      </c>
      <c r="N16" s="37">
        <v>14.12</v>
      </c>
      <c r="O16" s="41" t="s">
        <v>20</v>
      </c>
      <c r="P16" s="38" t="str">
        <f t="shared" si="2"/>
        <v/>
      </c>
      <c r="Q16" s="43">
        <f t="shared" si="3"/>
        <v>1.7363999999999999</v>
      </c>
      <c r="R16" s="44" t="str">
        <f t="shared" si="4"/>
        <v/>
      </c>
    </row>
    <row r="17" spans="1:18" x14ac:dyDescent="0.3">
      <c r="A17" s="37">
        <v>53448</v>
      </c>
      <c r="B17" s="38" t="s">
        <v>32</v>
      </c>
      <c r="C17" s="37">
        <v>110601</v>
      </c>
      <c r="D17" s="37">
        <v>20</v>
      </c>
      <c r="E17" s="37">
        <v>3.9</v>
      </c>
      <c r="F17" s="39"/>
      <c r="G17" s="39"/>
      <c r="H17" s="37">
        <f t="shared" si="1"/>
        <v>0</v>
      </c>
      <c r="I17" s="40" t="s">
        <v>18</v>
      </c>
      <c r="J17" s="37">
        <v>82</v>
      </c>
      <c r="K17" s="41" t="s">
        <v>20</v>
      </c>
      <c r="L17" s="42" t="str">
        <f t="shared" si="0"/>
        <v/>
      </c>
      <c r="M17" s="40" t="s">
        <v>22</v>
      </c>
      <c r="N17" s="37">
        <v>13.14</v>
      </c>
      <c r="O17" s="41" t="s">
        <v>20</v>
      </c>
      <c r="P17" s="38" t="str">
        <f t="shared" si="2"/>
        <v/>
      </c>
      <c r="Q17" s="43">
        <f t="shared" si="3"/>
        <v>1.7363999999999999</v>
      </c>
      <c r="R17" s="44" t="str">
        <f t="shared" si="4"/>
        <v/>
      </c>
    </row>
    <row r="18" spans="1:18" x14ac:dyDescent="0.3">
      <c r="A18" s="37">
        <v>53458</v>
      </c>
      <c r="B18" s="38" t="s">
        <v>33</v>
      </c>
      <c r="C18" s="37">
        <v>110601</v>
      </c>
      <c r="D18" s="37">
        <v>20</v>
      </c>
      <c r="E18" s="37">
        <v>4.38</v>
      </c>
      <c r="F18" s="39"/>
      <c r="G18" s="39"/>
      <c r="H18" s="37">
        <f t="shared" si="1"/>
        <v>0</v>
      </c>
      <c r="I18" s="40" t="s">
        <v>18</v>
      </c>
      <c r="J18" s="37">
        <v>74</v>
      </c>
      <c r="K18" s="41" t="s">
        <v>20</v>
      </c>
      <c r="L18" s="42" t="str">
        <f t="shared" si="0"/>
        <v/>
      </c>
      <c r="M18" s="40" t="s">
        <v>22</v>
      </c>
      <c r="N18" s="37">
        <v>11.88</v>
      </c>
      <c r="O18" s="41" t="s">
        <v>20</v>
      </c>
      <c r="P18" s="38" t="str">
        <f t="shared" si="2"/>
        <v/>
      </c>
      <c r="Q18" s="43">
        <f t="shared" si="3"/>
        <v>1.7363999999999999</v>
      </c>
      <c r="R18" s="44" t="str">
        <f t="shared" si="4"/>
        <v/>
      </c>
    </row>
    <row r="19" spans="1:18" x14ac:dyDescent="0.3">
      <c r="A19" s="37">
        <v>53958</v>
      </c>
      <c r="B19" s="38" t="s">
        <v>34</v>
      </c>
      <c r="C19" s="37">
        <v>110601</v>
      </c>
      <c r="D19" s="37">
        <v>20</v>
      </c>
      <c r="E19" s="37">
        <v>4</v>
      </c>
      <c r="F19" s="39"/>
      <c r="G19" s="39"/>
      <c r="H19" s="37">
        <f t="shared" si="1"/>
        <v>0</v>
      </c>
      <c r="I19" s="40" t="s">
        <v>18</v>
      </c>
      <c r="J19" s="37">
        <v>80</v>
      </c>
      <c r="K19" s="41" t="s">
        <v>20</v>
      </c>
      <c r="L19" s="42" t="str">
        <f t="shared" si="0"/>
        <v/>
      </c>
      <c r="M19" s="40" t="s">
        <v>22</v>
      </c>
      <c r="N19" s="37">
        <v>12.84</v>
      </c>
      <c r="O19" s="41" t="s">
        <v>20</v>
      </c>
      <c r="P19" s="38" t="str">
        <f t="shared" si="2"/>
        <v/>
      </c>
      <c r="Q19" s="43">
        <f t="shared" si="3"/>
        <v>1.7363999999999999</v>
      </c>
      <c r="R19" s="44" t="str">
        <f t="shared" si="4"/>
        <v/>
      </c>
    </row>
    <row r="20" spans="1:18" x14ac:dyDescent="0.3">
      <c r="A20" s="37">
        <v>53978</v>
      </c>
      <c r="B20" s="38" t="s">
        <v>35</v>
      </c>
      <c r="C20" s="37">
        <v>110601</v>
      </c>
      <c r="D20" s="37">
        <v>20</v>
      </c>
      <c r="E20" s="37">
        <v>4</v>
      </c>
      <c r="F20" s="39"/>
      <c r="G20" s="39"/>
      <c r="H20" s="37">
        <f t="shared" si="1"/>
        <v>0</v>
      </c>
      <c r="I20" s="40" t="s">
        <v>18</v>
      </c>
      <c r="J20" s="37">
        <v>80</v>
      </c>
      <c r="K20" s="41" t="s">
        <v>20</v>
      </c>
      <c r="L20" s="42" t="str">
        <f t="shared" si="0"/>
        <v/>
      </c>
      <c r="M20" s="40" t="s">
        <v>22</v>
      </c>
      <c r="N20" s="37">
        <v>12.84</v>
      </c>
      <c r="O20" s="41" t="s">
        <v>20</v>
      </c>
      <c r="P20" s="38" t="str">
        <f t="shared" si="2"/>
        <v/>
      </c>
      <c r="Q20" s="43">
        <f t="shared" si="3"/>
        <v>1.7363999999999999</v>
      </c>
      <c r="R20" s="44" t="str">
        <f t="shared" si="4"/>
        <v/>
      </c>
    </row>
    <row r="21" spans="1:18" x14ac:dyDescent="0.3">
      <c r="A21" s="37">
        <v>53989</v>
      </c>
      <c r="B21" s="38" t="s">
        <v>36</v>
      </c>
      <c r="C21" s="37">
        <v>110601</v>
      </c>
      <c r="D21" s="37">
        <v>20</v>
      </c>
      <c r="E21" s="37">
        <v>3.75</v>
      </c>
      <c r="F21" s="39"/>
      <c r="G21" s="39"/>
      <c r="H21" s="37">
        <f t="shared" si="1"/>
        <v>0</v>
      </c>
      <c r="I21" s="40" t="s">
        <v>18</v>
      </c>
      <c r="J21" s="37">
        <v>84</v>
      </c>
      <c r="K21" s="41" t="s">
        <v>20</v>
      </c>
      <c r="L21" s="42" t="str">
        <f t="shared" si="0"/>
        <v/>
      </c>
      <c r="M21" s="40" t="s">
        <v>22</v>
      </c>
      <c r="N21" s="37">
        <v>13.48</v>
      </c>
      <c r="O21" s="41" t="s">
        <v>20</v>
      </c>
      <c r="P21" s="38" t="str">
        <f t="shared" si="2"/>
        <v/>
      </c>
      <c r="Q21" s="43">
        <f t="shared" si="3"/>
        <v>1.7363999999999999</v>
      </c>
      <c r="R21" s="44" t="str">
        <f t="shared" si="4"/>
        <v/>
      </c>
    </row>
    <row r="22" spans="1:18" x14ac:dyDescent="0.3">
      <c r="A22" s="37">
        <v>53998</v>
      </c>
      <c r="B22" s="38" t="s">
        <v>37</v>
      </c>
      <c r="C22" s="37">
        <v>110601</v>
      </c>
      <c r="D22" s="37">
        <v>20</v>
      </c>
      <c r="E22" s="37">
        <v>3.6</v>
      </c>
      <c r="F22" s="39"/>
      <c r="G22" s="39"/>
      <c r="H22" s="37">
        <f t="shared" si="1"/>
        <v>0</v>
      </c>
      <c r="I22" s="40" t="s">
        <v>18</v>
      </c>
      <c r="J22" s="37">
        <v>88</v>
      </c>
      <c r="K22" s="41" t="s">
        <v>20</v>
      </c>
      <c r="L22" s="42" t="str">
        <f t="shared" si="0"/>
        <v/>
      </c>
      <c r="M22" s="40" t="s">
        <v>22</v>
      </c>
      <c r="N22" s="37">
        <v>7.76</v>
      </c>
      <c r="O22" s="41" t="s">
        <v>20</v>
      </c>
      <c r="P22" s="38" t="str">
        <f t="shared" si="2"/>
        <v/>
      </c>
      <c r="Q22" s="43">
        <f t="shared" si="3"/>
        <v>1.7363999999999999</v>
      </c>
      <c r="R22" s="44" t="str">
        <f t="shared" si="4"/>
        <v/>
      </c>
    </row>
    <row r="23" spans="1:18" x14ac:dyDescent="0.3">
      <c r="A23" s="37">
        <v>1089271</v>
      </c>
      <c r="B23" s="38" t="s">
        <v>38</v>
      </c>
      <c r="C23" s="37">
        <v>110601</v>
      </c>
      <c r="D23" s="37">
        <v>10.35</v>
      </c>
      <c r="E23" s="37">
        <v>3.6</v>
      </c>
      <c r="F23" s="39"/>
      <c r="G23" s="39"/>
      <c r="H23" s="37">
        <f t="shared" si="1"/>
        <v>0</v>
      </c>
      <c r="I23" s="40" t="s">
        <v>18</v>
      </c>
      <c r="J23" s="37">
        <v>46</v>
      </c>
      <c r="K23" s="41" t="s">
        <v>20</v>
      </c>
      <c r="L23" s="42" t="str">
        <f t="shared" si="0"/>
        <v/>
      </c>
      <c r="M23" s="40" t="s">
        <v>22</v>
      </c>
      <c r="N23" s="37">
        <v>7.3970000000000002</v>
      </c>
      <c r="O23" s="41" t="s">
        <v>20</v>
      </c>
      <c r="P23" s="38" t="str">
        <f t="shared" si="2"/>
        <v/>
      </c>
      <c r="Q23" s="43">
        <f t="shared" si="3"/>
        <v>1.7363999999999999</v>
      </c>
      <c r="R23" s="44" t="str">
        <f t="shared" si="4"/>
        <v/>
      </c>
    </row>
    <row r="24" spans="1:18" x14ac:dyDescent="0.3">
      <c r="A24" s="37">
        <v>1089300</v>
      </c>
      <c r="B24" s="38" t="s">
        <v>39</v>
      </c>
      <c r="C24" s="37">
        <v>110601</v>
      </c>
      <c r="D24" s="37">
        <v>18</v>
      </c>
      <c r="E24" s="37">
        <v>3.6</v>
      </c>
      <c r="F24" s="39"/>
      <c r="G24" s="39"/>
      <c r="H24" s="37">
        <f t="shared" si="1"/>
        <v>0</v>
      </c>
      <c r="I24" s="40" t="s">
        <v>18</v>
      </c>
      <c r="J24" s="37">
        <v>80</v>
      </c>
      <c r="K24" s="41" t="s">
        <v>20</v>
      </c>
      <c r="L24" s="42" t="str">
        <f t="shared" si="0"/>
        <v/>
      </c>
      <c r="M24" s="40" t="s">
        <v>22</v>
      </c>
      <c r="N24" s="37">
        <v>12.84</v>
      </c>
      <c r="O24" s="41" t="s">
        <v>20</v>
      </c>
      <c r="P24" s="38" t="str">
        <f t="shared" si="2"/>
        <v/>
      </c>
      <c r="Q24" s="43">
        <f t="shared" si="3"/>
        <v>1.7363999999999999</v>
      </c>
      <c r="R24" s="44" t="str">
        <f t="shared" si="4"/>
        <v/>
      </c>
    </row>
    <row r="25" spans="1:18" x14ac:dyDescent="0.3">
      <c r="A25" s="37">
        <v>1089301</v>
      </c>
      <c r="B25" s="38" t="s">
        <v>40</v>
      </c>
      <c r="C25" s="37">
        <v>110601</v>
      </c>
      <c r="D25" s="37">
        <v>20</v>
      </c>
      <c r="E25" s="37">
        <v>4</v>
      </c>
      <c r="F25" s="39"/>
      <c r="G25" s="39"/>
      <c r="H25" s="37">
        <f t="shared" si="1"/>
        <v>0</v>
      </c>
      <c r="I25" s="40" t="s">
        <v>18</v>
      </c>
      <c r="J25" s="37">
        <v>80</v>
      </c>
      <c r="K25" s="41" t="s">
        <v>20</v>
      </c>
      <c r="L25" s="42" t="str">
        <f t="shared" si="0"/>
        <v/>
      </c>
      <c r="M25" s="40" t="s">
        <v>22</v>
      </c>
      <c r="N25" s="37">
        <v>13</v>
      </c>
      <c r="O25" s="41" t="s">
        <v>20</v>
      </c>
      <c r="P25" s="38" t="str">
        <f t="shared" si="2"/>
        <v/>
      </c>
      <c r="Q25" s="43">
        <f t="shared" si="3"/>
        <v>1.7363999999999999</v>
      </c>
      <c r="R25" s="44" t="str">
        <f t="shared" si="4"/>
        <v/>
      </c>
    </row>
    <row r="26" spans="1:18" x14ac:dyDescent="0.3">
      <c r="A26" s="37">
        <v>1089302</v>
      </c>
      <c r="B26" s="38" t="s">
        <v>41</v>
      </c>
      <c r="C26" s="37">
        <v>110601</v>
      </c>
      <c r="D26" s="37">
        <v>20</v>
      </c>
      <c r="E26" s="37">
        <v>4</v>
      </c>
      <c r="F26" s="39"/>
      <c r="G26" s="39"/>
      <c r="H26" s="37">
        <f t="shared" si="1"/>
        <v>0</v>
      </c>
      <c r="I26" s="40" t="s">
        <v>18</v>
      </c>
      <c r="J26" s="37">
        <v>80</v>
      </c>
      <c r="K26" s="41" t="s">
        <v>20</v>
      </c>
      <c r="L26" s="42" t="str">
        <f t="shared" si="0"/>
        <v/>
      </c>
      <c r="M26" s="40" t="s">
        <v>22</v>
      </c>
      <c r="N26" s="37">
        <v>13</v>
      </c>
      <c r="O26" s="41" t="s">
        <v>20</v>
      </c>
      <c r="P26" s="38" t="str">
        <f t="shared" si="2"/>
        <v/>
      </c>
      <c r="Q26" s="43">
        <f t="shared" si="3"/>
        <v>1.7363999999999999</v>
      </c>
      <c r="R26" s="44" t="str">
        <f t="shared" si="4"/>
        <v/>
      </c>
    </row>
    <row r="27" spans="1:18" x14ac:dyDescent="0.3">
      <c r="A27" s="37">
        <v>1089303</v>
      </c>
      <c r="B27" s="38" t="s">
        <v>42</v>
      </c>
      <c r="C27" s="37">
        <v>110601</v>
      </c>
      <c r="D27" s="37">
        <v>18.75</v>
      </c>
      <c r="E27" s="37">
        <v>3.75</v>
      </c>
      <c r="F27" s="39"/>
      <c r="G27" s="39"/>
      <c r="H27" s="37">
        <f t="shared" si="1"/>
        <v>0</v>
      </c>
      <c r="I27" s="40" t="s">
        <v>18</v>
      </c>
      <c r="J27" s="37">
        <v>80</v>
      </c>
      <c r="K27" s="41" t="s">
        <v>20</v>
      </c>
      <c r="L27" s="42" t="str">
        <f t="shared" si="0"/>
        <v/>
      </c>
      <c r="M27" s="40" t="s">
        <v>22</v>
      </c>
      <c r="N27" s="37">
        <v>12.824999999999999</v>
      </c>
      <c r="O27" s="41" t="s">
        <v>20</v>
      </c>
      <c r="P27" s="38" t="str">
        <f t="shared" si="2"/>
        <v/>
      </c>
      <c r="Q27" s="43">
        <f t="shared" si="3"/>
        <v>1.7363999999999999</v>
      </c>
      <c r="R27" s="44" t="str">
        <f t="shared" si="4"/>
        <v/>
      </c>
    </row>
    <row r="28" spans="1:18" x14ac:dyDescent="0.3">
      <c r="A28" s="37">
        <v>1089865</v>
      </c>
      <c r="B28" s="38" t="s">
        <v>44</v>
      </c>
      <c r="C28" s="37">
        <v>110601</v>
      </c>
      <c r="D28" s="37">
        <v>20</v>
      </c>
      <c r="E28" s="37">
        <v>4</v>
      </c>
      <c r="F28" s="39"/>
      <c r="G28" s="39"/>
      <c r="H28" s="37">
        <f t="shared" si="1"/>
        <v>0</v>
      </c>
      <c r="I28" s="40" t="s">
        <v>18</v>
      </c>
      <c r="J28" s="37">
        <v>80</v>
      </c>
      <c r="K28" s="41" t="s">
        <v>20</v>
      </c>
      <c r="L28" s="42" t="str">
        <f t="shared" si="0"/>
        <v/>
      </c>
      <c r="M28" s="40" t="s">
        <v>22</v>
      </c>
      <c r="N28" s="37">
        <v>5.2</v>
      </c>
      <c r="O28" s="41" t="s">
        <v>20</v>
      </c>
      <c r="P28" s="38" t="str">
        <f t="shared" si="2"/>
        <v/>
      </c>
      <c r="Q28" s="43">
        <f t="shared" si="3"/>
        <v>1.7363999999999999</v>
      </c>
      <c r="R28" s="44" t="str">
        <f t="shared" si="4"/>
        <v/>
      </c>
    </row>
    <row r="29" spans="1:18" x14ac:dyDescent="0.3">
      <c r="A29" s="37">
        <v>1089870</v>
      </c>
      <c r="B29" s="38" t="s">
        <v>45</v>
      </c>
      <c r="C29" s="37">
        <v>110601</v>
      </c>
      <c r="D29" s="37">
        <v>18</v>
      </c>
      <c r="E29" s="37">
        <v>3.6</v>
      </c>
      <c r="F29" s="39"/>
      <c r="G29" s="39"/>
      <c r="H29" s="37">
        <f t="shared" si="1"/>
        <v>0</v>
      </c>
      <c r="I29" s="40" t="s">
        <v>18</v>
      </c>
      <c r="J29" s="37">
        <v>80</v>
      </c>
      <c r="K29" s="41" t="s">
        <v>20</v>
      </c>
      <c r="L29" s="42" t="str">
        <f t="shared" si="0"/>
        <v/>
      </c>
      <c r="M29" s="40" t="s">
        <v>22</v>
      </c>
      <c r="N29" s="37">
        <v>12.84</v>
      </c>
      <c r="O29" s="41" t="s">
        <v>20</v>
      </c>
      <c r="P29" s="38" t="str">
        <f t="shared" si="2"/>
        <v/>
      </c>
      <c r="Q29" s="43">
        <f t="shared" si="3"/>
        <v>1.7363999999999999</v>
      </c>
      <c r="R29" s="44" t="str">
        <f t="shared" si="4"/>
        <v/>
      </c>
    </row>
    <row r="30" spans="1:18" x14ac:dyDescent="0.3">
      <c r="A30" s="37">
        <v>1089871</v>
      </c>
      <c r="B30" s="38" t="s">
        <v>46</v>
      </c>
      <c r="C30" s="37">
        <v>110601</v>
      </c>
      <c r="D30" s="37">
        <v>20</v>
      </c>
      <c r="E30" s="37">
        <v>4</v>
      </c>
      <c r="F30" s="39"/>
      <c r="G30" s="39"/>
      <c r="H30" s="37">
        <f t="shared" si="1"/>
        <v>0</v>
      </c>
      <c r="I30" s="40" t="s">
        <v>18</v>
      </c>
      <c r="J30" s="37">
        <v>80</v>
      </c>
      <c r="K30" s="41" t="s">
        <v>20</v>
      </c>
      <c r="L30" s="42" t="str">
        <f t="shared" si="0"/>
        <v/>
      </c>
      <c r="M30" s="40" t="s">
        <v>22</v>
      </c>
      <c r="N30" s="37">
        <v>13</v>
      </c>
      <c r="O30" s="41" t="s">
        <v>20</v>
      </c>
      <c r="P30" s="38" t="str">
        <f t="shared" si="2"/>
        <v/>
      </c>
      <c r="Q30" s="43">
        <f t="shared" si="3"/>
        <v>1.7363999999999999</v>
      </c>
      <c r="R30" s="44" t="str">
        <f t="shared" si="4"/>
        <v/>
      </c>
    </row>
    <row r="31" spans="1:18" x14ac:dyDescent="0.3">
      <c r="A31" s="37">
        <v>1089876</v>
      </c>
      <c r="B31" s="38" t="s">
        <v>47</v>
      </c>
      <c r="C31" s="37">
        <v>110601</v>
      </c>
      <c r="D31" s="37">
        <v>10</v>
      </c>
      <c r="E31" s="37">
        <v>4</v>
      </c>
      <c r="F31" s="39"/>
      <c r="G31" s="39"/>
      <c r="H31" s="37">
        <f t="shared" si="1"/>
        <v>0</v>
      </c>
      <c r="I31" s="40" t="s">
        <v>18</v>
      </c>
      <c r="J31" s="37">
        <v>40</v>
      </c>
      <c r="K31" s="41" t="s">
        <v>20</v>
      </c>
      <c r="L31" s="42" t="str">
        <f t="shared" si="0"/>
        <v/>
      </c>
      <c r="M31" s="40" t="s">
        <v>22</v>
      </c>
      <c r="N31" s="37">
        <v>6.5</v>
      </c>
      <c r="O31" s="41" t="s">
        <v>20</v>
      </c>
      <c r="P31" s="38" t="str">
        <f t="shared" si="2"/>
        <v/>
      </c>
      <c r="Q31" s="43">
        <f t="shared" si="3"/>
        <v>1.7363999999999999</v>
      </c>
      <c r="R31" s="44" t="str">
        <f t="shared" si="4"/>
        <v/>
      </c>
    </row>
    <row r="32" spans="1:18" x14ac:dyDescent="0.3">
      <c r="A32" s="37">
        <v>1089877</v>
      </c>
      <c r="B32" s="38" t="s">
        <v>48</v>
      </c>
      <c r="C32" s="37">
        <v>110601</v>
      </c>
      <c r="D32" s="37">
        <v>10</v>
      </c>
      <c r="E32" s="37">
        <v>3.6</v>
      </c>
      <c r="F32" s="39"/>
      <c r="G32" s="39"/>
      <c r="H32" s="37">
        <f t="shared" si="1"/>
        <v>0</v>
      </c>
      <c r="I32" s="40" t="s">
        <v>18</v>
      </c>
      <c r="J32" s="37">
        <v>45</v>
      </c>
      <c r="K32" s="41" t="s">
        <v>20</v>
      </c>
      <c r="L32" s="42" t="str">
        <f t="shared" si="0"/>
        <v/>
      </c>
      <c r="M32" s="40" t="s">
        <v>22</v>
      </c>
      <c r="N32" s="37">
        <v>7.13</v>
      </c>
      <c r="O32" s="41" t="s">
        <v>20</v>
      </c>
      <c r="P32" s="38" t="str">
        <f t="shared" si="2"/>
        <v/>
      </c>
      <c r="Q32" s="43">
        <f t="shared" si="3"/>
        <v>1.7363999999999999</v>
      </c>
      <c r="R32" s="44" t="str">
        <f t="shared" si="4"/>
        <v/>
      </c>
    </row>
    <row r="33" spans="1:18" x14ac:dyDescent="0.3">
      <c r="A33" s="37" t="s">
        <v>49</v>
      </c>
      <c r="B33" s="38" t="s">
        <v>50</v>
      </c>
      <c r="C33" s="37">
        <v>110601</v>
      </c>
      <c r="D33" s="37">
        <v>10.35</v>
      </c>
      <c r="E33" s="37">
        <v>3.6</v>
      </c>
      <c r="F33" s="39"/>
      <c r="G33" s="39"/>
      <c r="H33" s="37">
        <f t="shared" si="1"/>
        <v>0</v>
      </c>
      <c r="I33" s="40" t="s">
        <v>18</v>
      </c>
      <c r="J33" s="37">
        <v>46</v>
      </c>
      <c r="K33" s="41" t="s">
        <v>20</v>
      </c>
      <c r="L33" s="42" t="str">
        <f t="shared" si="0"/>
        <v/>
      </c>
      <c r="M33" s="40" t="s">
        <v>22</v>
      </c>
      <c r="N33" s="37">
        <v>7.4</v>
      </c>
      <c r="O33" s="41" t="s">
        <v>20</v>
      </c>
      <c r="P33" s="38" t="str">
        <f t="shared" si="2"/>
        <v/>
      </c>
      <c r="Q33" s="43">
        <f t="shared" si="3"/>
        <v>1.7363999999999999</v>
      </c>
      <c r="R33" s="44" t="str">
        <f t="shared" si="4"/>
        <v/>
      </c>
    </row>
    <row r="34" spans="1:18" x14ac:dyDescent="0.3">
      <c r="A34" s="22" t="s">
        <v>51</v>
      </c>
      <c r="B34" s="23" t="s">
        <v>52</v>
      </c>
      <c r="C34" s="22">
        <v>110601</v>
      </c>
      <c r="D34" s="22">
        <v>10</v>
      </c>
      <c r="E34" s="22">
        <v>4</v>
      </c>
      <c r="F34" s="24"/>
      <c r="G34" s="24"/>
      <c r="H34" s="22">
        <f t="shared" si="1"/>
        <v>0</v>
      </c>
      <c r="I34" s="25" t="s">
        <v>18</v>
      </c>
      <c r="J34" s="22">
        <v>40</v>
      </c>
      <c r="K34" s="26" t="s">
        <v>20</v>
      </c>
      <c r="L34" s="27" t="str">
        <f t="shared" si="0"/>
        <v/>
      </c>
      <c r="M34" s="25" t="s">
        <v>22</v>
      </c>
      <c r="N34" s="22">
        <v>6.335</v>
      </c>
      <c r="O34" s="26" t="s">
        <v>20</v>
      </c>
      <c r="P34" s="23" t="str">
        <f t="shared" si="2"/>
        <v/>
      </c>
      <c r="Q34" s="28">
        <f t="shared" si="3"/>
        <v>1.7363999999999999</v>
      </c>
      <c r="R34" s="29" t="str">
        <f t="shared" si="4"/>
        <v/>
      </c>
    </row>
    <row r="35" spans="1:18" x14ac:dyDescent="0.3">
      <c r="A35" s="1"/>
      <c r="D35" s="1"/>
      <c r="E35" s="1"/>
      <c r="L35" s="52" t="s">
        <v>55</v>
      </c>
      <c r="M35" s="52"/>
      <c r="N35" s="52"/>
      <c r="O35" s="52"/>
      <c r="P35" s="30">
        <f>SUM(P12:P34)</f>
        <v>0</v>
      </c>
      <c r="Q35" s="30"/>
      <c r="R35" s="31">
        <f>SUM(R12:R34)</f>
        <v>0</v>
      </c>
    </row>
    <row r="36" spans="1:18" x14ac:dyDescent="0.3">
      <c r="A36" s="1"/>
      <c r="D36" s="1"/>
      <c r="E36" s="1"/>
    </row>
    <row r="37" spans="1:18" x14ac:dyDescent="0.3">
      <c r="A37" s="1"/>
      <c r="D37" s="1"/>
      <c r="E37" s="1"/>
    </row>
    <row r="38" spans="1:18" x14ac:dyDescent="0.3">
      <c r="A38" s="1"/>
      <c r="B38" s="45" t="s">
        <v>71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spans="1:18" x14ac:dyDescent="0.3">
      <c r="A39" s="1"/>
      <c r="D39" s="1"/>
      <c r="E39" s="1"/>
    </row>
  </sheetData>
  <mergeCells count="6">
    <mergeCell ref="B38:Q38"/>
    <mergeCell ref="C1:M1"/>
    <mergeCell ref="Q1:R1"/>
    <mergeCell ref="A6:B6"/>
    <mergeCell ref="F7:G7"/>
    <mergeCell ref="L35:O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H16" sqref="H16"/>
    </sheetView>
  </sheetViews>
  <sheetFormatPr defaultRowHeight="14.4" x14ac:dyDescent="0.3"/>
  <cols>
    <col min="2" max="2" width="43.6640625" bestFit="1" customWidth="1"/>
  </cols>
  <sheetData>
    <row r="1" spans="1:15" ht="32.4" x14ac:dyDescent="0.6">
      <c r="A1" s="46" t="s">
        <v>56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3">
      <c r="A2" s="1"/>
      <c r="C2" s="1"/>
    </row>
    <row r="3" spans="1:15" x14ac:dyDescent="0.3">
      <c r="A3" s="1"/>
      <c r="C3" s="1"/>
      <c r="I3" s="2" t="s">
        <v>1</v>
      </c>
      <c r="K3" s="3"/>
      <c r="L3" s="3"/>
      <c r="M3" s="3"/>
      <c r="N3" s="3"/>
      <c r="O3" s="3"/>
    </row>
    <row r="4" spans="1:15" x14ac:dyDescent="0.3">
      <c r="A4" s="1"/>
      <c r="C4" s="1"/>
      <c r="I4" s="2" t="s">
        <v>2</v>
      </c>
      <c r="K4" s="4"/>
      <c r="L4" s="4"/>
      <c r="M4" s="4"/>
      <c r="N4" s="4"/>
      <c r="O4" s="4"/>
    </row>
    <row r="5" spans="1:15" x14ac:dyDescent="0.3">
      <c r="A5" s="1"/>
      <c r="C5" s="1"/>
      <c r="I5" s="2" t="s">
        <v>3</v>
      </c>
      <c r="K5" s="3"/>
      <c r="L5" s="3"/>
      <c r="M5" s="3"/>
      <c r="N5" s="3"/>
      <c r="O5" s="3"/>
    </row>
    <row r="6" spans="1:15" x14ac:dyDescent="0.3">
      <c r="A6" s="48" t="s">
        <v>4</v>
      </c>
      <c r="B6" s="49"/>
      <c r="C6" s="1"/>
      <c r="D6" s="1"/>
      <c r="I6" s="2" t="s">
        <v>5</v>
      </c>
      <c r="K6" s="4"/>
      <c r="L6" s="4"/>
      <c r="M6" s="4"/>
      <c r="N6" s="4"/>
      <c r="O6" s="4"/>
    </row>
    <row r="7" spans="1:15" x14ac:dyDescent="0.3">
      <c r="A7" s="5">
        <v>110601</v>
      </c>
      <c r="B7" s="6">
        <v>1.5507</v>
      </c>
      <c r="C7" s="1"/>
      <c r="D7" s="33"/>
      <c r="I7" s="2" t="s">
        <v>7</v>
      </c>
      <c r="K7" s="4"/>
      <c r="L7" s="4"/>
      <c r="M7" s="4"/>
      <c r="N7" s="4"/>
      <c r="O7" s="4"/>
    </row>
    <row r="8" spans="1:15" x14ac:dyDescent="0.3">
      <c r="A8" s="7">
        <v>110244</v>
      </c>
      <c r="B8" s="8">
        <v>1.8467</v>
      </c>
      <c r="C8" s="1"/>
      <c r="D8" s="32"/>
      <c r="I8" s="2" t="s">
        <v>8</v>
      </c>
      <c r="K8" s="3"/>
      <c r="L8" s="3"/>
      <c r="M8" s="3"/>
      <c r="N8" s="3"/>
      <c r="O8" s="3"/>
    </row>
    <row r="11" spans="1:15" x14ac:dyDescent="0.3">
      <c r="D11" s="53" t="s">
        <v>68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5" x14ac:dyDescent="0.3">
      <c r="A12" s="34" t="s">
        <v>67</v>
      </c>
      <c r="B12" s="34" t="s">
        <v>11</v>
      </c>
      <c r="C12" s="34" t="s">
        <v>19</v>
      </c>
      <c r="D12" s="34" t="s">
        <v>57</v>
      </c>
      <c r="E12" s="34" t="s">
        <v>58</v>
      </c>
      <c r="F12" s="34" t="s">
        <v>59</v>
      </c>
      <c r="G12" s="34" t="s">
        <v>60</v>
      </c>
      <c r="H12" s="34" t="s">
        <v>61</v>
      </c>
      <c r="I12" s="34" t="s">
        <v>62</v>
      </c>
      <c r="J12" s="34" t="s">
        <v>63</v>
      </c>
      <c r="K12" s="34" t="s">
        <v>64</v>
      </c>
      <c r="L12" s="34" t="s">
        <v>65</v>
      </c>
      <c r="M12" s="34" t="s">
        <v>66</v>
      </c>
      <c r="N12" s="36" t="s">
        <v>17</v>
      </c>
      <c r="O12" s="35" t="s">
        <v>69</v>
      </c>
    </row>
    <row r="13" spans="1:15" x14ac:dyDescent="0.3">
      <c r="A13" s="22">
        <v>2090</v>
      </c>
      <c r="B13" s="23" t="s">
        <v>27</v>
      </c>
      <c r="C13" s="22">
        <v>80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>
        <f>SUM(D13:M13)</f>
        <v>0</v>
      </c>
      <c r="O13" s="34">
        <f t="shared" ref="O13:O37" si="0">N13/C13</f>
        <v>0</v>
      </c>
    </row>
    <row r="14" spans="1:15" x14ac:dyDescent="0.3">
      <c r="A14" s="22">
        <v>26264</v>
      </c>
      <c r="B14" s="23" t="s">
        <v>28</v>
      </c>
      <c r="C14" s="22">
        <v>40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>
        <f t="shared" ref="N14:N37" si="1">SUM(D14:M14)</f>
        <v>0</v>
      </c>
      <c r="O14" s="34">
        <f t="shared" si="0"/>
        <v>0</v>
      </c>
    </row>
    <row r="15" spans="1:15" x14ac:dyDescent="0.3">
      <c r="A15" s="22">
        <v>38118</v>
      </c>
      <c r="B15" s="23" t="s">
        <v>29</v>
      </c>
      <c r="C15" s="22">
        <v>80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>
        <f t="shared" si="1"/>
        <v>0</v>
      </c>
      <c r="O15" s="34">
        <f t="shared" si="0"/>
        <v>0</v>
      </c>
    </row>
    <row r="16" spans="1:15" x14ac:dyDescent="0.3">
      <c r="A16" s="22">
        <v>53228</v>
      </c>
      <c r="B16" s="23" t="s">
        <v>30</v>
      </c>
      <c r="C16" s="22">
        <v>88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>
        <f t="shared" si="1"/>
        <v>0</v>
      </c>
      <c r="O16" s="34">
        <f t="shared" si="0"/>
        <v>0</v>
      </c>
    </row>
    <row r="17" spans="1:15" x14ac:dyDescent="0.3">
      <c r="A17" s="22">
        <v>53258</v>
      </c>
      <c r="B17" s="23" t="s">
        <v>31</v>
      </c>
      <c r="C17" s="22">
        <v>88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>
        <f t="shared" si="1"/>
        <v>0</v>
      </c>
      <c r="O17" s="34">
        <f t="shared" si="0"/>
        <v>0</v>
      </c>
    </row>
    <row r="18" spans="1:15" x14ac:dyDescent="0.3">
      <c r="A18" s="22">
        <v>53448</v>
      </c>
      <c r="B18" s="23" t="s">
        <v>32</v>
      </c>
      <c r="C18" s="22">
        <v>82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>
        <f t="shared" si="1"/>
        <v>0</v>
      </c>
      <c r="O18" s="34">
        <f t="shared" si="0"/>
        <v>0</v>
      </c>
    </row>
    <row r="19" spans="1:15" x14ac:dyDescent="0.3">
      <c r="A19" s="22">
        <v>53458</v>
      </c>
      <c r="B19" s="23" t="s">
        <v>33</v>
      </c>
      <c r="C19" s="22">
        <v>74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>
        <f t="shared" si="1"/>
        <v>0</v>
      </c>
      <c r="O19" s="34">
        <f t="shared" si="0"/>
        <v>0</v>
      </c>
    </row>
    <row r="20" spans="1:15" x14ac:dyDescent="0.3">
      <c r="A20" s="22">
        <v>53958</v>
      </c>
      <c r="B20" s="23" t="s">
        <v>34</v>
      </c>
      <c r="C20" s="22">
        <v>80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>
        <f t="shared" si="1"/>
        <v>0</v>
      </c>
      <c r="O20" s="34">
        <f t="shared" si="0"/>
        <v>0</v>
      </c>
    </row>
    <row r="21" spans="1:15" x14ac:dyDescent="0.3">
      <c r="A21" s="22">
        <v>53978</v>
      </c>
      <c r="B21" s="23" t="s">
        <v>35</v>
      </c>
      <c r="C21" s="22">
        <v>80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>
        <f t="shared" si="1"/>
        <v>0</v>
      </c>
      <c r="O21" s="34">
        <f t="shared" si="0"/>
        <v>0</v>
      </c>
    </row>
    <row r="22" spans="1:15" x14ac:dyDescent="0.3">
      <c r="A22" s="22">
        <v>53989</v>
      </c>
      <c r="B22" s="23" t="s">
        <v>36</v>
      </c>
      <c r="C22" s="22">
        <v>84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>
        <f t="shared" si="1"/>
        <v>0</v>
      </c>
      <c r="O22" s="34">
        <f t="shared" si="0"/>
        <v>0</v>
      </c>
    </row>
    <row r="23" spans="1:15" x14ac:dyDescent="0.3">
      <c r="A23" s="22">
        <v>53998</v>
      </c>
      <c r="B23" s="23" t="s">
        <v>37</v>
      </c>
      <c r="C23" s="22">
        <v>88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>
        <f t="shared" si="1"/>
        <v>0</v>
      </c>
      <c r="O23" s="34">
        <f t="shared" si="0"/>
        <v>0</v>
      </c>
    </row>
    <row r="24" spans="1:15" x14ac:dyDescent="0.3">
      <c r="A24" s="22">
        <v>1089271</v>
      </c>
      <c r="B24" s="23" t="s">
        <v>38</v>
      </c>
      <c r="C24" s="22">
        <v>46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>
        <f t="shared" si="1"/>
        <v>0</v>
      </c>
      <c r="O24" s="34">
        <f t="shared" si="0"/>
        <v>0</v>
      </c>
    </row>
    <row r="25" spans="1:15" x14ac:dyDescent="0.3">
      <c r="A25" s="22">
        <v>1089300</v>
      </c>
      <c r="B25" s="23" t="s">
        <v>39</v>
      </c>
      <c r="C25" s="22">
        <v>80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>
        <f t="shared" si="1"/>
        <v>0</v>
      </c>
      <c r="O25" s="34">
        <f t="shared" si="0"/>
        <v>0</v>
      </c>
    </row>
    <row r="26" spans="1:15" x14ac:dyDescent="0.3">
      <c r="A26" s="22">
        <v>1089301</v>
      </c>
      <c r="B26" s="23" t="s">
        <v>40</v>
      </c>
      <c r="C26" s="22">
        <v>80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>
        <f t="shared" si="1"/>
        <v>0</v>
      </c>
      <c r="O26" s="34">
        <f t="shared" si="0"/>
        <v>0</v>
      </c>
    </row>
    <row r="27" spans="1:15" x14ac:dyDescent="0.3">
      <c r="A27" s="22">
        <v>1089302</v>
      </c>
      <c r="B27" s="23" t="s">
        <v>41</v>
      </c>
      <c r="C27" s="22">
        <v>80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>
        <f t="shared" si="1"/>
        <v>0</v>
      </c>
      <c r="O27" s="34">
        <f t="shared" si="0"/>
        <v>0</v>
      </c>
    </row>
    <row r="28" spans="1:15" x14ac:dyDescent="0.3">
      <c r="A28" s="22">
        <v>1089303</v>
      </c>
      <c r="B28" s="23" t="s">
        <v>42</v>
      </c>
      <c r="C28" s="22">
        <v>80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>
        <f t="shared" si="1"/>
        <v>0</v>
      </c>
      <c r="O28" s="34">
        <f t="shared" si="0"/>
        <v>0</v>
      </c>
    </row>
    <row r="29" spans="1:15" x14ac:dyDescent="0.3">
      <c r="A29" s="22">
        <v>1089863</v>
      </c>
      <c r="B29" s="23" t="s">
        <v>43</v>
      </c>
      <c r="C29" s="22">
        <v>80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>
        <f t="shared" si="1"/>
        <v>0</v>
      </c>
      <c r="O29" s="34">
        <f t="shared" si="0"/>
        <v>0</v>
      </c>
    </row>
    <row r="30" spans="1:15" x14ac:dyDescent="0.3">
      <c r="A30" s="22">
        <v>1089865</v>
      </c>
      <c r="B30" s="23" t="s">
        <v>44</v>
      </c>
      <c r="C30" s="22">
        <v>80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>
        <f t="shared" si="1"/>
        <v>0</v>
      </c>
      <c r="O30" s="34">
        <f t="shared" si="0"/>
        <v>0</v>
      </c>
    </row>
    <row r="31" spans="1:15" x14ac:dyDescent="0.3">
      <c r="A31" s="22">
        <v>1089870</v>
      </c>
      <c r="B31" s="23" t="s">
        <v>45</v>
      </c>
      <c r="C31" s="22">
        <v>80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>
        <f t="shared" si="1"/>
        <v>0</v>
      </c>
      <c r="O31" s="34">
        <f t="shared" si="0"/>
        <v>0</v>
      </c>
    </row>
    <row r="32" spans="1:15" x14ac:dyDescent="0.3">
      <c r="A32" s="22">
        <v>1089871</v>
      </c>
      <c r="B32" s="23" t="s">
        <v>46</v>
      </c>
      <c r="C32" s="22">
        <v>80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>
        <f t="shared" si="1"/>
        <v>0</v>
      </c>
      <c r="O32" s="34">
        <f t="shared" si="0"/>
        <v>0</v>
      </c>
    </row>
    <row r="33" spans="1:15" x14ac:dyDescent="0.3">
      <c r="A33" s="22">
        <v>1089876</v>
      </c>
      <c r="B33" s="23" t="s">
        <v>47</v>
      </c>
      <c r="C33" s="22">
        <v>40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>
        <f t="shared" si="1"/>
        <v>0</v>
      </c>
      <c r="O33" s="34">
        <f t="shared" si="0"/>
        <v>0</v>
      </c>
    </row>
    <row r="34" spans="1:15" x14ac:dyDescent="0.3">
      <c r="A34" s="22">
        <v>1089877</v>
      </c>
      <c r="B34" s="23" t="s">
        <v>48</v>
      </c>
      <c r="C34" s="22">
        <v>45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>
        <f t="shared" si="1"/>
        <v>0</v>
      </c>
      <c r="O34" s="34">
        <f t="shared" si="0"/>
        <v>0</v>
      </c>
    </row>
    <row r="35" spans="1:15" x14ac:dyDescent="0.3">
      <c r="A35" s="22" t="s">
        <v>49</v>
      </c>
      <c r="B35" s="23" t="s">
        <v>50</v>
      </c>
      <c r="C35" s="22">
        <v>46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>
        <f t="shared" si="1"/>
        <v>0</v>
      </c>
      <c r="O35" s="34">
        <f t="shared" si="0"/>
        <v>0</v>
      </c>
    </row>
    <row r="36" spans="1:15" x14ac:dyDescent="0.3">
      <c r="A36" s="22" t="s">
        <v>51</v>
      </c>
      <c r="B36" s="23" t="s">
        <v>52</v>
      </c>
      <c r="C36" s="22">
        <v>40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>
        <f t="shared" si="1"/>
        <v>0</v>
      </c>
      <c r="O36" s="34">
        <f t="shared" si="0"/>
        <v>0</v>
      </c>
    </row>
    <row r="37" spans="1:15" x14ac:dyDescent="0.3">
      <c r="A37" s="22" t="s">
        <v>53</v>
      </c>
      <c r="B37" s="23" t="s">
        <v>54</v>
      </c>
      <c r="C37" s="22">
        <v>83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>
        <f t="shared" si="1"/>
        <v>0</v>
      </c>
      <c r="O37" s="34">
        <f t="shared" si="0"/>
        <v>0</v>
      </c>
    </row>
  </sheetData>
  <mergeCells count="3">
    <mergeCell ref="A6:B6"/>
    <mergeCell ref="A1:O1"/>
    <mergeCell ref="D11:N11"/>
  </mergeCells>
  <pageMargins left="0.7" right="0.7" top="0.75" bottom="0.75" header="0.3" footer="0.3"/>
  <pageSetup orientation="portrait" r:id="rId1"/>
  <ignoredErrors>
    <ignoredError sqref="N13:N3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2021-12-21T16:39:44+00:00</Remediation_x0020_Date>
  </documentManagement>
</p:properties>
</file>

<file path=customXml/itemProps1.xml><?xml version="1.0" encoding="utf-8"?>
<ds:datastoreItem xmlns:ds="http://schemas.openxmlformats.org/officeDocument/2006/customXml" ds:itemID="{AD99336F-B602-4C58-A314-5EE35B983A29}"/>
</file>

<file path=customXml/itemProps2.xml><?xml version="1.0" encoding="utf-8"?>
<ds:datastoreItem xmlns:ds="http://schemas.openxmlformats.org/officeDocument/2006/customXml" ds:itemID="{BDF8892C-1C0D-4E4C-8E26-841F68961894}"/>
</file>

<file path=customXml/itemProps3.xml><?xml version="1.0" encoding="utf-8"?>
<ds:datastoreItem xmlns:ds="http://schemas.openxmlformats.org/officeDocument/2006/customXml" ds:itemID="{F650DB1B-5CE2-41C5-AF3C-4DED78E322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Planner</vt:lpstr>
    </vt:vector>
  </TitlesOfParts>
  <Company>High Liner Foods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Enos</dc:creator>
  <cp:lastModifiedBy>"englishs"</cp:lastModifiedBy>
  <dcterms:created xsi:type="dcterms:W3CDTF">2021-01-04T20:01:16Z</dcterms:created>
  <dcterms:modified xsi:type="dcterms:W3CDTF">2021-12-15T15:35:00Z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1087151092</vt:i4>
  </property>
  <property fmtid="{D5CDD505-2E9C-101B-9397-08002B2CF9AE}" pid="3" name="_NewReviewCycle">
    <vt:lpwstr/>
  </property>
  <property fmtid="{D5CDD505-2E9C-101B-9397-08002B2CF9AE}" pid="4" name="_EmailSubject">
    <vt:lpwstr>High Liner Foods - SPA renewal submittal documents</vt:lpwstr>
  </property>
  <property fmtid="{D5CDD505-2E9C-101B-9397-08002B2CF9AE}" pid="5" name="_AuthorEmail">
    <vt:lpwstr>Dawn.Enos@highlinerfoods.com</vt:lpwstr>
  </property>
  <property fmtid="{D5CDD505-2E9C-101B-9397-08002B2CF9AE}" pid="6" name="_AuthorEmailDisplayName">
    <vt:lpwstr>Dawn Enos</vt:lpwstr>
  </property>
  <property fmtid="{D5CDD505-2E9C-101B-9397-08002B2CF9AE}" pid="7" name="_ReviewingToolsShownOnce">
    <vt:lpwstr/>
  </property>
  <property fmtid="{D5CDD505-2E9C-101B-9397-08002B2CF9AE}" pid="8" name="ContentTypeId">
    <vt:lpwstr>0x01010046895D7B4FD22A4A9C390F7B0E997D3F</vt:lpwstr>
  </property>
</Properties>
</file>