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iagrams/data1.xml" ContentType="application/vnd.openxmlformats-officedocument.drawingml.diagramData+xml"/>
  <Override PartName="/xl/workbook.xml" ContentType="application/vnd.openxmlformats-officedocument.spreadsheetml.sheet.main+xml"/>
  <Override PartName="/xl/styles.xml" ContentType="application/vnd.openxmlformats-officedocument.spreadsheetml.styles+xml"/>
  <Override PartName="/xl/diagrams/drawing1.xml" ContentType="application/vnd.ms-office.drawingml.diagramDrawing+xml"/>
  <Override PartName="/xl/worksheets/sheet1.xml" ContentType="application/vnd.openxmlformats-officedocument.spreadsheetml.worksheet+xml"/>
  <Override PartName="/xl/worksheets/sheet2.xml" ContentType="application/vnd.openxmlformats-officedocument.spreadsheetml.worksheet+xml"/>
  <Override PartName="/xl/diagrams/colors1.xml" ContentType="application/vnd.openxmlformats-officedocument.drawingml.diagramColors+xml"/>
  <Override PartName="/xl/diagrams/layout1.xml" ContentType="application/vnd.openxmlformats-officedocument.drawingml.diagramLayout+xml"/>
  <Override PartName="/xl/sharedStrings.xml" ContentType="application/vnd.openxmlformats-officedocument.spreadsheetml.sharedStrings+xml"/>
  <Override PartName="/xl/drawings/drawing1.xml" ContentType="application/vnd.openxmlformats-officedocument.drawing+xml"/>
  <Override PartName="/xl/diagrams/quickStyle1.xml" ContentType="application/vnd.openxmlformats-officedocument.drawingml.diagramStyle+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_USDA Foods\2. DIVERSION-PROCESSING\SPA Renewal\Ready to Post to Web\Commodity Calculators 23-24\"/>
    </mc:Choice>
  </mc:AlternateContent>
  <bookViews>
    <workbookView xWindow="0" yWindow="0" windowWidth="28800" windowHeight="11010"/>
  </bookViews>
  <sheets>
    <sheet name="Jennie-O" sheetId="1" r:id="rId1"/>
    <sheet name="Compatibility Report" sheetId="2" state="hidden" r:id="rId2"/>
  </sheets>
  <externalReferences>
    <externalReference r:id="rId3"/>
  </externalReferences>
  <definedNames>
    <definedName name="_xlnm._FilterDatabase" localSheetId="0" hidden="1">'Jennie-O'!$B$9:$K$9</definedName>
    <definedName name="_xlnm.Print_Area" localSheetId="0">'Jennie-O'!$A$1:$M$67</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8" i="1" l="1"/>
  <c r="L57" i="1"/>
  <c r="J58" i="1"/>
  <c r="J57" i="1"/>
  <c r="L48" i="1"/>
  <c r="L11" i="1"/>
  <c r="L12" i="1"/>
  <c r="L13" i="1"/>
  <c r="L14" i="1"/>
  <c r="K11" i="1"/>
  <c r="K12" i="1"/>
  <c r="K13" i="1"/>
  <c r="K14" i="1"/>
  <c r="J11" i="1"/>
  <c r="J12" i="1"/>
  <c r="J13" i="1"/>
  <c r="J14" i="1"/>
  <c r="K59" i="1" l="1"/>
  <c r="L16" i="1" l="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9" i="1"/>
  <c r="L50" i="1"/>
  <c r="L51" i="1"/>
  <c r="L52" i="1"/>
  <c r="L53" i="1"/>
  <c r="L54"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9" i="1"/>
  <c r="K50" i="1"/>
  <c r="K51" i="1"/>
  <c r="K52" i="1"/>
  <c r="K53" i="1"/>
  <c r="K54"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9" i="1"/>
  <c r="J50" i="1"/>
  <c r="J51" i="1"/>
  <c r="J52" i="1"/>
  <c r="J53" i="1"/>
  <c r="J54" i="1"/>
  <c r="L15" i="1" l="1"/>
  <c r="L55" i="1" s="1"/>
  <c r="K15" i="1"/>
  <c r="K55" i="1" s="1"/>
  <c r="J15" i="1"/>
  <c r="J55" i="1" s="1"/>
  <c r="I55" i="1"/>
  <c r="I59" i="1"/>
  <c r="H62" i="1" l="1"/>
  <c r="J62" i="1" s="1"/>
  <c r="J59" i="1"/>
  <c r="H64" i="1" s="1"/>
  <c r="J64" i="1" s="1"/>
  <c r="L59" i="1"/>
  <c r="H63" i="1"/>
  <c r="J63" i="1" s="1"/>
  <c r="H65" i="1" l="1"/>
</calcChain>
</file>

<file path=xl/sharedStrings.xml><?xml version="1.0" encoding="utf-8"?>
<sst xmlns="http://schemas.openxmlformats.org/spreadsheetml/2006/main" count="135" uniqueCount="130">
  <si>
    <t>End Product Code</t>
  </si>
  <si>
    <t>Net Weight Per Case
(lbs.)</t>
  </si>
  <si>
    <t>Servings Per Case</t>
  </si>
  <si>
    <t>Net Weight per Serving
(oz.)</t>
  </si>
  <si>
    <t>varies</t>
  </si>
  <si>
    <t xml:space="preserve">Sliced Oven Roasted Turkey Breast </t>
  </si>
  <si>
    <t xml:space="preserve">Diced Oven Roasted Turkey Breast </t>
  </si>
  <si>
    <t>2051-35</t>
  </si>
  <si>
    <t>2711-06</t>
  </si>
  <si>
    <t>2840-28</t>
  </si>
  <si>
    <t xml:space="preserve">Pre-Cooked Turkey Taco Meat </t>
  </si>
  <si>
    <t>2847-28</t>
  </si>
  <si>
    <t>2853-28</t>
  </si>
  <si>
    <t>2854-28</t>
  </si>
  <si>
    <t>2856-28</t>
  </si>
  <si>
    <t>2862-28</t>
  </si>
  <si>
    <t>3170-04</t>
  </si>
  <si>
    <t>8130-30</t>
  </si>
  <si>
    <t>8131-30</t>
  </si>
  <si>
    <t>8364-02</t>
  </si>
  <si>
    <t>RETURN FORM TO:</t>
  </si>
  <si>
    <t>School Name</t>
  </si>
  <si>
    <t>Contact Name</t>
  </si>
  <si>
    <t>Delivery Date</t>
  </si>
  <si>
    <t>Ship To</t>
  </si>
  <si>
    <t>Total DF lbs - Dark</t>
  </si>
  <si>
    <t>Total DF lbs - White</t>
  </si>
  <si>
    <t>DF White Lbs/Case</t>
  </si>
  <si>
    <t>DF Dark Lbs/Case</t>
  </si>
  <si>
    <t>Phone</t>
  </si>
  <si>
    <t>2565-35</t>
  </si>
  <si>
    <t>TOTALS:</t>
  </si>
  <si>
    <t>N/A</t>
  </si>
  <si>
    <t>DF TOTALS</t>
  </si>
  <si>
    <t>8469-02</t>
  </si>
  <si>
    <t>2096-12</t>
  </si>
  <si>
    <t>Pre-Cooked Turkey Spaghetti Sauce 
(White &amp; Dark Meat)</t>
  </si>
  <si>
    <t>Pre-Cooked Turkey Burger (White &amp; Dark Meat)</t>
  </si>
  <si>
    <t>8784-03</t>
  </si>
  <si>
    <t>White and dark lbs #100124</t>
  </si>
  <si>
    <t>Dark Thigh Lbs #100883</t>
  </si>
  <si>
    <t>CO-OP</t>
  </si>
  <si>
    <t>Enter # of Cases Here</t>
  </si>
  <si>
    <t>BID #</t>
  </si>
  <si>
    <t>2130-08</t>
  </si>
  <si>
    <t>Date</t>
  </si>
  <si>
    <t xml:space="preserve"> </t>
  </si>
  <si>
    <t>Total 100124 White:</t>
  </si>
  <si>
    <t>Total 100124 Dark:</t>
  </si>
  <si>
    <t>Total 100883 Thigh:</t>
  </si>
  <si>
    <t>2303-24</t>
  </si>
  <si>
    <t>Browned Turkey Breast Steak 1.41 oz</t>
  </si>
  <si>
    <t>Pre-Cooked Turkey Chili (White &amp; Dark Meat)</t>
  </si>
  <si>
    <t>Pre-Cooked Turkey Taco (White &amp; Dark Meat)</t>
  </si>
  <si>
    <t>Recipient Agency</t>
  </si>
  <si>
    <t>6126-20</t>
  </si>
  <si>
    <t>2568-21</t>
  </si>
  <si>
    <t>2318-12</t>
  </si>
  <si>
    <t>All Natural Oven Roasted Sliced Turkey Breast</t>
  </si>
  <si>
    <t>Total Finished Average Net Weight of order*:</t>
  </si>
  <si>
    <t>Total Finished Average NET Weight case X Lbs</t>
  </si>
  <si>
    <t>*Jennie-O requires a minimum of 4,000 lbs total net weight</t>
  </si>
  <si>
    <t>2099-18</t>
  </si>
  <si>
    <t>Sliced Oven Roasted Turkey Breast 12-1.5 lb units</t>
  </si>
  <si>
    <t>2318-18</t>
  </si>
  <si>
    <t>2319-18</t>
  </si>
  <si>
    <t>All Natural Smoked Sliced Turkey Breast 12-1.5 lb Units</t>
  </si>
  <si>
    <t>2568-18</t>
  </si>
  <si>
    <t>2631-18</t>
  </si>
  <si>
    <t>6138-10</t>
  </si>
  <si>
    <t>2071-30</t>
  </si>
  <si>
    <t xml:space="preserve">Smoke House Turkey Breast Snack Stick (400/1.20oz)   </t>
  </si>
  <si>
    <t>2072-30</t>
  </si>
  <si>
    <t>6448-20</t>
  </si>
  <si>
    <t>Pre-Cooked Chunked White Turkey</t>
  </si>
  <si>
    <t>Reduced Sodium Uncured Turkey Frank</t>
  </si>
  <si>
    <t>6166-30</t>
  </si>
  <si>
    <t xml:space="preserve">All Natural Sliced Smoked Turkey Breast 1.75" </t>
  </si>
  <si>
    <t>2574-12</t>
  </si>
  <si>
    <t>Current Pounds in K12</t>
  </si>
  <si>
    <t>Difference**</t>
  </si>
  <si>
    <t>Sweet BBQ Turkey Breast Snack Stick (400/1.20oz)</t>
  </si>
  <si>
    <r>
      <t xml:space="preserve">Pepperoni Style Seasoned Turkey Slices 1.5"
8 / 2-2.5 lb units per case </t>
    </r>
    <r>
      <rPr>
        <b/>
        <sz val="11"/>
        <color indexed="10"/>
        <rFont val="Calibri"/>
        <family val="2"/>
      </rPr>
      <t>(Target 15-22 lbs)</t>
    </r>
  </si>
  <si>
    <r>
      <t xml:space="preserve">Blue Ribbon Oven Roasted Skinless Turkey Breast
Reduced Sodium </t>
    </r>
    <r>
      <rPr>
        <b/>
        <sz val="11"/>
        <color indexed="10"/>
        <rFont val="Calibri"/>
        <family val="2"/>
      </rPr>
      <t>(Target 18-22 lbs)</t>
    </r>
  </si>
  <si>
    <r>
      <t>VIP Roasted Turkey Breast 1/4" Slice Intact</t>
    </r>
    <r>
      <rPr>
        <b/>
        <sz val="11"/>
        <color indexed="10"/>
        <rFont val="Calibri"/>
        <family val="2"/>
      </rPr>
      <t xml:space="preserve">      (Target 36-47 lbs)</t>
    </r>
  </si>
  <si>
    <t>*Please order in full pallets or full layers under the 4,000 pound minimum</t>
  </si>
  <si>
    <t>6169-20</t>
  </si>
  <si>
    <t>Pre Cooked All Natural Turkey Breast Strips</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</si>
  <si>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</si>
  <si>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</si>
  <si>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</si>
  <si>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</si>
  <si>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</si>
  <si>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</si>
  <si>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</si>
  <si>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</si>
  <si>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</si>
  <si>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</si>
  <si>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</si>
  <si>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</si>
  <si>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</si>
  <si>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NAE All Natural Oven Roasted Sliced Turkey Breast</t>
  </si>
  <si>
    <t>Pre-Cooked Turkey &amp; Gravy (White &amp; Dark Meat)</t>
  </si>
  <si>
    <t>Pre-Cooked Turkey &amp; Gravy  (All White Meat)</t>
  </si>
  <si>
    <r>
      <t xml:space="preserve">Cooked Breast and Thigh Roast (3.29 oz as Packed) </t>
    </r>
    <r>
      <rPr>
        <b/>
        <sz val="11"/>
        <color indexed="10"/>
        <rFont val="Calibri"/>
        <family val="2"/>
      </rPr>
      <t>(Target 37-45 lbs)</t>
    </r>
  </si>
  <si>
    <t>Pre-Cooked Turkey Sausage Patty</t>
  </si>
  <si>
    <t>Turkey Ham Log 3-10 lb units</t>
  </si>
  <si>
    <t>Oven Roasted Breast 3-10 lb units</t>
  </si>
  <si>
    <r>
      <t xml:space="preserve">Natural Choice Browned Turkey Breast </t>
    </r>
    <r>
      <rPr>
        <b/>
        <sz val="11"/>
        <color indexed="10"/>
        <rFont val="Calibri"/>
        <family val="2"/>
      </rPr>
      <t>(Target 14-18 lbs)</t>
    </r>
  </si>
  <si>
    <t>Raw Ground Turkey</t>
  </si>
  <si>
    <t>Sliced Turkey Ham 4-5.25 lb units</t>
  </si>
  <si>
    <t>Sliced Canadian Style Turkey Ham</t>
  </si>
  <si>
    <t>Sliced Turkey Combo Pack: Ham 21-3.06 oz svg
Salami 21-3.00 oz svg, Bologna 32-2.00 oz svg</t>
  </si>
  <si>
    <t>Sliced Turkey Ham 12-1 lb units</t>
  </si>
  <si>
    <t xml:space="preserve">Country Recipe Turkey Sausage Patties 
</t>
  </si>
  <si>
    <t xml:space="preserve">Country Recipe Turkey Sausage Links 
</t>
  </si>
  <si>
    <t>Diced Turkey Ham</t>
  </si>
  <si>
    <t>Sliced Turkey Italian Combo Pack: Ham 21-3.06 oz svg
Salami 21-3.00 oz svg, Pepperoni 22-2.95 oz svg</t>
  </si>
  <si>
    <t>NAE All Natural Sliced Turkey Ham 6-2 lb units</t>
  </si>
  <si>
    <t>All Natural Sliced Turkey Ham 12-1.5 lb Units</t>
  </si>
  <si>
    <t>Sliced Turkey Salami 12-1.5 lb units</t>
  </si>
  <si>
    <t>Pre-Cooked Turkey Bacon</t>
  </si>
  <si>
    <t>08996</t>
  </si>
  <si>
    <t>Savory Turkey Crumbles FC</t>
  </si>
  <si>
    <t>Savory Turkey Meatballs FC</t>
  </si>
  <si>
    <t>Chorizo Turkey Sausage Crumbles FC</t>
  </si>
  <si>
    <t>All Natural Italian Turkey Sausage Crumbles FC</t>
  </si>
  <si>
    <t>Pepperoni Seasoning Diced Turkey 1/4"</t>
  </si>
  <si>
    <t>Jennie-O Commodity Order Calculation Tool 2023-2024</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</si>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</sst>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_);_(* \(#,##0.0\);_(* &quot;-&quot;??_);_(@_)"/>
    <numFmt numFmtId="165" formatCode="0.0000"/>
    <numFmt numFmtId="166" formatCode="_(* #,##0.0000_);_(* \(#,##0.0000\);_(* &quot;-&quot;????_);_(@_)"/>
    <numFmt numFmtId="167" formatCode="m/d/yy;@"/>
    <numFmt numFmtId="168" formatCode="#,##0.0000_);\(#,##0.0000\)"/>
  </numFmts>
  <fonts count="31" x14ac:knownFonts="1">
    <font>
      <sz val="11"/>
      <color theme="1"/>
      <name val="Calibri"/>
      <family val="2"/>
      <scheme val="minor"/>
    </font>
    <font>
      <sz val="10"/>
      <name val="Helv"/>
    </font>
    <font>
      <u/>
      <sz val="10"/>
      <color indexed="12"/>
      <name val="Helv"/>
    </font>
    <font>
      <sz val="10"/>
      <name val="Arial"/>
      <family val="2"/>
    </font>
    <font>
      <b/>
      <sz val="11"/>
      <color indexed="10"/>
      <name val="Calibri"/>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0"/>
      <name val="Calibri"/>
      <family val="2"/>
      <scheme val="minor"/>
    </font>
    <font>
      <b/>
      <sz val="14"/>
      <name val="Calibri"/>
      <family val="2"/>
      <scheme val="minor"/>
    </font>
    <font>
      <b/>
      <sz val="10"/>
      <color theme="1"/>
      <name val="Calibri"/>
      <family val="2"/>
      <scheme val="minor"/>
    </font>
    <font>
      <sz val="9"/>
      <name val="Calibri"/>
      <family val="2"/>
      <scheme val="minor"/>
    </font>
    <font>
      <b/>
      <sz val="12"/>
      <name val="Calibri"/>
      <family val="2"/>
      <scheme val="minor"/>
    </font>
    <font>
      <b/>
      <sz val="10"/>
      <name val="Calibri"/>
      <family val="2"/>
      <scheme val="minor"/>
    </font>
    <font>
      <b/>
      <u/>
      <sz val="9"/>
      <color indexed="12"/>
      <name val="Calibri"/>
      <family val="2"/>
      <scheme val="minor"/>
    </font>
    <font>
      <b/>
      <sz val="9"/>
      <name val="Calibri"/>
      <family val="2"/>
      <scheme val="minor"/>
    </font>
    <font>
      <b/>
      <sz val="12"/>
      <color theme="1"/>
      <name val="Calibri"/>
      <family val="2"/>
      <scheme val="minor"/>
    </font>
    <font>
      <b/>
      <sz val="8"/>
      <color theme="1"/>
      <name val="Calibri"/>
      <family val="2"/>
      <scheme val="minor"/>
    </font>
    <font>
      <b/>
      <sz val="8"/>
      <name val="Calibri"/>
      <family val="2"/>
      <scheme val="minor"/>
    </font>
    <font>
      <b/>
      <i/>
      <sz val="8"/>
      <color theme="1"/>
      <name val="Calibri"/>
      <family val="2"/>
      <scheme val="minor"/>
    </font>
    <font>
      <b/>
      <i/>
      <sz val="11"/>
      <color theme="1"/>
      <name val="Calibri"/>
      <family val="2"/>
      <scheme val="minor"/>
    </font>
    <font>
      <b/>
      <sz val="11"/>
      <name val="Calibri"/>
      <family val="2"/>
      <scheme val="minor"/>
    </font>
    <font>
      <sz val="18"/>
      <name val="Calibri"/>
      <family val="2"/>
      <scheme val="minor"/>
    </font>
    <font>
      <sz val="16"/>
      <name val="Calibri"/>
      <family val="2"/>
      <scheme val="minor"/>
    </font>
    <font>
      <sz val="11"/>
      <color rgb="FF3F3F3F"/>
      <name val="Calibri"/>
      <family val="2"/>
      <scheme val="minor"/>
    </font>
    <font>
      <sz val="11"/>
      <name val="Calibri"/>
      <family val="2"/>
      <scheme val="minor"/>
    </font>
    <font>
      <sz val="12"/>
      <color rgb="FF000000"/>
      <name val="Calibri"/>
      <family val="2"/>
      <scheme val="minor"/>
    </font>
    <font>
      <i/>
      <sz val="12"/>
      <color rgb="FF000000"/>
      <name val="Calibri"/>
      <family val="2"/>
      <scheme val="minor"/>
    </font>
  </fonts>
  <fills count="6">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s>
  <cellStyleXfs count="8">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5" fillId="0" borderId="0"/>
    <xf numFmtId="0" fontId="5" fillId="0" borderId="0"/>
    <xf numFmtId="0" fontId="1" fillId="0" borderId="0"/>
    <xf numFmtId="0" fontId="6" fillId="2" borderId="16" applyNumberFormat="0" applyAlignment="0" applyProtection="0"/>
  </cellStyleXfs>
  <cellXfs count="149">
    <xf numFmtId="0" fontId="0" fillId="0" borderId="0" xfId="0"/>
    <xf numFmtId="0" fontId="8" fillId="0" borderId="0" xfId="0" applyFont="1" applyProtection="1">
      <protection locked="0"/>
    </xf>
    <xf numFmtId="0" fontId="7" fillId="0" borderId="0" xfId="0" applyFont="1" applyProtection="1">
      <protection locked="0"/>
    </xf>
    <xf numFmtId="0" fontId="10" fillId="0" borderId="0" xfId="0" applyFont="1" applyAlignment="1" applyProtection="1">
      <alignment horizont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2" fontId="0" fillId="0" borderId="0" xfId="0" applyNumberFormat="1" applyProtection="1">
      <protection locked="0"/>
    </xf>
    <xf numFmtId="164" fontId="5" fillId="0" borderId="0" xfId="1" applyNumberFormat="1" applyFont="1" applyProtection="1">
      <protection locked="0"/>
    </xf>
    <xf numFmtId="164" fontId="5" fillId="0" borderId="0" xfId="1" applyNumberFormat="1" applyFont="1" applyFill="1" applyProtection="1">
      <protection locked="0"/>
    </xf>
    <xf numFmtId="0" fontId="0" fillId="0" borderId="0" xfId="0" applyProtection="1">
      <protection locked="0"/>
    </xf>
    <xf numFmtId="0" fontId="12" fillId="0" borderId="0" xfId="0" applyFont="1" applyAlignment="1" applyProtection="1">
      <alignment vertical="center"/>
      <protection locked="0"/>
    </xf>
    <xf numFmtId="0" fontId="11" fillId="0" borderId="0" xfId="0" applyFont="1" applyAlignment="1" applyProtection="1">
      <alignment wrapText="1"/>
      <protection locked="0"/>
    </xf>
    <xf numFmtId="0" fontId="11" fillId="0" borderId="1" xfId="0" applyFont="1" applyBorder="1" applyAlignment="1" applyProtection="1">
      <alignment wrapText="1"/>
      <protection locked="0"/>
    </xf>
    <xf numFmtId="164" fontId="13" fillId="0" borderId="0" xfId="1" applyNumberFormat="1" applyFont="1" applyProtection="1">
      <protection locked="0"/>
    </xf>
    <xf numFmtId="0" fontId="0" fillId="0" borderId="0" xfId="0" applyAlignment="1" applyProtection="1">
      <alignment wrapText="1"/>
      <protection locked="0"/>
    </xf>
    <xf numFmtId="0" fontId="14" fillId="3" borderId="3" xfId="0" applyFont="1" applyFill="1" applyBorder="1" applyAlignment="1">
      <alignment horizontal="center" vertical="center"/>
    </xf>
    <xf numFmtId="4" fontId="14" fillId="3" borderId="3" xfId="0" applyNumberFormat="1" applyFont="1" applyFill="1" applyBorder="1" applyAlignment="1">
      <alignment horizontal="center" vertical="center"/>
    </xf>
    <xf numFmtId="164" fontId="8" fillId="3" borderId="3" xfId="1" applyNumberFormat="1" applyFont="1" applyFill="1" applyBorder="1" applyProtection="1"/>
    <xf numFmtId="164" fontId="8" fillId="3" borderId="4" xfId="1" applyNumberFormat="1" applyFont="1" applyFill="1" applyBorder="1" applyProtection="1"/>
    <xf numFmtId="2" fontId="8" fillId="0" borderId="0" xfId="0" applyNumberFormat="1" applyFont="1" applyProtection="1">
      <protection locked="0"/>
    </xf>
    <xf numFmtId="0" fontId="9" fillId="0" borderId="0" xfId="0" applyFont="1" applyAlignment="1" applyProtection="1">
      <alignment horizontal="center"/>
      <protection locked="0"/>
    </xf>
    <xf numFmtId="164" fontId="8" fillId="0" borderId="0" xfId="1" applyNumberFormat="1" applyFont="1" applyProtection="1">
      <protection locked="0"/>
    </xf>
    <xf numFmtId="164" fontId="8" fillId="0" borderId="0" xfId="1" applyNumberFormat="1" applyFont="1" applyFill="1" applyProtection="1">
      <protection locked="0"/>
    </xf>
    <xf numFmtId="49" fontId="15" fillId="0" borderId="0" xfId="6" applyNumberFormat="1" applyFont="1" applyAlignment="1" applyProtection="1">
      <alignment vertical="center"/>
      <protection locked="0"/>
    </xf>
    <xf numFmtId="0" fontId="15" fillId="0" borderId="0" xfId="0" applyFont="1" applyAlignment="1" applyProtection="1">
      <alignment vertical="center"/>
      <protection locked="0"/>
    </xf>
    <xf numFmtId="0" fontId="16" fillId="0" borderId="0" xfId="0" applyFont="1" applyProtection="1">
      <protection locked="0"/>
    </xf>
    <xf numFmtId="0" fontId="17" fillId="0" borderId="0" xfId="2" applyFont="1" applyAlignment="1" applyProtection="1">
      <protection locked="0"/>
    </xf>
    <xf numFmtId="164" fontId="16" fillId="0" borderId="0" xfId="1" applyNumberFormat="1" applyFont="1" applyFill="1" applyBorder="1" applyAlignment="1" applyProtection="1">
      <alignment horizontal="left"/>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164" fontId="18" fillId="0" borderId="8" xfId="1" applyNumberFormat="1" applyFont="1" applyBorder="1" applyAlignment="1" applyProtection="1">
      <alignment horizontal="center" vertical="center" wrapText="1"/>
      <protection locked="0"/>
    </xf>
    <xf numFmtId="164" fontId="18" fillId="0" borderId="6" xfId="1" applyNumberFormat="1" applyFont="1" applyBorder="1" applyAlignment="1" applyProtection="1">
      <alignment horizontal="center" vertical="center" wrapText="1"/>
      <protection locked="0"/>
    </xf>
    <xf numFmtId="0" fontId="9" fillId="0" borderId="0" xfId="0" applyFont="1" applyAlignment="1">
      <alignment vertical="center"/>
    </xf>
    <xf numFmtId="2" fontId="19" fillId="0" borderId="0" xfId="0" applyNumberFormat="1" applyFont="1" applyProtection="1">
      <protection locked="0"/>
    </xf>
    <xf numFmtId="14" fontId="5" fillId="0" borderId="0" xfId="1" applyNumberFormat="1" applyFont="1" applyFill="1" applyProtection="1">
      <protection locked="0"/>
    </xf>
    <xf numFmtId="0" fontId="20" fillId="0" borderId="0" xfId="0" applyFont="1" applyAlignment="1" applyProtection="1">
      <alignment horizontal="left" wrapText="1"/>
      <protection locked="0"/>
    </xf>
    <xf numFmtId="0" fontId="9" fillId="0" borderId="0" xfId="0" applyFont="1" applyAlignment="1" applyProtection="1">
      <alignment horizontal="left"/>
      <protection locked="0"/>
    </xf>
    <xf numFmtId="0" fontId="21" fillId="0" borderId="0" xfId="0" applyFont="1" applyAlignment="1">
      <alignment horizontal="left"/>
    </xf>
    <xf numFmtId="0" fontId="9" fillId="0" borderId="0" xfId="0" applyFont="1" applyAlignment="1" applyProtection="1">
      <alignment horizontal="left" wrapText="1"/>
      <protection locked="0"/>
    </xf>
    <xf numFmtId="0" fontId="18" fillId="0" borderId="0" xfId="0" applyFont="1" applyAlignment="1" applyProtection="1">
      <alignment horizontal="left"/>
      <protection locked="0"/>
    </xf>
    <xf numFmtId="0" fontId="22" fillId="0" borderId="0" xfId="0" applyFont="1" applyAlignment="1" applyProtection="1">
      <alignment horizontal="right"/>
      <protection locked="0"/>
    </xf>
    <xf numFmtId="0" fontId="18" fillId="4" borderId="8" xfId="0" applyFont="1" applyFill="1" applyBorder="1" applyAlignment="1" applyProtection="1">
      <alignment horizontal="center" vertical="center" wrapText="1"/>
      <protection locked="0"/>
    </xf>
    <xf numFmtId="0" fontId="24" fillId="3" borderId="3" xfId="0" applyFont="1" applyFill="1" applyBorder="1" applyAlignment="1">
      <alignment horizontal="left" vertical="center" wrapText="1"/>
    </xf>
    <xf numFmtId="165" fontId="0" fillId="0" borderId="0" xfId="0" applyNumberFormat="1" applyProtection="1">
      <protection locked="0"/>
    </xf>
    <xf numFmtId="165" fontId="18" fillId="0" borderId="8" xfId="0" applyNumberFormat="1" applyFont="1" applyBorder="1" applyAlignment="1" applyProtection="1">
      <alignment horizontal="center" vertical="center" wrapText="1"/>
      <protection locked="0"/>
    </xf>
    <xf numFmtId="165" fontId="14" fillId="3" borderId="3" xfId="0" applyNumberFormat="1" applyFont="1" applyFill="1" applyBorder="1" applyAlignment="1">
      <alignment horizontal="center" vertical="center"/>
    </xf>
    <xf numFmtId="165" fontId="8" fillId="0" borderId="0" xfId="0" applyNumberFormat="1" applyFont="1" applyProtection="1">
      <protection locked="0"/>
    </xf>
    <xf numFmtId="166" fontId="8" fillId="0" borderId="9" xfId="1" applyNumberFormat="1" applyFont="1" applyFill="1" applyBorder="1" applyAlignment="1" applyProtection="1">
      <alignment horizontal="center"/>
    </xf>
    <xf numFmtId="43" fontId="8" fillId="0" borderId="10" xfId="1" applyFont="1" applyFill="1" applyBorder="1" applyProtection="1"/>
    <xf numFmtId="2" fontId="8" fillId="0" borderId="11" xfId="0" applyNumberFormat="1" applyFont="1" applyBorder="1" applyProtection="1">
      <protection locked="0"/>
    </xf>
    <xf numFmtId="167" fontId="8" fillId="0" borderId="0" xfId="0" applyNumberFormat="1" applyFont="1" applyProtection="1">
      <protection locked="0"/>
    </xf>
    <xf numFmtId="0" fontId="27" fillId="5" borderId="16" xfId="7" applyFont="1" applyFill="1" applyAlignment="1" applyProtection="1">
      <alignment horizontal="center" vertical="center"/>
    </xf>
    <xf numFmtId="0" fontId="27" fillId="5" borderId="16" xfId="7" applyFont="1" applyFill="1" applyAlignment="1" applyProtection="1">
      <alignment horizontal="left" vertical="center" wrapText="1"/>
    </xf>
    <xf numFmtId="4" fontId="27" fillId="5" borderId="16" xfId="7" applyNumberFormat="1" applyFont="1" applyFill="1" applyAlignment="1" applyProtection="1">
      <alignment horizontal="center" vertical="center"/>
    </xf>
    <xf numFmtId="165" fontId="27" fillId="5" borderId="16" xfId="7" applyNumberFormat="1" applyFont="1" applyFill="1" applyAlignment="1" applyProtection="1">
      <alignment horizontal="center" vertical="center"/>
    </xf>
    <xf numFmtId="0" fontId="27" fillId="2" borderId="16" xfId="7" applyFont="1" applyAlignment="1" applyProtection="1">
      <alignment horizontal="center"/>
      <protection locked="0"/>
    </xf>
    <xf numFmtId="0" fontId="8" fillId="3" borderId="3" xfId="0" applyFont="1" applyFill="1" applyBorder="1" applyAlignment="1" applyProtection="1">
      <alignment horizontal="center"/>
      <protection locked="0"/>
    </xf>
    <xf numFmtId="0" fontId="27" fillId="2" borderId="16" xfId="7" applyFont="1" applyAlignment="1" applyProtection="1">
      <alignment horizontal="center" vertical="center"/>
      <protection locked="0"/>
    </xf>
    <xf numFmtId="0" fontId="27" fillId="2" borderId="16" xfId="7" applyFont="1" applyAlignment="1" applyProtection="1">
      <alignment wrapText="1"/>
      <protection locked="0"/>
    </xf>
    <xf numFmtId="0" fontId="27" fillId="2" borderId="16" xfId="7" applyFont="1" applyProtection="1">
      <protection locked="0"/>
    </xf>
    <xf numFmtId="2" fontId="27" fillId="2" borderId="16" xfId="7" applyNumberFormat="1" applyFont="1" applyProtection="1">
      <protection locked="0"/>
    </xf>
    <xf numFmtId="165" fontId="27" fillId="2" borderId="16" xfId="7" applyNumberFormat="1" applyFont="1" applyProtection="1">
      <protection locked="0"/>
    </xf>
    <xf numFmtId="165" fontId="27" fillId="2" borderId="16" xfId="7" applyNumberFormat="1" applyFont="1" applyAlignment="1" applyProtection="1">
      <alignment horizontal="center" vertical="center"/>
      <protection locked="0"/>
    </xf>
    <xf numFmtId="166" fontId="27" fillId="2" borderId="16" xfId="7" applyNumberFormat="1" applyFont="1" applyAlignment="1" applyProtection="1">
      <alignment horizontal="center"/>
      <protection locked="0"/>
    </xf>
    <xf numFmtId="43" fontId="27" fillId="2" borderId="16" xfId="7" applyNumberFormat="1" applyFont="1" applyAlignment="1" applyProtection="1">
      <alignment horizontal="center"/>
      <protection locked="0"/>
    </xf>
    <xf numFmtId="0" fontId="9" fillId="0" borderId="7" xfId="0" applyFont="1" applyBorder="1" applyAlignment="1" applyProtection="1">
      <alignment horizontal="center" wrapText="1"/>
      <protection locked="0"/>
    </xf>
    <xf numFmtId="164" fontId="9" fillId="0" borderId="8" xfId="1" applyNumberFormat="1" applyFont="1" applyBorder="1" applyAlignment="1" applyProtection="1">
      <alignment horizontal="center"/>
      <protection locked="0"/>
    </xf>
    <xf numFmtId="168" fontId="8" fillId="0" borderId="9" xfId="1" applyNumberFormat="1" applyFont="1" applyBorder="1" applyProtection="1">
      <protection locked="0"/>
    </xf>
    <xf numFmtId="0" fontId="9" fillId="0" borderId="12" xfId="0" applyFont="1" applyBorder="1" applyAlignment="1" applyProtection="1">
      <alignment horizontal="center"/>
      <protection locked="0"/>
    </xf>
    <xf numFmtId="164" fontId="8" fillId="0" borderId="10" xfId="1" applyNumberFormat="1" applyFont="1" applyBorder="1" applyProtection="1">
      <protection locked="0"/>
    </xf>
    <xf numFmtId="2" fontId="9" fillId="0" borderId="0" xfId="0" applyNumberFormat="1" applyFont="1" applyProtection="1">
      <protection locked="0"/>
    </xf>
    <xf numFmtId="0" fontId="7" fillId="0" borderId="0" xfId="0" applyFont="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7" xfId="0" applyBorder="1" applyAlignment="1">
      <alignment vertical="top" wrapText="1"/>
    </xf>
    <xf numFmtId="0" fontId="0" fillId="0" borderId="21" xfId="0" applyBorder="1" applyAlignment="1">
      <alignment vertical="top" wrapText="1"/>
    </xf>
    <xf numFmtId="0" fontId="0" fillId="0" borderId="20"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7" fillId="0" borderId="0" xfId="0" applyFont="1" applyAlignment="1">
      <alignment horizontal="center" vertical="top" wrapText="1"/>
    </xf>
    <xf numFmtId="0" fontId="0" fillId="0" borderId="0" xfId="0" applyAlignment="1">
      <alignment horizontal="center" vertical="top" wrapText="1"/>
    </xf>
    <xf numFmtId="0" fontId="0" fillId="0" borderId="17"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 fillId="0" borderId="20" xfId="2" quotePrefix="1" applyNumberFormat="1" applyBorder="1" applyAlignment="1" applyProtection="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2" fontId="27" fillId="5" borderId="16" xfId="7" applyNumberFormat="1" applyFont="1" applyFill="1" applyAlignment="1" applyProtection="1">
      <alignment horizontal="center" vertical="center"/>
    </xf>
    <xf numFmtId="166" fontId="27" fillId="5" borderId="16" xfId="7" applyNumberFormat="1" applyFont="1" applyFill="1" applyProtection="1"/>
    <xf numFmtId="0" fontId="9" fillId="0" borderId="0" xfId="0" applyFont="1" applyProtection="1">
      <protection locked="0"/>
    </xf>
    <xf numFmtId="43" fontId="27" fillId="5" borderId="16" xfId="7" applyNumberFormat="1" applyFont="1" applyFill="1" applyProtection="1"/>
    <xf numFmtId="0" fontId="28" fillId="4" borderId="16" xfId="7" applyFont="1" applyFill="1" applyAlignment="1" applyProtection="1">
      <alignment horizontal="center"/>
      <protection locked="0"/>
    </xf>
    <xf numFmtId="166" fontId="27" fillId="2" borderId="16" xfId="7" applyNumberFormat="1" applyFont="1" applyAlignment="1" applyProtection="1">
      <alignment horizontal="center"/>
    </xf>
    <xf numFmtId="0" fontId="28" fillId="5" borderId="16" xfId="7" applyFont="1" applyFill="1" applyAlignment="1" applyProtection="1">
      <alignment horizontal="center"/>
      <protection locked="0"/>
    </xf>
    <xf numFmtId="0" fontId="27" fillId="5" borderId="27" xfId="7" applyFont="1" applyFill="1" applyBorder="1" applyAlignment="1" applyProtection="1">
      <alignment horizontal="left" vertical="center"/>
    </xf>
    <xf numFmtId="2" fontId="27" fillId="5" borderId="27" xfId="7" applyNumberFormat="1" applyFont="1" applyFill="1" applyBorder="1" applyAlignment="1" applyProtection="1">
      <alignment horizontal="center" vertical="center"/>
    </xf>
    <xf numFmtId="0" fontId="27" fillId="5" borderId="27" xfId="7" applyFont="1" applyFill="1" applyBorder="1" applyAlignment="1" applyProtection="1">
      <alignment horizontal="center" vertical="center"/>
    </xf>
    <xf numFmtId="4" fontId="27" fillId="5" borderId="27" xfId="7" applyNumberFormat="1" applyFont="1" applyFill="1" applyBorder="1" applyAlignment="1" applyProtection="1">
      <alignment horizontal="center" vertical="center"/>
    </xf>
    <xf numFmtId="165" fontId="27" fillId="5" borderId="27" xfId="7" applyNumberFormat="1" applyFont="1" applyFill="1" applyBorder="1" applyAlignment="1" applyProtection="1">
      <alignment horizontal="center" vertical="center"/>
    </xf>
    <xf numFmtId="0" fontId="28" fillId="4" borderId="27" xfId="7" applyFont="1" applyFill="1" applyBorder="1" applyAlignment="1" applyProtection="1">
      <alignment horizontal="center"/>
      <protection locked="0"/>
    </xf>
    <xf numFmtId="166" fontId="27" fillId="5" borderId="27" xfId="7" applyNumberFormat="1" applyFont="1" applyFill="1" applyBorder="1" applyProtection="1"/>
    <xf numFmtId="43" fontId="27" fillId="5" borderId="27" xfId="7" applyNumberFormat="1" applyFont="1" applyFill="1" applyBorder="1" applyProtection="1"/>
    <xf numFmtId="0" fontId="11" fillId="5" borderId="26" xfId="0" applyFont="1" applyFill="1" applyBorder="1" applyAlignment="1" applyProtection="1">
      <alignment horizontal="center" vertical="center" wrapText="1"/>
      <protection locked="0"/>
    </xf>
    <xf numFmtId="165" fontId="11" fillId="5" borderId="26" xfId="0" applyNumberFormat="1" applyFont="1" applyFill="1" applyBorder="1" applyAlignment="1" applyProtection="1">
      <alignment horizontal="center" vertical="center" wrapText="1"/>
      <protection locked="0"/>
    </xf>
    <xf numFmtId="0" fontId="28" fillId="5" borderId="26" xfId="0" quotePrefix="1" applyFont="1" applyFill="1" applyBorder="1" applyAlignment="1" applyProtection="1">
      <alignment horizontal="center" vertical="center" wrapText="1"/>
      <protection locked="0"/>
    </xf>
    <xf numFmtId="0" fontId="28" fillId="5" borderId="26" xfId="0" applyFont="1" applyFill="1" applyBorder="1" applyAlignment="1" applyProtection="1">
      <alignment horizontal="left" vertical="center" wrapText="1"/>
      <protection locked="0"/>
    </xf>
    <xf numFmtId="0" fontId="26" fillId="4" borderId="26" xfId="0" applyFont="1" applyFill="1" applyBorder="1" applyAlignment="1" applyProtection="1">
      <alignment horizontal="center" vertical="center" wrapText="1"/>
      <protection locked="0"/>
    </xf>
    <xf numFmtId="164" fontId="23" fillId="0" borderId="0" xfId="1" applyNumberFormat="1" applyFont="1" applyFill="1" applyBorder="1" applyProtection="1">
      <protection locked="0"/>
    </xf>
    <xf numFmtId="0" fontId="30" fillId="0" borderId="1" xfId="0" applyFont="1" applyBorder="1" applyAlignment="1">
      <alignment vertical="center"/>
    </xf>
    <xf numFmtId="0" fontId="29" fillId="0" borderId="1" xfId="0" applyFont="1" applyBorder="1"/>
    <xf numFmtId="0" fontId="30" fillId="0" borderId="1" xfId="0" applyFont="1" applyBorder="1" applyAlignment="1">
      <alignment vertical="center" wrapText="1"/>
    </xf>
    <xf numFmtId="0" fontId="25" fillId="3" borderId="5" xfId="0" applyFont="1" applyFill="1" applyBorder="1" applyAlignment="1">
      <alignment horizontal="center" vertical="center" wrapText="1"/>
    </xf>
    <xf numFmtId="0" fontId="28" fillId="5" borderId="13" xfId="0" quotePrefix="1" applyFont="1" applyFill="1" applyBorder="1" applyAlignment="1" applyProtection="1">
      <alignment horizontal="center" vertical="center" wrapText="1"/>
      <protection locked="0"/>
    </xf>
    <xf numFmtId="0" fontId="28" fillId="5" borderId="13" xfId="0" applyFont="1" applyFill="1" applyBorder="1" applyAlignment="1" applyProtection="1">
      <alignment horizontal="left" vertical="center" wrapText="1"/>
      <protection locked="0"/>
    </xf>
    <xf numFmtId="0" fontId="11" fillId="5" borderId="13" xfId="0" applyFont="1" applyFill="1" applyBorder="1" applyAlignment="1" applyProtection="1">
      <alignment horizontal="center" vertical="center" wrapText="1"/>
      <protection locked="0"/>
    </xf>
    <xf numFmtId="165" fontId="11" fillId="5" borderId="13" xfId="0" applyNumberFormat="1" applyFont="1" applyFill="1" applyBorder="1" applyAlignment="1" applyProtection="1">
      <alignment horizontal="center" vertical="center" wrapText="1"/>
      <protection locked="0"/>
    </xf>
    <xf numFmtId="0" fontId="26" fillId="4" borderId="13" xfId="0" applyFont="1" applyFill="1" applyBorder="1" applyAlignment="1" applyProtection="1">
      <alignment horizontal="center" vertical="center" wrapText="1"/>
      <protection locked="0"/>
    </xf>
    <xf numFmtId="166" fontId="27" fillId="5" borderId="13" xfId="7" applyNumberFormat="1" applyFont="1" applyFill="1" applyBorder="1" applyProtection="1"/>
    <xf numFmtId="43" fontId="27" fillId="5" borderId="13" xfId="7" applyNumberFormat="1" applyFont="1" applyFill="1" applyBorder="1" applyProtection="1"/>
    <xf numFmtId="0" fontId="25" fillId="3" borderId="5" xfId="0"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165" fontId="11" fillId="3" borderId="3" xfId="0" applyNumberFormat="1" applyFont="1" applyFill="1" applyBorder="1" applyAlignment="1" applyProtection="1">
      <alignment horizontal="center" vertical="center" wrapText="1"/>
      <protection locked="0"/>
    </xf>
    <xf numFmtId="0" fontId="26" fillId="3" borderId="3" xfId="0" applyFont="1" applyFill="1" applyBorder="1" applyAlignment="1" applyProtection="1">
      <alignment horizontal="center" vertical="center" wrapText="1"/>
      <protection locked="0"/>
    </xf>
    <xf numFmtId="164" fontId="11" fillId="3" borderId="3" xfId="1" applyNumberFormat="1" applyFont="1" applyFill="1" applyBorder="1" applyAlignment="1" applyProtection="1">
      <alignment horizontal="center" vertical="center" wrapText="1"/>
      <protection locked="0"/>
    </xf>
    <xf numFmtId="164" fontId="5" fillId="3" borderId="4" xfId="1" applyNumberFormat="1" applyFont="1" applyFill="1" applyBorder="1" applyProtection="1">
      <protection locked="0"/>
    </xf>
    <xf numFmtId="1" fontId="27" fillId="5" borderId="16" xfId="7" applyNumberFormat="1" applyFont="1" applyFill="1" applyAlignment="1" applyProtection="1">
      <alignment horizontal="center" vertical="center" wrapText="1"/>
    </xf>
    <xf numFmtId="1" fontId="14" fillId="3" borderId="3" xfId="0" applyNumberFormat="1" applyFont="1" applyFill="1" applyBorder="1" applyAlignment="1">
      <alignment horizontal="center" vertical="center" wrapText="1"/>
    </xf>
    <xf numFmtId="2" fontId="11" fillId="5" borderId="13" xfId="0" applyNumberFormat="1" applyFont="1" applyFill="1" applyBorder="1" applyAlignment="1" applyProtection="1">
      <alignment horizontal="center" vertical="center" wrapText="1"/>
      <protection locked="0"/>
    </xf>
    <xf numFmtId="2" fontId="11" fillId="5" borderId="26" xfId="0" applyNumberFormat="1" applyFont="1" applyFill="1" applyBorder="1" applyAlignment="1" applyProtection="1">
      <alignment horizontal="center" vertical="center" wrapText="1"/>
      <protection locked="0"/>
    </xf>
    <xf numFmtId="0" fontId="8" fillId="0" borderId="14" xfId="0" applyFont="1" applyBorder="1"/>
    <xf numFmtId="0" fontId="0" fillId="0" borderId="0" xfId="0"/>
    <xf numFmtId="2" fontId="9" fillId="0" borderId="15" xfId="0" applyNumberFormat="1" applyFont="1" applyBorder="1"/>
    <xf numFmtId="0" fontId="0" fillId="0" borderId="12" xfId="0" applyBorder="1"/>
    <xf numFmtId="0" fontId="9" fillId="0" borderId="7" xfId="0" applyFont="1" applyBorder="1" applyAlignment="1">
      <alignment horizontal="center"/>
    </xf>
    <xf numFmtId="0" fontId="9" fillId="0" borderId="8" xfId="0" applyFont="1" applyBorder="1" applyAlignment="1">
      <alignment horizontal="center"/>
    </xf>
    <xf numFmtId="0" fontId="11" fillId="0" borderId="1" xfId="0" applyFont="1" applyBorder="1" applyAlignment="1" applyProtection="1">
      <alignment horizontal="left" wrapText="1"/>
      <protection locked="0"/>
    </xf>
    <xf numFmtId="0" fontId="0" fillId="0" borderId="1" xfId="0" applyBorder="1" applyAlignment="1">
      <alignment horizontal="left"/>
    </xf>
    <xf numFmtId="0" fontId="11" fillId="0" borderId="1" xfId="0" applyFont="1" applyBorder="1" applyProtection="1">
      <protection locked="0"/>
    </xf>
    <xf numFmtId="0" fontId="0" fillId="0" borderId="1" xfId="0" applyBorder="1"/>
    <xf numFmtId="0" fontId="11" fillId="0" borderId="2" xfId="0" applyFont="1" applyBorder="1" applyProtection="1">
      <protection locked="0"/>
    </xf>
    <xf numFmtId="0" fontId="0" fillId="0" borderId="2" xfId="0" applyBorder="1"/>
    <xf numFmtId="14" fontId="11" fillId="0" borderId="2" xfId="0" applyNumberFormat="1" applyFont="1" applyBorder="1" applyAlignment="1" applyProtection="1">
      <alignment horizontal="left"/>
      <protection locked="0"/>
    </xf>
    <xf numFmtId="0" fontId="0" fillId="0" borderId="2" xfId="0" applyBorder="1" applyAlignment="1">
      <alignment horizontal="left"/>
    </xf>
    <xf numFmtId="49" fontId="15" fillId="0" borderId="0" xfId="6" applyNumberFormat="1" applyFont="1" applyAlignment="1" applyProtection="1">
      <alignment vertical="center"/>
      <protection locked="0"/>
    </xf>
    <xf numFmtId="0" fontId="0" fillId="0" borderId="0" xfId="0" applyAlignment="1">
      <alignment vertical="center"/>
    </xf>
  </cellXfs>
  <cellStyles count="8">
    <cellStyle name="Comma" xfId="1" builtinId="3"/>
    <cellStyle name="Hyperlink" xfId="2" builtinId="8"/>
    <cellStyle name="Normal" xfId="0" builtinId="0"/>
    <cellStyle name="Normal 2" xfId="3"/>
    <cellStyle name="Normal 3 2" xfId="4"/>
    <cellStyle name="Normal 4" xfId="5"/>
    <cellStyle name="Normal_Sheet1" xfId="6"/>
    <cellStyle name="Output" xfId="7"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t>
        <a:bodyPr/>
        <a:lstStyle/>
        <a:p>
          <a:endParaRPr lang="en-US"/>
        </a:p>
      </dgm:t>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370333"/>
          <a:ext cx="2449310" cy="1296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509166"/>
          <a:ext cx="2006807" cy="64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lvl="0" algn="ctr" defTabSz="800100">
            <a:lnSpc>
              <a:spcPct val="90000"/>
            </a:lnSpc>
            <a:spcBef>
              <a:spcPct val="0"/>
            </a:spcBef>
            <a:spcAft>
              <a:spcPct val="35000"/>
            </a:spcAft>
          </a:pPr>
          <a:r>
            <a:rPr lang="en-US" sz="1800" b="1" kern="1200"/>
            <a:t>CHECK THE POUNDS</a:t>
          </a:r>
        </a:p>
      </dsp:txBody>
      <dsp:txXfrm>
        <a:off x="197571" y="509166"/>
        <a:ext cx="2006807" cy="648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59</xdr:row>
      <xdr:rowOff>80010</xdr:rowOff>
    </xdr:from>
    <xdr:to>
      <xdr:col>2</xdr:col>
      <xdr:colOff>2460740</xdr:colOff>
      <xdr:row>66</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xdr:col>
      <xdr:colOff>0</xdr:colOff>
      <xdr:row>51</xdr:row>
      <xdr:rowOff>0</xdr:rowOff>
    </xdr:from>
    <xdr:to>
      <xdr:col>2</xdr:col>
      <xdr:colOff>2076190</xdr:colOff>
      <xdr:row>53</xdr:row>
      <xdr:rowOff>332167</xdr:rowOff>
    </xdr:to>
    <xdr:pic>
      <xdr:nvPicPr>
        <xdr:cNvPr id="4" name="Picture 3">
          <a:extLst>
            <a:ext uri="{FF2B5EF4-FFF2-40B4-BE49-F238E27FC236}">
              <a16:creationId xmlns:a16="http://schemas.microsoft.com/office/drawing/2014/main" id="{05BD8243-4754-477F-BCA3-ACECB6CC3E8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37167" y="20849167"/>
          <a:ext cx="2076190" cy="1200000"/>
        </a:xfrm>
        <a:prstGeom prst="rect">
          <a:avLst/>
        </a:prstGeom>
      </xdr:spPr>
    </xdr:pic>
    <xdr:clientData/>
  </xdr:twoCellAnchor>
  <xdr:twoCellAnchor>
    <xdr:from>
      <xdr:col>7</xdr:col>
      <xdr:colOff>486834</xdr:colOff>
      <xdr:row>1</xdr:row>
      <xdr:rowOff>21167</xdr:rowOff>
    </xdr:from>
    <xdr:to>
      <xdr:col>10</xdr:col>
      <xdr:colOff>751417</xdr:colOff>
      <xdr:row>5</xdr:row>
      <xdr:rowOff>169333</xdr:rowOff>
    </xdr:to>
    <xdr:sp macro="" textlink="">
      <xdr:nvSpPr>
        <xdr:cNvPr id="5" name="TextBox 4">
          <a:extLst>
            <a:ext uri="{FF2B5EF4-FFF2-40B4-BE49-F238E27FC236}">
              <a16:creationId xmlns:a16="http://schemas.microsoft.com/office/drawing/2014/main" id="{ECF7F025-C943-463E-ADBB-D2FD8D2BD522}"/>
            </a:ext>
          </a:extLst>
        </xdr:cNvPr>
        <xdr:cNvSpPr txBox="1"/>
      </xdr:nvSpPr>
      <xdr:spPr>
        <a:xfrm>
          <a:off x="7418917" y="285750"/>
          <a:ext cx="2614083" cy="120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7</xdr:col>
      <xdr:colOff>730250</xdr:colOff>
      <xdr:row>0</xdr:row>
      <xdr:rowOff>232833</xdr:rowOff>
    </xdr:from>
    <xdr:to>
      <xdr:col>10</xdr:col>
      <xdr:colOff>456940</xdr:colOff>
      <xdr:row>5</xdr:row>
      <xdr:rowOff>109916</xdr:rowOff>
    </xdr:to>
    <xdr:pic>
      <xdr:nvPicPr>
        <xdr:cNvPr id="8" name="Picture 7">
          <a:extLst>
            <a:ext uri="{FF2B5EF4-FFF2-40B4-BE49-F238E27FC236}">
              <a16:creationId xmlns:a16="http://schemas.microsoft.com/office/drawing/2014/main" id="{AD4CC326-C539-48B6-A8AD-637351A8E5C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662333" y="232833"/>
          <a:ext cx="2076190" cy="12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tabSelected="1" zoomScaleNormal="100" workbookViewId="0">
      <pane xSplit="12" ySplit="9" topLeftCell="M10" activePane="bottomRight" state="frozen"/>
      <selection pane="topRight" activeCell="L1" sqref="L1"/>
      <selection pane="bottomLeft" activeCell="A10" sqref="A10"/>
      <selection pane="bottomRight" activeCell="P5" sqref="P5"/>
    </sheetView>
  </sheetViews>
  <sheetFormatPr defaultColWidth="9.140625" defaultRowHeight="21" x14ac:dyDescent="0.35"/>
  <cols>
    <col min="1" max="1" width="4.140625" style="5" customWidth="1"/>
    <col min="2" max="2" width="11.42578125" style="6" customWidth="1"/>
    <col min="3" max="3" width="45.5703125" style="16" customWidth="1"/>
    <col min="4" max="4" width="10" style="11" bestFit="1" customWidth="1"/>
    <col min="5" max="5" width="8.42578125" style="8" customWidth="1"/>
    <col min="6" max="6" width="12.42578125" style="8" customWidth="1"/>
    <col min="7" max="7" width="12" style="45" customWidth="1"/>
    <col min="8" max="8" width="11.42578125" style="45" customWidth="1"/>
    <col min="9" max="9" width="9.42578125" style="3" bestFit="1" customWidth="1"/>
    <col min="10" max="10" width="14.42578125" style="9" customWidth="1"/>
    <col min="11" max="11" width="14" style="9" customWidth="1"/>
    <col min="12" max="12" width="13.85546875" style="10" customWidth="1"/>
    <col min="13" max="13" width="12.42578125" style="11" customWidth="1"/>
    <col min="14" max="16384" width="9.140625" style="11"/>
  </cols>
  <sheetData>
    <row r="1" spans="1:12" x14ac:dyDescent="0.35">
      <c r="A1" s="12" t="s">
        <v>128</v>
      </c>
      <c r="C1" s="13"/>
      <c r="D1" s="7"/>
      <c r="E1" s="7"/>
      <c r="F1" s="52"/>
      <c r="J1" s="26" t="s">
        <v>20</v>
      </c>
    </row>
    <row r="2" spans="1:12" x14ac:dyDescent="0.35">
      <c r="A2" s="12"/>
      <c r="C2" s="13"/>
      <c r="D2" s="7"/>
      <c r="E2" s="7"/>
      <c r="J2" s="27"/>
    </row>
    <row r="3" spans="1:12" x14ac:dyDescent="0.35">
      <c r="A3" s="25" t="s">
        <v>21</v>
      </c>
      <c r="C3" s="111"/>
      <c r="D3" s="147" t="s">
        <v>54</v>
      </c>
      <c r="E3" s="148"/>
      <c r="F3" s="139"/>
      <c r="G3" s="140"/>
      <c r="J3" s="27"/>
    </row>
    <row r="4" spans="1:12" x14ac:dyDescent="0.35">
      <c r="A4" s="25" t="s">
        <v>22</v>
      </c>
      <c r="C4" s="14"/>
      <c r="D4" s="27" t="s">
        <v>41</v>
      </c>
      <c r="E4" s="141"/>
      <c r="F4" s="142"/>
      <c r="G4"/>
      <c r="K4" s="10"/>
      <c r="L4" s="11"/>
    </row>
    <row r="5" spans="1:12" x14ac:dyDescent="0.35">
      <c r="A5" s="25" t="s">
        <v>29</v>
      </c>
      <c r="C5" s="112"/>
      <c r="D5" s="27" t="s">
        <v>43</v>
      </c>
      <c r="E5" s="143"/>
      <c r="F5" s="144"/>
      <c r="G5"/>
      <c r="J5" s="28"/>
    </row>
    <row r="6" spans="1:12" x14ac:dyDescent="0.35">
      <c r="A6" s="25" t="s">
        <v>23</v>
      </c>
      <c r="C6" s="111"/>
      <c r="D6" s="27" t="s">
        <v>45</v>
      </c>
      <c r="E6" s="145"/>
      <c r="F6" s="146"/>
      <c r="G6"/>
      <c r="J6" s="110"/>
      <c r="K6" s="110"/>
    </row>
    <row r="7" spans="1:12" x14ac:dyDescent="0.35">
      <c r="A7" s="25" t="s">
        <v>24</v>
      </c>
      <c r="C7" s="113"/>
      <c r="D7" s="7"/>
      <c r="E7" s="7"/>
      <c r="F7" s="7"/>
      <c r="J7" s="15"/>
      <c r="L7" s="36"/>
    </row>
    <row r="8" spans="1:12" ht="21.75" thickBot="1" x14ac:dyDescent="0.4">
      <c r="J8" s="29"/>
    </row>
    <row r="9" spans="1:12" s="1" customFormat="1" ht="48.75" thickBot="1" x14ac:dyDescent="0.25">
      <c r="A9" s="4"/>
      <c r="B9" s="30" t="s">
        <v>0</v>
      </c>
      <c r="C9" s="30" t="s">
        <v>129</v>
      </c>
      <c r="D9" s="31" t="s">
        <v>1</v>
      </c>
      <c r="E9" s="30" t="s">
        <v>2</v>
      </c>
      <c r="F9" s="31" t="s">
        <v>3</v>
      </c>
      <c r="G9" s="46" t="s">
        <v>28</v>
      </c>
      <c r="H9" s="46" t="s">
        <v>27</v>
      </c>
      <c r="I9" s="43" t="s">
        <v>42</v>
      </c>
      <c r="J9" s="32" t="s">
        <v>25</v>
      </c>
      <c r="K9" s="32" t="s">
        <v>26</v>
      </c>
      <c r="L9" s="33" t="s">
        <v>60</v>
      </c>
    </row>
    <row r="10" spans="1:12" ht="24" thickBot="1" x14ac:dyDescent="0.3">
      <c r="A10" s="4"/>
      <c r="B10" s="122" t="s">
        <v>46</v>
      </c>
      <c r="C10" s="123" t="s">
        <v>39</v>
      </c>
      <c r="D10" s="124"/>
      <c r="E10" s="124"/>
      <c r="F10" s="124"/>
      <c r="G10" s="125"/>
      <c r="H10" s="125"/>
      <c r="I10" s="126"/>
      <c r="J10" s="127"/>
      <c r="K10" s="127"/>
      <c r="L10" s="128"/>
    </row>
    <row r="11" spans="1:12" ht="34.9" customHeight="1" x14ac:dyDescent="0.25">
      <c r="B11" s="115" t="s">
        <v>122</v>
      </c>
      <c r="C11" s="116" t="s">
        <v>123</v>
      </c>
      <c r="D11" s="131">
        <v>40</v>
      </c>
      <c r="E11" s="117">
        <v>284</v>
      </c>
      <c r="F11" s="117">
        <v>2.25</v>
      </c>
      <c r="G11" s="118">
        <v>24.11</v>
      </c>
      <c r="H11" s="118">
        <v>20.96</v>
      </c>
      <c r="I11" s="119"/>
      <c r="J11" s="120">
        <f t="shared" ref="J11:J14" si="0">ROUND(G11*I11,4)</f>
        <v>0</v>
      </c>
      <c r="K11" s="120">
        <f t="shared" ref="K11:K14" si="1">ROUND(H11*I11,4)</f>
        <v>0</v>
      </c>
      <c r="L11" s="121">
        <f t="shared" ref="L11:L14" si="2">I11*D11</f>
        <v>0</v>
      </c>
    </row>
    <row r="12" spans="1:12" ht="34.9" customHeight="1" x14ac:dyDescent="0.25">
      <c r="B12" s="107">
        <v>19200</v>
      </c>
      <c r="C12" s="108" t="s">
        <v>124</v>
      </c>
      <c r="D12" s="132">
        <v>30</v>
      </c>
      <c r="E12" s="105">
        <v>184</v>
      </c>
      <c r="F12" s="105">
        <v>2.6</v>
      </c>
      <c r="G12" s="106">
        <v>15.98</v>
      </c>
      <c r="H12" s="106">
        <v>13.9</v>
      </c>
      <c r="I12" s="109"/>
      <c r="J12" s="103">
        <f t="shared" si="0"/>
        <v>0</v>
      </c>
      <c r="K12" s="103">
        <f t="shared" si="1"/>
        <v>0</v>
      </c>
      <c r="L12" s="104">
        <f t="shared" si="2"/>
        <v>0</v>
      </c>
    </row>
    <row r="13" spans="1:12" ht="34.9" customHeight="1" x14ac:dyDescent="0.25">
      <c r="B13" s="107">
        <v>33038</v>
      </c>
      <c r="C13" s="108" t="s">
        <v>125</v>
      </c>
      <c r="D13" s="132">
        <v>40</v>
      </c>
      <c r="E13" s="105">
        <v>245</v>
      </c>
      <c r="F13" s="105">
        <v>2.61</v>
      </c>
      <c r="G13" s="106">
        <v>21.82</v>
      </c>
      <c r="H13" s="106">
        <v>18.98</v>
      </c>
      <c r="I13" s="109"/>
      <c r="J13" s="103">
        <f t="shared" si="0"/>
        <v>0</v>
      </c>
      <c r="K13" s="103">
        <f t="shared" si="1"/>
        <v>0</v>
      </c>
      <c r="L13" s="104">
        <f t="shared" si="2"/>
        <v>0</v>
      </c>
    </row>
    <row r="14" spans="1:12" ht="34.9" customHeight="1" x14ac:dyDescent="0.25">
      <c r="B14" s="107">
        <v>54057</v>
      </c>
      <c r="C14" s="108" t="s">
        <v>126</v>
      </c>
      <c r="D14" s="132">
        <v>30</v>
      </c>
      <c r="E14" s="105">
        <v>206</v>
      </c>
      <c r="F14" s="105">
        <v>2.3199999999999998</v>
      </c>
      <c r="G14" s="106">
        <v>30.89</v>
      </c>
      <c r="H14" s="106"/>
      <c r="I14" s="109"/>
      <c r="J14" s="103">
        <f t="shared" si="0"/>
        <v>0</v>
      </c>
      <c r="K14" s="103">
        <f t="shared" si="1"/>
        <v>0</v>
      </c>
      <c r="L14" s="104">
        <f t="shared" si="2"/>
        <v>0</v>
      </c>
    </row>
    <row r="15" spans="1:12" s="1" customFormat="1" ht="34.9" customHeight="1" x14ac:dyDescent="0.25">
      <c r="A15" s="34"/>
      <c r="B15" s="99">
        <v>119356</v>
      </c>
      <c r="C15" s="97" t="s">
        <v>111</v>
      </c>
      <c r="D15" s="98">
        <v>25</v>
      </c>
      <c r="E15" s="99">
        <v>263</v>
      </c>
      <c r="F15" s="100">
        <v>1.52</v>
      </c>
      <c r="G15" s="101">
        <v>27.62</v>
      </c>
      <c r="H15" s="101"/>
      <c r="I15" s="102"/>
      <c r="J15" s="103">
        <f t="shared" ref="J15:J54" si="3">ROUND(G15*I15,4)</f>
        <v>0</v>
      </c>
      <c r="K15" s="103">
        <f t="shared" ref="K15:K54" si="4">ROUND(H15*I15,4)</f>
        <v>0</v>
      </c>
      <c r="L15" s="104">
        <f t="shared" ref="L15:L54" si="5">I15*D15</f>
        <v>0</v>
      </c>
    </row>
    <row r="16" spans="1:12" s="1" customFormat="1" ht="34.9" customHeight="1" x14ac:dyDescent="0.25">
      <c r="A16" s="34"/>
      <c r="B16" s="53">
        <v>209503</v>
      </c>
      <c r="C16" s="54" t="s">
        <v>112</v>
      </c>
      <c r="D16" s="90">
        <v>12</v>
      </c>
      <c r="E16" s="53">
        <v>64</v>
      </c>
      <c r="F16" s="55">
        <v>2.82</v>
      </c>
      <c r="G16" s="56">
        <v>10.53</v>
      </c>
      <c r="H16" s="56"/>
      <c r="I16" s="94"/>
      <c r="J16" s="91">
        <f t="shared" si="3"/>
        <v>0</v>
      </c>
      <c r="K16" s="91">
        <f t="shared" si="4"/>
        <v>0</v>
      </c>
      <c r="L16" s="93">
        <f t="shared" si="5"/>
        <v>0</v>
      </c>
    </row>
    <row r="17" spans="1:12" s="1" customFormat="1" ht="34.9" customHeight="1" x14ac:dyDescent="0.25">
      <c r="A17" s="34"/>
      <c r="B17" s="53">
        <v>209903</v>
      </c>
      <c r="C17" s="54" t="s">
        <v>5</v>
      </c>
      <c r="D17" s="90">
        <v>12</v>
      </c>
      <c r="E17" s="53">
        <v>64</v>
      </c>
      <c r="F17" s="55">
        <v>3</v>
      </c>
      <c r="G17" s="56"/>
      <c r="H17" s="56">
        <v>10.71</v>
      </c>
      <c r="I17" s="94"/>
      <c r="J17" s="91">
        <f t="shared" si="3"/>
        <v>0</v>
      </c>
      <c r="K17" s="91">
        <f t="shared" si="4"/>
        <v>0</v>
      </c>
      <c r="L17" s="93">
        <f t="shared" si="5"/>
        <v>0</v>
      </c>
    </row>
    <row r="18" spans="1:12" s="1" customFormat="1" ht="34.9" customHeight="1" x14ac:dyDescent="0.25">
      <c r="A18" s="34"/>
      <c r="B18" s="53">
        <v>256503</v>
      </c>
      <c r="C18" s="54" t="s">
        <v>113</v>
      </c>
      <c r="D18" s="90">
        <v>12</v>
      </c>
      <c r="E18" s="53">
        <v>62</v>
      </c>
      <c r="F18" s="55">
        <v>3.06</v>
      </c>
      <c r="G18" s="56">
        <v>13.26</v>
      </c>
      <c r="H18" s="56"/>
      <c r="I18" s="94"/>
      <c r="J18" s="91">
        <f t="shared" si="3"/>
        <v>0</v>
      </c>
      <c r="K18" s="91">
        <f t="shared" si="4"/>
        <v>0</v>
      </c>
      <c r="L18" s="93">
        <f t="shared" si="5"/>
        <v>0</v>
      </c>
    </row>
    <row r="19" spans="1:12" s="1" customFormat="1" ht="34.9" customHeight="1" x14ac:dyDescent="0.25">
      <c r="A19" s="34"/>
      <c r="B19" s="53">
        <v>613203</v>
      </c>
      <c r="C19" s="54" t="s">
        <v>114</v>
      </c>
      <c r="D19" s="90">
        <v>10.25</v>
      </c>
      <c r="E19" s="53">
        <v>160</v>
      </c>
      <c r="F19" s="55">
        <v>1.0249999999999999</v>
      </c>
      <c r="G19" s="56">
        <v>9.9700000000000006</v>
      </c>
      <c r="H19" s="56"/>
      <c r="I19" s="94"/>
      <c r="J19" s="91">
        <f t="shared" si="3"/>
        <v>0</v>
      </c>
      <c r="K19" s="91">
        <f t="shared" si="4"/>
        <v>0</v>
      </c>
      <c r="L19" s="93">
        <f t="shared" si="5"/>
        <v>0</v>
      </c>
    </row>
    <row r="20" spans="1:12" s="1" customFormat="1" ht="34.9" customHeight="1" x14ac:dyDescent="0.25">
      <c r="A20" s="34"/>
      <c r="B20" s="53">
        <v>614003</v>
      </c>
      <c r="C20" s="54" t="s">
        <v>115</v>
      </c>
      <c r="D20" s="90">
        <v>10.25</v>
      </c>
      <c r="E20" s="53">
        <v>160</v>
      </c>
      <c r="F20" s="55">
        <v>1.0249999999999999</v>
      </c>
      <c r="G20" s="56">
        <v>9.9700000000000006</v>
      </c>
      <c r="H20" s="56"/>
      <c r="I20" s="94"/>
      <c r="J20" s="91">
        <f t="shared" si="3"/>
        <v>0</v>
      </c>
      <c r="K20" s="91">
        <f t="shared" si="4"/>
        <v>0</v>
      </c>
      <c r="L20" s="93">
        <f t="shared" si="5"/>
        <v>0</v>
      </c>
    </row>
    <row r="21" spans="1:12" s="1" customFormat="1" ht="34.9" customHeight="1" x14ac:dyDescent="0.25">
      <c r="A21" s="34"/>
      <c r="B21" s="53">
        <v>119371</v>
      </c>
      <c r="C21" s="54" t="s">
        <v>116</v>
      </c>
      <c r="D21" s="90">
        <v>10</v>
      </c>
      <c r="E21" s="53">
        <v>105</v>
      </c>
      <c r="F21" s="55">
        <v>1.51</v>
      </c>
      <c r="G21" s="56">
        <v>11.05</v>
      </c>
      <c r="H21" s="56"/>
      <c r="I21" s="94"/>
      <c r="J21" s="91">
        <f t="shared" si="3"/>
        <v>0</v>
      </c>
      <c r="K21" s="91">
        <f t="shared" si="4"/>
        <v>0</v>
      </c>
      <c r="L21" s="93">
        <f t="shared" si="5"/>
        <v>0</v>
      </c>
    </row>
    <row r="22" spans="1:12" s="1" customFormat="1" ht="34.9" customHeight="1" x14ac:dyDescent="0.25">
      <c r="A22" s="34"/>
      <c r="B22" s="53">
        <v>119376</v>
      </c>
      <c r="C22" s="54" t="s">
        <v>6</v>
      </c>
      <c r="D22" s="90">
        <v>10</v>
      </c>
      <c r="E22" s="53">
        <v>81</v>
      </c>
      <c r="F22" s="55">
        <v>1.96</v>
      </c>
      <c r="G22" s="56"/>
      <c r="H22" s="56">
        <v>8.31</v>
      </c>
      <c r="I22" s="94"/>
      <c r="J22" s="91">
        <f t="shared" si="3"/>
        <v>0</v>
      </c>
      <c r="K22" s="91">
        <f t="shared" si="4"/>
        <v>0</v>
      </c>
      <c r="L22" s="93">
        <f t="shared" si="5"/>
        <v>0</v>
      </c>
    </row>
    <row r="23" spans="1:12" s="1" customFormat="1" ht="34.9" customHeight="1" x14ac:dyDescent="0.25">
      <c r="A23" s="34"/>
      <c r="B23" s="53" t="s">
        <v>70</v>
      </c>
      <c r="C23" s="54" t="s">
        <v>71</v>
      </c>
      <c r="D23" s="90">
        <v>30</v>
      </c>
      <c r="E23" s="53">
        <v>400</v>
      </c>
      <c r="F23" s="55">
        <v>1.2</v>
      </c>
      <c r="G23" s="56"/>
      <c r="H23" s="56">
        <v>31.76</v>
      </c>
      <c r="I23" s="94"/>
      <c r="J23" s="91">
        <f t="shared" si="3"/>
        <v>0</v>
      </c>
      <c r="K23" s="91">
        <f t="shared" si="4"/>
        <v>0</v>
      </c>
      <c r="L23" s="93">
        <f t="shared" si="5"/>
        <v>0</v>
      </c>
    </row>
    <row r="24" spans="1:12" s="1" customFormat="1" ht="34.9" customHeight="1" x14ac:dyDescent="0.25">
      <c r="A24" s="34"/>
      <c r="B24" s="53" t="s">
        <v>72</v>
      </c>
      <c r="C24" s="54" t="s">
        <v>81</v>
      </c>
      <c r="D24" s="90">
        <v>30</v>
      </c>
      <c r="E24" s="53">
        <v>400</v>
      </c>
      <c r="F24" s="55">
        <v>1.2</v>
      </c>
      <c r="G24" s="56"/>
      <c r="H24" s="56">
        <v>31.76</v>
      </c>
      <c r="I24" s="94"/>
      <c r="J24" s="91">
        <f t="shared" si="3"/>
        <v>0</v>
      </c>
      <c r="K24" s="91">
        <f t="shared" si="4"/>
        <v>0</v>
      </c>
      <c r="L24" s="93">
        <f t="shared" si="5"/>
        <v>0</v>
      </c>
    </row>
    <row r="25" spans="1:12" s="1" customFormat="1" ht="34.9" customHeight="1" x14ac:dyDescent="0.25">
      <c r="A25" s="34"/>
      <c r="B25" s="53" t="s">
        <v>35</v>
      </c>
      <c r="C25" s="54" t="s">
        <v>117</v>
      </c>
      <c r="D25" s="90">
        <v>12</v>
      </c>
      <c r="E25" s="53">
        <v>64</v>
      </c>
      <c r="F25" s="55" t="s">
        <v>4</v>
      </c>
      <c r="G25" s="56">
        <v>11.11</v>
      </c>
      <c r="H25" s="56"/>
      <c r="I25" s="94"/>
      <c r="J25" s="91">
        <f t="shared" si="3"/>
        <v>0</v>
      </c>
      <c r="K25" s="91">
        <f t="shared" si="4"/>
        <v>0</v>
      </c>
      <c r="L25" s="93">
        <f t="shared" si="5"/>
        <v>0</v>
      </c>
    </row>
    <row r="26" spans="1:12" s="1" customFormat="1" ht="34.9" customHeight="1" x14ac:dyDescent="0.25">
      <c r="A26" s="34"/>
      <c r="B26" s="53" t="s">
        <v>62</v>
      </c>
      <c r="C26" s="54" t="s">
        <v>63</v>
      </c>
      <c r="D26" s="90">
        <v>18</v>
      </c>
      <c r="E26" s="53">
        <v>96</v>
      </c>
      <c r="F26" s="55">
        <v>3</v>
      </c>
      <c r="G26" s="56"/>
      <c r="H26" s="56">
        <v>16.059999999999999</v>
      </c>
      <c r="I26" s="94"/>
      <c r="J26" s="91">
        <f t="shared" si="3"/>
        <v>0</v>
      </c>
      <c r="K26" s="91">
        <f t="shared" si="4"/>
        <v>0</v>
      </c>
      <c r="L26" s="93">
        <f t="shared" si="5"/>
        <v>0</v>
      </c>
    </row>
    <row r="27" spans="1:12" s="1" customFormat="1" ht="34.9" customHeight="1" x14ac:dyDescent="0.25">
      <c r="A27" s="34"/>
      <c r="B27" s="53" t="s">
        <v>44</v>
      </c>
      <c r="C27" s="54" t="s">
        <v>82</v>
      </c>
      <c r="D27" s="90">
        <v>20</v>
      </c>
      <c r="E27" s="53">
        <v>233</v>
      </c>
      <c r="F27" s="55">
        <v>1.37</v>
      </c>
      <c r="G27" s="56">
        <v>20.67</v>
      </c>
      <c r="H27" s="56"/>
      <c r="I27" s="94"/>
      <c r="J27" s="91">
        <f t="shared" si="3"/>
        <v>0</v>
      </c>
      <c r="K27" s="91">
        <f t="shared" si="4"/>
        <v>0</v>
      </c>
      <c r="L27" s="93">
        <f t="shared" si="5"/>
        <v>0</v>
      </c>
    </row>
    <row r="28" spans="1:12" s="1" customFormat="1" ht="34.9" customHeight="1" x14ac:dyDescent="0.25">
      <c r="A28" s="34"/>
      <c r="B28" s="53" t="s">
        <v>50</v>
      </c>
      <c r="C28" s="54" t="s">
        <v>51</v>
      </c>
      <c r="D28" s="90">
        <v>24.68</v>
      </c>
      <c r="E28" s="53">
        <v>140</v>
      </c>
      <c r="F28" s="55">
        <v>2.82</v>
      </c>
      <c r="G28" s="56"/>
      <c r="H28" s="56">
        <v>25.51</v>
      </c>
      <c r="I28" s="94"/>
      <c r="J28" s="91">
        <f t="shared" si="3"/>
        <v>0</v>
      </c>
      <c r="K28" s="91">
        <f t="shared" si="4"/>
        <v>0</v>
      </c>
      <c r="L28" s="93">
        <f t="shared" si="5"/>
        <v>0</v>
      </c>
    </row>
    <row r="29" spans="1:12" s="1" customFormat="1" ht="34.9" customHeight="1" x14ac:dyDescent="0.25">
      <c r="A29" s="34"/>
      <c r="B29" s="53" t="s">
        <v>57</v>
      </c>
      <c r="C29" s="54" t="s">
        <v>101</v>
      </c>
      <c r="D29" s="90">
        <v>12</v>
      </c>
      <c r="E29" s="53">
        <v>66</v>
      </c>
      <c r="F29" s="55">
        <v>2.9</v>
      </c>
      <c r="G29" s="56"/>
      <c r="H29" s="56">
        <v>12.14</v>
      </c>
      <c r="I29" s="94"/>
      <c r="J29" s="91">
        <f t="shared" si="3"/>
        <v>0</v>
      </c>
      <c r="K29" s="91">
        <f t="shared" si="4"/>
        <v>0</v>
      </c>
      <c r="L29" s="93">
        <f t="shared" si="5"/>
        <v>0</v>
      </c>
    </row>
    <row r="30" spans="1:12" s="1" customFormat="1" ht="34.9" customHeight="1" x14ac:dyDescent="0.25">
      <c r="A30" s="34"/>
      <c r="B30" s="53" t="s">
        <v>64</v>
      </c>
      <c r="C30" s="54" t="s">
        <v>58</v>
      </c>
      <c r="D30" s="90">
        <v>18</v>
      </c>
      <c r="E30" s="53">
        <v>96</v>
      </c>
      <c r="F30" s="55">
        <v>3</v>
      </c>
      <c r="G30" s="56"/>
      <c r="H30" s="56">
        <v>18.21</v>
      </c>
      <c r="I30" s="94"/>
      <c r="J30" s="91">
        <f t="shared" si="3"/>
        <v>0</v>
      </c>
      <c r="K30" s="91">
        <f t="shared" si="4"/>
        <v>0</v>
      </c>
      <c r="L30" s="93">
        <f t="shared" si="5"/>
        <v>0</v>
      </c>
    </row>
    <row r="31" spans="1:12" s="1" customFormat="1" ht="34.9" customHeight="1" x14ac:dyDescent="0.25">
      <c r="A31" s="34"/>
      <c r="B31" s="53" t="s">
        <v>65</v>
      </c>
      <c r="C31" s="54" t="s">
        <v>66</v>
      </c>
      <c r="D31" s="90">
        <v>18</v>
      </c>
      <c r="E31" s="53">
        <v>96</v>
      </c>
      <c r="F31" s="55">
        <v>3</v>
      </c>
      <c r="G31" s="56"/>
      <c r="H31" s="56">
        <v>18.21</v>
      </c>
      <c r="I31" s="94"/>
      <c r="J31" s="91">
        <f t="shared" si="3"/>
        <v>0</v>
      </c>
      <c r="K31" s="91">
        <f t="shared" si="4"/>
        <v>0</v>
      </c>
      <c r="L31" s="93">
        <f t="shared" si="5"/>
        <v>0</v>
      </c>
    </row>
    <row r="32" spans="1:12" s="1" customFormat="1" ht="34.9" customHeight="1" x14ac:dyDescent="0.25">
      <c r="A32" s="34"/>
      <c r="B32" s="53" t="s">
        <v>67</v>
      </c>
      <c r="C32" s="54" t="s">
        <v>119</v>
      </c>
      <c r="D32" s="90">
        <v>18</v>
      </c>
      <c r="E32" s="53">
        <v>96</v>
      </c>
      <c r="F32" s="55">
        <v>3</v>
      </c>
      <c r="G32" s="56">
        <v>19.420000000000002</v>
      </c>
      <c r="H32" s="56"/>
      <c r="I32" s="94"/>
      <c r="J32" s="91">
        <f t="shared" si="3"/>
        <v>0</v>
      </c>
      <c r="K32" s="91">
        <f t="shared" si="4"/>
        <v>0</v>
      </c>
      <c r="L32" s="93">
        <f t="shared" si="5"/>
        <v>0</v>
      </c>
    </row>
    <row r="33" spans="1:12" s="1" customFormat="1" ht="34.9" customHeight="1" x14ac:dyDescent="0.25">
      <c r="A33" s="34"/>
      <c r="B33" s="53" t="s">
        <v>56</v>
      </c>
      <c r="C33" s="54" t="s">
        <v>118</v>
      </c>
      <c r="D33" s="90">
        <v>12</v>
      </c>
      <c r="E33" s="53">
        <v>65</v>
      </c>
      <c r="F33" s="55">
        <v>2.93</v>
      </c>
      <c r="G33" s="56">
        <v>12.95</v>
      </c>
      <c r="H33" s="56"/>
      <c r="I33" s="94"/>
      <c r="J33" s="91">
        <f t="shared" si="3"/>
        <v>0</v>
      </c>
      <c r="K33" s="91">
        <f t="shared" si="4"/>
        <v>0</v>
      </c>
      <c r="L33" s="93">
        <f t="shared" si="5"/>
        <v>0</v>
      </c>
    </row>
    <row r="34" spans="1:12" s="1" customFormat="1" ht="34.9" customHeight="1" x14ac:dyDescent="0.25">
      <c r="A34" s="34"/>
      <c r="B34" s="53" t="s">
        <v>78</v>
      </c>
      <c r="C34" s="54" t="s">
        <v>77</v>
      </c>
      <c r="D34" s="90">
        <v>12</v>
      </c>
      <c r="E34" s="53">
        <v>116</v>
      </c>
      <c r="F34" s="55">
        <v>1.65</v>
      </c>
      <c r="G34" s="56"/>
      <c r="H34" s="56">
        <v>12.14</v>
      </c>
      <c r="I34" s="94"/>
      <c r="J34" s="91">
        <f t="shared" si="3"/>
        <v>0</v>
      </c>
      <c r="K34" s="91">
        <f t="shared" si="4"/>
        <v>0</v>
      </c>
      <c r="L34" s="93">
        <f t="shared" si="5"/>
        <v>0</v>
      </c>
    </row>
    <row r="35" spans="1:12" s="1" customFormat="1" ht="34.9" customHeight="1" x14ac:dyDescent="0.25">
      <c r="A35" s="34"/>
      <c r="B35" s="53" t="s">
        <v>68</v>
      </c>
      <c r="C35" s="54" t="s">
        <v>120</v>
      </c>
      <c r="D35" s="90">
        <v>18</v>
      </c>
      <c r="E35" s="53">
        <v>96</v>
      </c>
      <c r="F35" s="55">
        <v>3</v>
      </c>
      <c r="G35" s="56">
        <v>18.399999999999999</v>
      </c>
      <c r="H35" s="56"/>
      <c r="I35" s="94"/>
      <c r="J35" s="91">
        <f t="shared" si="3"/>
        <v>0</v>
      </c>
      <c r="K35" s="91">
        <f t="shared" si="4"/>
        <v>0</v>
      </c>
      <c r="L35" s="93">
        <f t="shared" si="5"/>
        <v>0</v>
      </c>
    </row>
    <row r="36" spans="1:12" s="1" customFormat="1" ht="34.9" customHeight="1" x14ac:dyDescent="0.25">
      <c r="A36" s="34"/>
      <c r="B36" s="53" t="s">
        <v>8</v>
      </c>
      <c r="C36" s="54" t="s">
        <v>121</v>
      </c>
      <c r="D36" s="90">
        <v>7.5</v>
      </c>
      <c r="E36" s="53">
        <v>120</v>
      </c>
      <c r="F36" s="55">
        <v>1</v>
      </c>
      <c r="G36" s="56">
        <v>3.55</v>
      </c>
      <c r="H36" s="56">
        <v>3.09</v>
      </c>
      <c r="I36" s="94"/>
      <c r="J36" s="91">
        <f t="shared" si="3"/>
        <v>0</v>
      </c>
      <c r="K36" s="91">
        <f t="shared" si="4"/>
        <v>0</v>
      </c>
      <c r="L36" s="93">
        <f t="shared" si="5"/>
        <v>0</v>
      </c>
    </row>
    <row r="37" spans="1:12" s="1" customFormat="1" ht="34.9" customHeight="1" x14ac:dyDescent="0.25">
      <c r="A37" s="34"/>
      <c r="B37" s="53" t="s">
        <v>9</v>
      </c>
      <c r="C37" s="54" t="s">
        <v>10</v>
      </c>
      <c r="D37" s="90">
        <v>28</v>
      </c>
      <c r="E37" s="53">
        <v>148</v>
      </c>
      <c r="F37" s="55">
        <v>3.01</v>
      </c>
      <c r="G37" s="56">
        <v>29.27</v>
      </c>
      <c r="H37" s="56"/>
      <c r="I37" s="94"/>
      <c r="J37" s="91">
        <f t="shared" si="3"/>
        <v>0</v>
      </c>
      <c r="K37" s="91">
        <f t="shared" si="4"/>
        <v>0</v>
      </c>
      <c r="L37" s="93">
        <f t="shared" si="5"/>
        <v>0</v>
      </c>
    </row>
    <row r="38" spans="1:12" s="1" customFormat="1" ht="34.9" customHeight="1" x14ac:dyDescent="0.25">
      <c r="A38" s="34"/>
      <c r="B38" s="53" t="s">
        <v>11</v>
      </c>
      <c r="C38" s="54" t="s">
        <v>102</v>
      </c>
      <c r="D38" s="90">
        <v>28</v>
      </c>
      <c r="E38" s="53">
        <v>113</v>
      </c>
      <c r="F38" s="55">
        <v>3.95</v>
      </c>
      <c r="G38" s="56">
        <v>11.24</v>
      </c>
      <c r="H38" s="56">
        <v>9.77</v>
      </c>
      <c r="I38" s="94"/>
      <c r="J38" s="91">
        <f t="shared" si="3"/>
        <v>0</v>
      </c>
      <c r="K38" s="91">
        <f t="shared" si="4"/>
        <v>0</v>
      </c>
      <c r="L38" s="93">
        <f t="shared" si="5"/>
        <v>0</v>
      </c>
    </row>
    <row r="39" spans="1:12" s="1" customFormat="1" ht="34.9" customHeight="1" x14ac:dyDescent="0.25">
      <c r="A39" s="34"/>
      <c r="B39" s="53" t="s">
        <v>12</v>
      </c>
      <c r="C39" s="54" t="s">
        <v>36</v>
      </c>
      <c r="D39" s="90">
        <v>28</v>
      </c>
      <c r="E39" s="53">
        <v>91</v>
      </c>
      <c r="F39" s="55">
        <v>4.92</v>
      </c>
      <c r="G39" s="56">
        <v>9.6300000000000008</v>
      </c>
      <c r="H39" s="56">
        <v>8.3699999999999992</v>
      </c>
      <c r="I39" s="94"/>
      <c r="J39" s="91">
        <f t="shared" si="3"/>
        <v>0</v>
      </c>
      <c r="K39" s="91">
        <f t="shared" si="4"/>
        <v>0</v>
      </c>
      <c r="L39" s="93">
        <f t="shared" si="5"/>
        <v>0</v>
      </c>
    </row>
    <row r="40" spans="1:12" s="1" customFormat="1" ht="34.9" customHeight="1" x14ac:dyDescent="0.25">
      <c r="A40" s="34"/>
      <c r="B40" s="53" t="s">
        <v>13</v>
      </c>
      <c r="C40" s="54" t="s">
        <v>52</v>
      </c>
      <c r="D40" s="90">
        <v>28</v>
      </c>
      <c r="E40" s="53">
        <v>105</v>
      </c>
      <c r="F40" s="55">
        <v>4.2300000000000004</v>
      </c>
      <c r="G40" s="56">
        <v>11.28</v>
      </c>
      <c r="H40" s="56">
        <v>9.81</v>
      </c>
      <c r="I40" s="94"/>
      <c r="J40" s="91">
        <f t="shared" si="3"/>
        <v>0</v>
      </c>
      <c r="K40" s="91">
        <f t="shared" si="4"/>
        <v>0</v>
      </c>
      <c r="L40" s="93">
        <f t="shared" si="5"/>
        <v>0</v>
      </c>
    </row>
    <row r="41" spans="1:12" s="1" customFormat="1" ht="34.9" customHeight="1" x14ac:dyDescent="0.25">
      <c r="A41" s="34"/>
      <c r="B41" s="53" t="s">
        <v>14</v>
      </c>
      <c r="C41" s="54" t="s">
        <v>53</v>
      </c>
      <c r="D41" s="90">
        <v>28</v>
      </c>
      <c r="E41" s="53">
        <v>148</v>
      </c>
      <c r="F41" s="55">
        <v>3.01</v>
      </c>
      <c r="G41" s="56">
        <v>15.65</v>
      </c>
      <c r="H41" s="56">
        <v>13.61</v>
      </c>
      <c r="I41" s="94"/>
      <c r="J41" s="91">
        <f t="shared" si="3"/>
        <v>0</v>
      </c>
      <c r="K41" s="91">
        <f t="shared" si="4"/>
        <v>0</v>
      </c>
      <c r="L41" s="93">
        <f t="shared" si="5"/>
        <v>0</v>
      </c>
    </row>
    <row r="42" spans="1:12" s="1" customFormat="1" ht="34.9" customHeight="1" x14ac:dyDescent="0.25">
      <c r="A42" s="34"/>
      <c r="B42" s="53" t="s">
        <v>15</v>
      </c>
      <c r="C42" s="54" t="s">
        <v>103</v>
      </c>
      <c r="D42" s="90">
        <v>28</v>
      </c>
      <c r="E42" s="53">
        <v>106</v>
      </c>
      <c r="F42" s="55">
        <v>4.2</v>
      </c>
      <c r="G42" s="56"/>
      <c r="H42" s="56">
        <v>21.01</v>
      </c>
      <c r="I42" s="94"/>
      <c r="J42" s="91">
        <f t="shared" si="3"/>
        <v>0</v>
      </c>
      <c r="K42" s="91">
        <f t="shared" si="4"/>
        <v>0</v>
      </c>
      <c r="L42" s="93">
        <f t="shared" si="5"/>
        <v>0</v>
      </c>
    </row>
    <row r="43" spans="1:12" s="1" customFormat="1" ht="34.9" customHeight="1" x14ac:dyDescent="0.25">
      <c r="A43" s="34"/>
      <c r="B43" s="53" t="s">
        <v>16</v>
      </c>
      <c r="C43" s="54" t="s">
        <v>104</v>
      </c>
      <c r="D43" s="90">
        <v>43</v>
      </c>
      <c r="E43" s="53">
        <v>209</v>
      </c>
      <c r="F43" s="55">
        <v>2.4700000000000002</v>
      </c>
      <c r="G43" s="56">
        <v>15.22</v>
      </c>
      <c r="H43" s="56">
        <v>26.09</v>
      </c>
      <c r="I43" s="94"/>
      <c r="J43" s="91">
        <f t="shared" si="3"/>
        <v>0</v>
      </c>
      <c r="K43" s="91">
        <f t="shared" si="4"/>
        <v>0</v>
      </c>
      <c r="L43" s="93">
        <f t="shared" si="5"/>
        <v>0</v>
      </c>
    </row>
    <row r="44" spans="1:12" s="1" customFormat="1" ht="34.9" customHeight="1" x14ac:dyDescent="0.25">
      <c r="A44" s="34"/>
      <c r="B44" s="53" t="s">
        <v>55</v>
      </c>
      <c r="C44" s="54" t="s">
        <v>75</v>
      </c>
      <c r="D44" s="90">
        <v>20</v>
      </c>
      <c r="E44" s="53">
        <v>160</v>
      </c>
      <c r="F44" s="55">
        <v>2</v>
      </c>
      <c r="G44" s="56">
        <v>20.97</v>
      </c>
      <c r="H44" s="56"/>
      <c r="I44" s="94"/>
      <c r="J44" s="91">
        <f t="shared" si="3"/>
        <v>0</v>
      </c>
      <c r="K44" s="91">
        <f t="shared" si="4"/>
        <v>0</v>
      </c>
      <c r="L44" s="93">
        <f t="shared" si="5"/>
        <v>0</v>
      </c>
    </row>
    <row r="45" spans="1:12" s="1" customFormat="1" ht="34.9" customHeight="1" x14ac:dyDescent="0.25">
      <c r="A45" s="34"/>
      <c r="B45" s="53" t="s">
        <v>69</v>
      </c>
      <c r="C45" s="54" t="s">
        <v>105</v>
      </c>
      <c r="D45" s="90">
        <v>10.02</v>
      </c>
      <c r="E45" s="53">
        <v>137</v>
      </c>
      <c r="F45" s="55">
        <v>1.17</v>
      </c>
      <c r="G45" s="56">
        <v>11.17</v>
      </c>
      <c r="H45" s="56"/>
      <c r="I45" s="94"/>
      <c r="J45" s="91">
        <f t="shared" si="3"/>
        <v>0</v>
      </c>
      <c r="K45" s="91">
        <f t="shared" si="4"/>
        <v>0</v>
      </c>
      <c r="L45" s="93">
        <f t="shared" si="5"/>
        <v>0</v>
      </c>
    </row>
    <row r="46" spans="1:12" s="1" customFormat="1" ht="34.9" customHeight="1" x14ac:dyDescent="0.25">
      <c r="A46" s="34"/>
      <c r="B46" s="53" t="s">
        <v>76</v>
      </c>
      <c r="C46" s="54" t="s">
        <v>37</v>
      </c>
      <c r="D46" s="90">
        <v>30</v>
      </c>
      <c r="E46" s="53">
        <v>175</v>
      </c>
      <c r="F46" s="55">
        <v>2.75</v>
      </c>
      <c r="G46" s="56">
        <v>15.55</v>
      </c>
      <c r="H46" s="56">
        <v>13.52</v>
      </c>
      <c r="I46" s="94"/>
      <c r="J46" s="91">
        <f t="shared" si="3"/>
        <v>0</v>
      </c>
      <c r="K46" s="91">
        <f t="shared" si="4"/>
        <v>0</v>
      </c>
      <c r="L46" s="93">
        <f t="shared" si="5"/>
        <v>0</v>
      </c>
    </row>
    <row r="47" spans="1:12" s="1" customFormat="1" ht="34.9" customHeight="1" x14ac:dyDescent="0.25">
      <c r="A47" s="34"/>
      <c r="B47" s="53" t="s">
        <v>86</v>
      </c>
      <c r="C47" s="54" t="s">
        <v>87</v>
      </c>
      <c r="D47" s="90">
        <v>20</v>
      </c>
      <c r="E47" s="53">
        <v>124</v>
      </c>
      <c r="F47" s="55">
        <v>2.58</v>
      </c>
      <c r="G47" s="56"/>
      <c r="H47" s="56">
        <v>19.38</v>
      </c>
      <c r="I47" s="94"/>
      <c r="J47" s="91">
        <f t="shared" si="3"/>
        <v>0</v>
      </c>
      <c r="K47" s="91">
        <f t="shared" si="4"/>
        <v>0</v>
      </c>
      <c r="L47" s="93">
        <f t="shared" si="5"/>
        <v>0</v>
      </c>
    </row>
    <row r="48" spans="1:12" s="1" customFormat="1" ht="34.9" customHeight="1" x14ac:dyDescent="0.25">
      <c r="A48" s="34"/>
      <c r="B48" s="53">
        <v>642420</v>
      </c>
      <c r="C48" s="54" t="s">
        <v>127</v>
      </c>
      <c r="D48" s="90">
        <v>20</v>
      </c>
      <c r="E48" s="53">
        <v>203</v>
      </c>
      <c r="F48" s="55">
        <v>1.57</v>
      </c>
      <c r="G48" s="56">
        <v>20.67</v>
      </c>
      <c r="H48" s="56"/>
      <c r="I48" s="94"/>
      <c r="J48" s="91"/>
      <c r="K48" s="91"/>
      <c r="L48" s="93">
        <f t="shared" ref="L48" si="6">I48*D48</f>
        <v>0</v>
      </c>
    </row>
    <row r="49" spans="1:12" s="1" customFormat="1" ht="34.9" customHeight="1" x14ac:dyDescent="0.25">
      <c r="A49" s="34"/>
      <c r="B49" s="53" t="s">
        <v>73</v>
      </c>
      <c r="C49" s="54" t="s">
        <v>74</v>
      </c>
      <c r="D49" s="90">
        <v>20</v>
      </c>
      <c r="E49" s="53">
        <v>106</v>
      </c>
      <c r="F49" s="55">
        <v>3</v>
      </c>
      <c r="G49" s="56"/>
      <c r="H49" s="56">
        <v>21.74</v>
      </c>
      <c r="I49" s="94"/>
      <c r="J49" s="91">
        <f t="shared" si="3"/>
        <v>0</v>
      </c>
      <c r="K49" s="91">
        <f t="shared" si="4"/>
        <v>0</v>
      </c>
      <c r="L49" s="93">
        <f t="shared" si="5"/>
        <v>0</v>
      </c>
    </row>
    <row r="50" spans="1:12" s="1" customFormat="1" ht="34.9" customHeight="1" x14ac:dyDescent="0.25">
      <c r="A50" s="34"/>
      <c r="B50" s="53" t="s">
        <v>17</v>
      </c>
      <c r="C50" s="54" t="s">
        <v>106</v>
      </c>
      <c r="D50" s="90">
        <v>30</v>
      </c>
      <c r="E50" s="53">
        <v>159</v>
      </c>
      <c r="F50" s="55">
        <v>3.01</v>
      </c>
      <c r="G50" s="56">
        <v>33.14</v>
      </c>
      <c r="H50" s="56"/>
      <c r="I50" s="94"/>
      <c r="J50" s="91">
        <f t="shared" si="3"/>
        <v>0</v>
      </c>
      <c r="K50" s="91">
        <f t="shared" si="4"/>
        <v>0</v>
      </c>
      <c r="L50" s="93">
        <f t="shared" si="5"/>
        <v>0</v>
      </c>
    </row>
    <row r="51" spans="1:12" s="1" customFormat="1" ht="34.9" customHeight="1" x14ac:dyDescent="0.25">
      <c r="A51" s="34"/>
      <c r="B51" s="53" t="s">
        <v>18</v>
      </c>
      <c r="C51" s="54" t="s">
        <v>107</v>
      </c>
      <c r="D51" s="90">
        <v>30</v>
      </c>
      <c r="E51" s="53">
        <v>128</v>
      </c>
      <c r="F51" s="55">
        <v>3.76</v>
      </c>
      <c r="G51" s="56"/>
      <c r="H51" s="56">
        <v>26.56</v>
      </c>
      <c r="I51" s="94"/>
      <c r="J51" s="91">
        <f t="shared" si="3"/>
        <v>0</v>
      </c>
      <c r="K51" s="91">
        <f t="shared" si="4"/>
        <v>0</v>
      </c>
      <c r="L51" s="93">
        <f t="shared" si="5"/>
        <v>0</v>
      </c>
    </row>
    <row r="52" spans="1:12" s="1" customFormat="1" ht="34.9" customHeight="1" x14ac:dyDescent="0.25">
      <c r="A52" s="34"/>
      <c r="B52" s="53" t="s">
        <v>19</v>
      </c>
      <c r="C52" s="54" t="s">
        <v>83</v>
      </c>
      <c r="D52" s="90">
        <v>20.8</v>
      </c>
      <c r="E52" s="53">
        <v>83</v>
      </c>
      <c r="F52" s="55">
        <v>4</v>
      </c>
      <c r="G52" s="56"/>
      <c r="H52" s="56">
        <v>17.28</v>
      </c>
      <c r="I52" s="94"/>
      <c r="J52" s="91">
        <f t="shared" si="3"/>
        <v>0</v>
      </c>
      <c r="K52" s="91">
        <f t="shared" si="4"/>
        <v>0</v>
      </c>
      <c r="L52" s="93">
        <f t="shared" si="5"/>
        <v>0</v>
      </c>
    </row>
    <row r="53" spans="1:12" s="1" customFormat="1" ht="34.9" customHeight="1" x14ac:dyDescent="0.25">
      <c r="A53" s="34"/>
      <c r="B53" s="53" t="s">
        <v>34</v>
      </c>
      <c r="C53" s="54" t="s">
        <v>108</v>
      </c>
      <c r="D53" s="90">
        <v>16.5</v>
      </c>
      <c r="E53" s="53">
        <v>98</v>
      </c>
      <c r="F53" s="55">
        <v>2.68</v>
      </c>
      <c r="G53" s="56"/>
      <c r="H53" s="56">
        <v>16.920000000000002</v>
      </c>
      <c r="I53" s="94"/>
      <c r="J53" s="91">
        <f t="shared" si="3"/>
        <v>0</v>
      </c>
      <c r="K53" s="91">
        <f t="shared" si="4"/>
        <v>0</v>
      </c>
      <c r="L53" s="93">
        <f t="shared" si="5"/>
        <v>0</v>
      </c>
    </row>
    <row r="54" spans="1:12" s="1" customFormat="1" ht="34.9" customHeight="1" x14ac:dyDescent="0.25">
      <c r="A54" s="34"/>
      <c r="B54" s="53" t="s">
        <v>38</v>
      </c>
      <c r="C54" s="54" t="s">
        <v>84</v>
      </c>
      <c r="D54" s="90">
        <v>45</v>
      </c>
      <c r="E54" s="53">
        <v>245</v>
      </c>
      <c r="F54" s="55">
        <v>2.93</v>
      </c>
      <c r="G54" s="56"/>
      <c r="H54" s="56">
        <v>40.79</v>
      </c>
      <c r="I54" s="94"/>
      <c r="J54" s="91">
        <f t="shared" si="3"/>
        <v>0</v>
      </c>
      <c r="K54" s="91">
        <f t="shared" si="4"/>
        <v>0</v>
      </c>
      <c r="L54" s="93">
        <f t="shared" si="5"/>
        <v>0</v>
      </c>
    </row>
    <row r="55" spans="1:12" s="92" customFormat="1" ht="15.75" thickBot="1" x14ac:dyDescent="0.3">
      <c r="A55" s="34"/>
      <c r="B55" s="53"/>
      <c r="C55" s="54"/>
      <c r="D55" s="129"/>
      <c r="E55" s="53"/>
      <c r="F55" s="55"/>
      <c r="G55" s="56"/>
      <c r="H55" s="56" t="s">
        <v>31</v>
      </c>
      <c r="I55" s="96">
        <f>SUM(I15:I54)</f>
        <v>0</v>
      </c>
      <c r="J55" s="95">
        <f>SUM(J15:J54)</f>
        <v>0</v>
      </c>
      <c r="K55" s="95">
        <f>SUM(K15:K54)</f>
        <v>0</v>
      </c>
      <c r="L55" s="95">
        <f>SUM(L15:L54)</f>
        <v>0</v>
      </c>
    </row>
    <row r="56" spans="1:12" ht="24" customHeight="1" thickBot="1" x14ac:dyDescent="0.3">
      <c r="A56" s="34"/>
      <c r="B56" s="114" t="s">
        <v>46</v>
      </c>
      <c r="C56" s="44" t="s">
        <v>40</v>
      </c>
      <c r="D56" s="130"/>
      <c r="E56" s="17"/>
      <c r="F56" s="18"/>
      <c r="G56" s="47"/>
      <c r="H56" s="47"/>
      <c r="I56" s="58"/>
      <c r="J56" s="19"/>
      <c r="K56" s="19"/>
      <c r="L56" s="20"/>
    </row>
    <row r="57" spans="1:12" s="1" customFormat="1" ht="34.9" customHeight="1" x14ac:dyDescent="0.25">
      <c r="A57" s="34"/>
      <c r="B57" s="53" t="s">
        <v>7</v>
      </c>
      <c r="C57" s="54" t="s">
        <v>109</v>
      </c>
      <c r="D57" s="90">
        <v>20</v>
      </c>
      <c r="E57" s="53">
        <v>111</v>
      </c>
      <c r="F57" s="55">
        <v>2.86</v>
      </c>
      <c r="G57" s="56">
        <v>19.95</v>
      </c>
      <c r="H57" s="56" t="s">
        <v>32</v>
      </c>
      <c r="I57" s="94"/>
      <c r="J57" s="91">
        <f t="shared" ref="J57:J58" si="7">ROUND(G57*I57,4)</f>
        <v>0</v>
      </c>
      <c r="K57" s="91"/>
      <c r="L57" s="93">
        <f t="shared" ref="L57:L58" si="8">I57*D57</f>
        <v>0</v>
      </c>
    </row>
    <row r="58" spans="1:12" s="1" customFormat="1" ht="34.9" customHeight="1" x14ac:dyDescent="0.25">
      <c r="A58" s="34"/>
      <c r="B58" s="53" t="s">
        <v>30</v>
      </c>
      <c r="C58" s="54" t="s">
        <v>110</v>
      </c>
      <c r="D58" s="90">
        <v>21</v>
      </c>
      <c r="E58" s="53">
        <v>109</v>
      </c>
      <c r="F58" s="55">
        <v>3.06</v>
      </c>
      <c r="G58" s="56">
        <v>17.059999999999999</v>
      </c>
      <c r="H58" s="56" t="s">
        <v>32</v>
      </c>
      <c r="I58" s="94"/>
      <c r="J58" s="91">
        <f t="shared" si="7"/>
        <v>0</v>
      </c>
      <c r="K58" s="91"/>
      <c r="L58" s="93">
        <f t="shared" si="8"/>
        <v>0</v>
      </c>
    </row>
    <row r="59" spans="1:12" s="2" customFormat="1" ht="15" x14ac:dyDescent="0.25">
      <c r="A59" s="4"/>
      <c r="B59" s="59"/>
      <c r="C59" s="60"/>
      <c r="D59" s="61"/>
      <c r="E59" s="62"/>
      <c r="F59" s="62"/>
      <c r="G59" s="63"/>
      <c r="H59" s="64" t="s">
        <v>31</v>
      </c>
      <c r="I59" s="57">
        <f>SUM(I57:I58)</f>
        <v>0</v>
      </c>
      <c r="J59" s="65">
        <f>SUM(J57:J58)</f>
        <v>0</v>
      </c>
      <c r="K59" s="65">
        <f>SUM(K57:K58)</f>
        <v>0</v>
      </c>
      <c r="L59" s="66">
        <f>SUM(L57:L58)</f>
        <v>0</v>
      </c>
    </row>
    <row r="60" spans="1:12" ht="15.75" thickBot="1" x14ac:dyDescent="0.3">
      <c r="A60" s="4"/>
      <c r="B60" s="42"/>
      <c r="C60" s="37"/>
      <c r="D60" s="1"/>
      <c r="E60" s="21"/>
      <c r="F60" s="21"/>
      <c r="G60" s="48"/>
      <c r="H60" s="48"/>
      <c r="I60" s="22"/>
      <c r="J60" s="23"/>
      <c r="K60" s="23"/>
      <c r="L60" s="24"/>
    </row>
    <row r="61" spans="1:12" ht="36.75" x14ac:dyDescent="0.25">
      <c r="A61" s="4"/>
      <c r="B61" s="38"/>
      <c r="C61" s="39"/>
      <c r="D61" s="1"/>
      <c r="E61" s="51"/>
      <c r="F61" s="137" t="s">
        <v>33</v>
      </c>
      <c r="G61" s="137"/>
      <c r="H61" s="138"/>
      <c r="I61" s="67" t="s">
        <v>79</v>
      </c>
      <c r="J61" s="68" t="s">
        <v>80</v>
      </c>
      <c r="K61" s="23"/>
      <c r="L61" s="24"/>
    </row>
    <row r="62" spans="1:12" ht="15" x14ac:dyDescent="0.25">
      <c r="A62" s="4"/>
      <c r="B62" s="40"/>
      <c r="C62" s="39"/>
      <c r="D62" s="1"/>
      <c r="E62" s="133" t="s">
        <v>47</v>
      </c>
      <c r="F62" s="134"/>
      <c r="G62" s="134"/>
      <c r="H62" s="49">
        <f>K55</f>
        <v>0</v>
      </c>
      <c r="I62" s="22"/>
      <c r="J62" s="69">
        <f>I62-H62</f>
        <v>0</v>
      </c>
      <c r="K62" s="23"/>
      <c r="L62" s="24"/>
    </row>
    <row r="63" spans="1:12" ht="15" x14ac:dyDescent="0.25">
      <c r="A63" s="4"/>
      <c r="B63" s="41"/>
      <c r="C63" s="39"/>
      <c r="D63" s="1"/>
      <c r="E63" s="133" t="s">
        <v>48</v>
      </c>
      <c r="F63" s="134"/>
      <c r="G63" s="134"/>
      <c r="H63" s="49">
        <f>J55</f>
        <v>0</v>
      </c>
      <c r="I63" s="22"/>
      <c r="J63" s="69">
        <f>I63-H63</f>
        <v>0</v>
      </c>
      <c r="K63" s="23"/>
      <c r="L63" s="24"/>
    </row>
    <row r="64" spans="1:12" ht="15" x14ac:dyDescent="0.25">
      <c r="A64" s="4"/>
      <c r="B64" s="41"/>
      <c r="C64" s="39"/>
      <c r="D64" s="1"/>
      <c r="E64" s="133" t="s">
        <v>49</v>
      </c>
      <c r="F64" s="134"/>
      <c r="G64" s="134"/>
      <c r="H64" s="49">
        <f>J59</f>
        <v>0</v>
      </c>
      <c r="I64" s="22"/>
      <c r="J64" s="69">
        <f>I64-H64</f>
        <v>0</v>
      </c>
      <c r="K64" s="23"/>
      <c r="L64" s="24"/>
    </row>
    <row r="65" spans="1:12" ht="15.75" customHeight="1" thickBot="1" x14ac:dyDescent="0.3">
      <c r="A65" s="4"/>
      <c r="B65" s="40"/>
      <c r="C65" s="39"/>
      <c r="D65" s="1"/>
      <c r="E65" s="135" t="s">
        <v>59</v>
      </c>
      <c r="F65" s="136"/>
      <c r="G65" s="136"/>
      <c r="H65" s="50">
        <f>L55+L59</f>
        <v>0</v>
      </c>
      <c r="I65" s="70"/>
      <c r="J65" s="71"/>
      <c r="K65" s="23"/>
      <c r="L65" s="24"/>
    </row>
    <row r="66" spans="1:12" ht="15.75" x14ac:dyDescent="0.25">
      <c r="A66" s="4"/>
      <c r="B66" s="38"/>
      <c r="C66" s="39"/>
      <c r="D66" s="1"/>
      <c r="E66" s="35" t="s">
        <v>61</v>
      </c>
      <c r="G66" s="48"/>
      <c r="H66" s="48"/>
      <c r="I66" s="22"/>
      <c r="J66" s="23"/>
      <c r="K66" s="23"/>
      <c r="L66" s="24"/>
    </row>
    <row r="67" spans="1:12" ht="15" x14ac:dyDescent="0.25">
      <c r="A67" s="4"/>
      <c r="B67" s="38"/>
      <c r="C67" s="39"/>
      <c r="D67" s="1"/>
      <c r="E67" s="72" t="s">
        <v>85</v>
      </c>
      <c r="F67" s="21"/>
      <c r="G67" s="48"/>
      <c r="H67" s="48"/>
      <c r="I67" s="22"/>
      <c r="J67" s="23"/>
      <c r="K67" s="23"/>
      <c r="L67" s="24"/>
    </row>
  </sheetData>
  <sheetProtection insertColumns="0" insertRows="0"/>
  <mergeCells count="10">
    <mergeCell ref="F3:G3"/>
    <mergeCell ref="E4:F4"/>
    <mergeCell ref="E5:F5"/>
    <mergeCell ref="E6:F6"/>
    <mergeCell ref="D3:E3"/>
    <mergeCell ref="E62:G62"/>
    <mergeCell ref="E63:G63"/>
    <mergeCell ref="E64:G64"/>
    <mergeCell ref="E65:G65"/>
    <mergeCell ref="F61:H61"/>
  </mergeCells>
  <printOptions gridLines="1"/>
  <pageMargins left="0.1" right="0.1" top="0.25" bottom="0.25" header="0.3" footer="0.3"/>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showGridLines="0" workbookViewId="0"/>
  </sheetViews>
  <sheetFormatPr defaultRowHeight="15" x14ac:dyDescent="0.25"/>
  <cols>
    <col min="1" max="1" width="0.85546875" customWidth="1"/>
    <col min="2" max="2" width="50.140625" customWidth="1"/>
    <col min="3" max="3" width="1.140625" customWidth="1"/>
    <col min="4" max="4" width="4.42578125" customWidth="1"/>
    <col min="5" max="6" width="12.42578125" customWidth="1"/>
  </cols>
  <sheetData>
    <row r="1" spans="2:6" ht="30" x14ac:dyDescent="0.25">
      <c r="B1" s="73" t="s">
        <v>88</v>
      </c>
      <c r="C1" s="73"/>
      <c r="D1" s="81"/>
      <c r="E1" s="81"/>
      <c r="F1" s="81"/>
    </row>
    <row r="2" spans="2:6" x14ac:dyDescent="0.25">
      <c r="B2" s="73" t="s">
        <v>89</v>
      </c>
      <c r="C2" s="73"/>
      <c r="D2" s="81"/>
      <c r="E2" s="81"/>
      <c r="F2" s="81"/>
    </row>
    <row r="3" spans="2:6" x14ac:dyDescent="0.25">
      <c r="B3" s="74"/>
      <c r="C3" s="74"/>
      <c r="D3" s="82"/>
      <c r="E3" s="82"/>
      <c r="F3" s="82"/>
    </row>
    <row r="4" spans="2:6" ht="45" x14ac:dyDescent="0.25">
      <c r="B4" s="74" t="s">
        <v>90</v>
      </c>
      <c r="C4" s="74"/>
      <c r="D4" s="82"/>
      <c r="E4" s="82"/>
      <c r="F4" s="82"/>
    </row>
    <row r="5" spans="2:6" x14ac:dyDescent="0.25">
      <c r="B5" s="74"/>
      <c r="C5" s="74"/>
      <c r="D5" s="82"/>
      <c r="E5" s="82"/>
      <c r="F5" s="82"/>
    </row>
    <row r="6" spans="2:6" ht="30" x14ac:dyDescent="0.25">
      <c r="B6" s="73" t="s">
        <v>91</v>
      </c>
      <c r="C6" s="73"/>
      <c r="D6" s="81"/>
      <c r="E6" s="81" t="s">
        <v>92</v>
      </c>
      <c r="F6" s="81" t="s">
        <v>93</v>
      </c>
    </row>
    <row r="7" spans="2:6" ht="15.75" thickBot="1" x14ac:dyDescent="0.3">
      <c r="B7" s="74"/>
      <c r="C7" s="74"/>
      <c r="D7" s="82"/>
      <c r="E7" s="82"/>
      <c r="F7" s="82"/>
    </row>
    <row r="8" spans="2:6" x14ac:dyDescent="0.25">
      <c r="B8" s="75" t="s">
        <v>94</v>
      </c>
      <c r="C8" s="76"/>
      <c r="D8" s="83"/>
      <c r="E8" s="83">
        <v>1</v>
      </c>
      <c r="F8" s="84"/>
    </row>
    <row r="9" spans="2:6" ht="30.75" thickBot="1" x14ac:dyDescent="0.3">
      <c r="B9" s="77"/>
      <c r="C9" s="78"/>
      <c r="D9" s="85"/>
      <c r="E9" s="86" t="s">
        <v>95</v>
      </c>
      <c r="F9" s="87" t="s">
        <v>96</v>
      </c>
    </row>
    <row r="10" spans="2:6" x14ac:dyDescent="0.25">
      <c r="B10" s="74"/>
      <c r="C10" s="74"/>
      <c r="D10" s="82"/>
      <c r="E10" s="82"/>
      <c r="F10" s="82"/>
    </row>
    <row r="11" spans="2:6" x14ac:dyDescent="0.25">
      <c r="B11" s="74"/>
      <c r="C11" s="74"/>
      <c r="D11" s="82"/>
      <c r="E11" s="82"/>
      <c r="F11" s="82"/>
    </row>
    <row r="12" spans="2:6" x14ac:dyDescent="0.25">
      <c r="B12" s="73" t="s">
        <v>97</v>
      </c>
      <c r="C12" s="73"/>
      <c r="D12" s="81"/>
      <c r="E12" s="81"/>
      <c r="F12" s="81"/>
    </row>
    <row r="13" spans="2:6" ht="15.75" thickBot="1" x14ac:dyDescent="0.3">
      <c r="B13" s="74"/>
      <c r="C13" s="74"/>
      <c r="D13" s="82"/>
      <c r="E13" s="82"/>
      <c r="F13" s="82"/>
    </row>
    <row r="14" spans="2:6" ht="75.75" thickBot="1" x14ac:dyDescent="0.3">
      <c r="B14" s="79" t="s">
        <v>98</v>
      </c>
      <c r="C14" s="80"/>
      <c r="D14" s="88"/>
      <c r="E14" s="88" t="s">
        <v>99</v>
      </c>
      <c r="F14" s="89" t="s">
        <v>96</v>
      </c>
    </row>
    <row r="15" spans="2:6" ht="15.75" thickBot="1" x14ac:dyDescent="0.3">
      <c r="B15" s="74"/>
      <c r="C15" s="74"/>
      <c r="D15" s="82"/>
      <c r="E15" s="82"/>
      <c r="F15" s="82"/>
    </row>
    <row r="16" spans="2:6" ht="60.75" thickBot="1" x14ac:dyDescent="0.3">
      <c r="B16" s="79" t="s">
        <v>100</v>
      </c>
      <c r="C16" s="80"/>
      <c r="D16" s="88"/>
      <c r="E16" s="88">
        <v>79</v>
      </c>
      <c r="F16" s="89" t="s">
        <v>96</v>
      </c>
    </row>
    <row r="17" spans="2:6" x14ac:dyDescent="0.25">
      <c r="B17" s="74"/>
      <c r="C17" s="74"/>
      <c r="D17" s="82"/>
      <c r="E17" s="82"/>
      <c r="F17" s="82"/>
    </row>
  </sheetData>
  <hyperlinks>
    <hyperlink ref="E9" location="'Jennie-O'!A1:M82" display="'Jennie-O'!A1:M8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2023-01-29T03:18:35+00:00</Remediation_x0020_Date>
  </documentManagement>
</p:properties>
</file>

<file path=customXml/itemProps1.xml><?xml version="1.0" encoding="utf-8"?>
<ds:datastoreItem xmlns:ds="http://schemas.openxmlformats.org/officeDocument/2006/customXml" ds:itemID="{AA80BF60-2DCC-4D78-9AB7-74A09D3CFE12}"/>
</file>

<file path=customXml/itemProps2.xml><?xml version="1.0" encoding="utf-8"?>
<ds:datastoreItem xmlns:ds="http://schemas.openxmlformats.org/officeDocument/2006/customXml" ds:itemID="{A4DBF062-9DE5-4395-8D2F-57EB6E7D191B}"/>
</file>

<file path=customXml/itemProps3.xml><?xml version="1.0" encoding="utf-8"?>
<ds:datastoreItem xmlns:ds="http://schemas.openxmlformats.org/officeDocument/2006/customXml" ds:itemID="{B719B0D5-7C8D-4FFD-93EF-7D3F9AEA52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Jennie-O</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"CameronB"</cp:lastModifiedBy>
  <cp:lastPrinted>2022-12-12T18:13:49Z</cp:lastPrinted>
  <dcterms:created xsi:type="dcterms:W3CDTF">2010-09-02T14:50:00Z</dcterms:created>
  <dcterms:modified xsi:type="dcterms:W3CDTF">2022-12-15T22:42:51Z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0x01010046895D7B4FD22A4A9C390F7B0E997D3F</vt:lpwstr>
  </property>
</Properties>
</file>