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'10.18.22'!$A$3:$N$39</definedName>
    <definedName name="_xlnm.Print_Area" localSheetId="0">'10.18.22'!$A$1:$N$39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" i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<sst xmlns="http://schemas.openxmlformats.org/spreadsheetml/2006/main" count="175" uniqueCount="60">
  <si>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</si>
  <si>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</si>
  <si>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</si>
  <si>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</si>
  <si>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</si>
  <si>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</si>
  <si>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</si>
  <si>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</si>
  <si>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</si>
  <si>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</si>
  <si>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</si>
  <si>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</si>
  <si>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</si>
  <si>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</si>
  <si>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</si>
  <si>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</si>
  <si>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</si>
  <si>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</si>
  <si>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</si>
  <si>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Donatos 14" WG Cheese Pizza</t>
  </si>
  <si>
    <t>Donatos 14" WG Beef Pepperoni Pizza</t>
  </si>
  <si>
    <t xml:space="preserve">AFS Whole GrainTangerine Chicken </t>
  </si>
  <si>
    <t>AFS Whole Grain Dark Meat Chicken Nuggets</t>
  </si>
  <si>
    <t xml:space="preserve">AFS Whole Grain General Tso's Chicken </t>
  </si>
  <si>
    <t>AFS Whole Grain Japanese Cherry Blossom Sweet n Sour Chicken</t>
  </si>
  <si>
    <t>AFS Sriracha Honey Chicken</t>
  </si>
  <si>
    <t>AFS Tangerine Chicken WG Lightly Breaded</t>
  </si>
  <si>
    <t>Gluten Free Teriyaki Chicken</t>
  </si>
  <si>
    <t>AFS New Orleans Cajun Chicken</t>
  </si>
  <si>
    <t>AFS Spicy Chicken</t>
  </si>
  <si>
    <t>Gluten Free Thai Sweet Chili Chicken</t>
  </si>
  <si>
    <t>AFS Mongolian Beef</t>
  </si>
  <si>
    <t>AFS Beef Strips</t>
  </si>
  <si>
    <t>AFS Teriyaki Beef</t>
  </si>
  <si>
    <t>AFS Korean Beef</t>
  </si>
  <si>
    <t>AFS Vegetable Fried Rice (Brown)</t>
  </si>
  <si>
    <t>Comida Vida  Chicken Anaheim Mini Burrito IW</t>
  </si>
  <si>
    <t>Comida Vida  Beef Barbocoa Mini Burrito IW</t>
  </si>
  <si>
    <t>Comida Vida  Pork Carnitas Mini Burrito IW</t>
  </si>
  <si>
    <t>Comida Vida  Seasoned Shredded Chicken</t>
  </si>
  <si>
    <t>Comida Vida  Beef Barbacoa Shreds</t>
  </si>
  <si>
    <t>Comida Vida  Pork Carnitas Shreds</t>
  </si>
  <si>
    <t>Comida Vida  Shredded Chicken &amp; Cheese Tamale</t>
  </si>
  <si>
    <t>Comida Vida  Beef &amp; Cheese Tamale</t>
  </si>
  <si>
    <t>Comida Vida  Shredded Chicken Tinga</t>
  </si>
  <si>
    <t>72001NAE</t>
  </si>
  <si>
    <t>AFS Tangerine Chicken NAE</t>
  </si>
  <si>
    <t>72003NAE</t>
  </si>
  <si>
    <t>AFS General Tso's Chicken NAE</t>
  </si>
  <si>
    <t>72005NAE</t>
  </si>
  <si>
    <t>AFS Cherry Blossom Chicken NAE</t>
  </si>
  <si>
    <t>72013NAE</t>
  </si>
  <si>
    <t>AFS Sriracha Honey Chicken NAE</t>
  </si>
  <si>
    <t>73001NAE</t>
  </si>
  <si>
    <t>Gluten Free NAE Teriyaki Chicken</t>
  </si>
  <si>
    <t>73004NAE</t>
  </si>
  <si>
    <t>Gluten Free NAE Thai Sweet Chili Chicken</t>
  </si>
  <si>
    <t>International Food Solutions, Inc.</t>
  </si>
  <si>
    <t>100103D</t>
  </si>
  <si>
    <t>100103W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</si>
</sst>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39"/>
  <sheetViews>
    <sheetView tabSelected="1" zoomScale="80" zoomScaleNormal="80" zoomScaleSheetLayoutView="70" workbookViewId="0">
      <pane ySplit="3" topLeftCell="A4" activePane="bottomLeft" state="frozen"/>
      <selection pane="bottomLeft" activeCell="E31" sqref="E31"/>
    </sheetView>
  </sheetViews>
  <sheetFormatPr defaultRowHeight="15" x14ac:dyDescent="0.25"/>
  <cols>
    <col min="1" max="1" width="10.85546875" style="15" customWidth="1"/>
    <col min="2" max="2" width="36.140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.6" hidden="1" customHeight="1" x14ac:dyDescent="0.25">
      <c r="A4" s="7" t="s">
        <v>18</v>
      </c>
      <c r="B4" s="40" t="s">
        <v>57</v>
      </c>
      <c r="C4" s="7" t="s">
        <v>12</v>
      </c>
      <c r="D4" s="29">
        <v>62001</v>
      </c>
      <c r="E4" s="42" t="s">
        <v>19</v>
      </c>
      <c r="F4" s="8">
        <v>25.425000000000001</v>
      </c>
      <c r="G4" s="8">
        <v>72</v>
      </c>
      <c r="H4" s="8">
        <v>5.65</v>
      </c>
      <c r="I4" s="26">
        <v>110244</v>
      </c>
      <c r="J4" s="4" t="str">
        <f>VLOOKUP(I4,[1]Sheet1!A:C,2,FALSE)</f>
        <v>CHEESE MOZ LM PT SKM UNFZ PROC PK(41125)</v>
      </c>
      <c r="K4" s="8">
        <v>9.19</v>
      </c>
      <c r="L4" s="41">
        <f>VLOOKUP(I4,[1]Sheet1!A:C,3,FALSE)</f>
        <v>1.9231</v>
      </c>
      <c r="M4" s="43">
        <f t="shared" ref="M4:M39" si="0">ROUND(K4*L4,2)</f>
        <v>17.670000000000002</v>
      </c>
      <c r="N4" s="10">
        <v>44866</v>
      </c>
    </row>
    <row r="5" spans="1:14" s="9" customFormat="1" ht="48.6" hidden="1" customHeight="1" x14ac:dyDescent="0.25">
      <c r="A5" s="7" t="s">
        <v>18</v>
      </c>
      <c r="B5" s="40" t="s">
        <v>57</v>
      </c>
      <c r="C5" s="7" t="s">
        <v>12</v>
      </c>
      <c r="D5" s="29">
        <v>62005</v>
      </c>
      <c r="E5" s="42" t="s">
        <v>20</v>
      </c>
      <c r="F5" s="8">
        <v>26.140499999999999</v>
      </c>
      <c r="G5" s="8">
        <v>72</v>
      </c>
      <c r="H5" s="8">
        <v>5.81</v>
      </c>
      <c r="I5" s="26">
        <v>110244</v>
      </c>
      <c r="J5" s="4" t="str">
        <f>VLOOKUP(I5,[1]Sheet1!A:C,2,FALSE)</f>
        <v>CHEESE MOZ LM PT SKM UNFZ PROC PK(41125)</v>
      </c>
      <c r="K5" s="8">
        <v>8</v>
      </c>
      <c r="L5" s="41">
        <f>VLOOKUP(I5,[1]Sheet1!A:C,3,FALSE)</f>
        <v>1.9231</v>
      </c>
      <c r="M5" s="43">
        <f t="shared" si="0"/>
        <v>15.38</v>
      </c>
      <c r="N5" s="10">
        <v>44866</v>
      </c>
    </row>
    <row r="6" spans="1:14" s="9" customFormat="1" ht="48.6" customHeight="1" x14ac:dyDescent="0.25">
      <c r="A6" s="7" t="s">
        <v>18</v>
      </c>
      <c r="B6" s="40" t="s">
        <v>57</v>
      </c>
      <c r="C6" s="7" t="s">
        <v>12</v>
      </c>
      <c r="D6" s="29">
        <v>72001</v>
      </c>
      <c r="E6" s="42" t="s">
        <v>21</v>
      </c>
      <c r="F6" s="8">
        <v>42.9</v>
      </c>
      <c r="G6" s="8">
        <v>176</v>
      </c>
      <c r="H6" s="8">
        <v>3.9</v>
      </c>
      <c r="I6" s="26">
        <v>100113</v>
      </c>
      <c r="J6" s="4" t="str">
        <f>VLOOKUP(I6,[1]Sheet1!A:C,2,FALSE)</f>
        <v>CHICKEN LEGS CHILLED -BULK</v>
      </c>
      <c r="K6" s="8">
        <v>34.65</v>
      </c>
      <c r="L6" s="41">
        <f>VLOOKUP(I6,[1]Sheet1!A:C,3,FALSE)</f>
        <v>0.62829999999999997</v>
      </c>
      <c r="M6" s="43">
        <f t="shared" si="0"/>
        <v>21.77</v>
      </c>
      <c r="N6" s="10">
        <v>44866</v>
      </c>
    </row>
    <row r="7" spans="1:14" s="9" customFormat="1" ht="48.6" customHeight="1" x14ac:dyDescent="0.25">
      <c r="A7" s="7" t="s">
        <v>18</v>
      </c>
      <c r="B7" s="40" t="s">
        <v>57</v>
      </c>
      <c r="C7" s="7" t="s">
        <v>12</v>
      </c>
      <c r="D7" s="29">
        <v>72002</v>
      </c>
      <c r="E7" s="42" t="s">
        <v>22</v>
      </c>
      <c r="F7" s="8">
        <v>40</v>
      </c>
      <c r="G7" s="8">
        <v>234</v>
      </c>
      <c r="H7" s="8">
        <v>2.73</v>
      </c>
      <c r="I7" s="26">
        <v>100113</v>
      </c>
      <c r="J7" s="4" t="str">
        <f>VLOOKUP(I7,[1]Sheet1!A:C,2,FALSE)</f>
        <v>CHICKEN LEGS CHILLED -BULK</v>
      </c>
      <c r="K7" s="8">
        <v>46.21</v>
      </c>
      <c r="L7" s="41">
        <f>VLOOKUP(I7,[1]Sheet1!A:C,3,FALSE)</f>
        <v>0.62829999999999997</v>
      </c>
      <c r="M7" s="43">
        <f t="shared" si="0"/>
        <v>29.03</v>
      </c>
      <c r="N7" s="10">
        <v>44866</v>
      </c>
    </row>
    <row r="8" spans="1:14" s="9" customFormat="1" ht="48.6" customHeight="1" x14ac:dyDescent="0.25">
      <c r="A8" s="7" t="s">
        <v>18</v>
      </c>
      <c r="B8" s="40" t="s">
        <v>57</v>
      </c>
      <c r="C8" s="7" t="s">
        <v>12</v>
      </c>
      <c r="D8" s="29">
        <v>72003</v>
      </c>
      <c r="E8" s="42" t="s">
        <v>23</v>
      </c>
      <c r="F8" s="8">
        <v>42.9</v>
      </c>
      <c r="G8" s="8">
        <v>176</v>
      </c>
      <c r="H8" s="8">
        <v>3.9</v>
      </c>
      <c r="I8" s="26">
        <v>100113</v>
      </c>
      <c r="J8" s="4" t="str">
        <f>VLOOKUP(I8,[1]Sheet1!A:C,2,FALSE)</f>
        <v>CHICKEN LEGS CHILLED -BULK</v>
      </c>
      <c r="K8" s="8">
        <v>34.65</v>
      </c>
      <c r="L8" s="41">
        <f>VLOOKUP(I8,[1]Sheet1!A:C,3,FALSE)</f>
        <v>0.62829999999999997</v>
      </c>
      <c r="M8" s="43">
        <f t="shared" si="0"/>
        <v>21.77</v>
      </c>
      <c r="N8" s="10">
        <v>44866</v>
      </c>
    </row>
    <row r="9" spans="1:14" s="9" customFormat="1" ht="48.6" customHeight="1" x14ac:dyDescent="0.25">
      <c r="A9" s="7" t="s">
        <v>18</v>
      </c>
      <c r="B9" s="40" t="s">
        <v>57</v>
      </c>
      <c r="C9" s="7" t="s">
        <v>12</v>
      </c>
      <c r="D9" s="29">
        <v>72005</v>
      </c>
      <c r="E9" s="42" t="s">
        <v>24</v>
      </c>
      <c r="F9" s="8">
        <v>42.9</v>
      </c>
      <c r="G9" s="8">
        <v>176</v>
      </c>
      <c r="H9" s="8">
        <v>3.9</v>
      </c>
      <c r="I9" s="26">
        <v>100113</v>
      </c>
      <c r="J9" s="4" t="str">
        <f>VLOOKUP(I9,[1]Sheet1!A:C,2,FALSE)</f>
        <v>CHICKEN LEGS CHILLED -BULK</v>
      </c>
      <c r="K9" s="8">
        <v>34.65</v>
      </c>
      <c r="L9" s="41">
        <f>VLOOKUP(I9,[1]Sheet1!A:C,3,FALSE)</f>
        <v>0.62829999999999997</v>
      </c>
      <c r="M9" s="43">
        <f t="shared" si="0"/>
        <v>21.77</v>
      </c>
      <c r="N9" s="10">
        <v>44866</v>
      </c>
    </row>
    <row r="10" spans="1:14" s="9" customFormat="1" ht="48.6" customHeight="1" x14ac:dyDescent="0.25">
      <c r="A10" s="7" t="s">
        <v>18</v>
      </c>
      <c r="B10" s="40" t="s">
        <v>57</v>
      </c>
      <c r="C10" s="7" t="s">
        <v>12</v>
      </c>
      <c r="D10" s="29">
        <v>72013</v>
      </c>
      <c r="E10" s="42" t="s">
        <v>25</v>
      </c>
      <c r="F10" s="8">
        <v>42.9</v>
      </c>
      <c r="G10" s="8">
        <v>176</v>
      </c>
      <c r="H10" s="8">
        <v>3.9</v>
      </c>
      <c r="I10" s="26">
        <v>100113</v>
      </c>
      <c r="J10" s="4" t="str">
        <f>VLOOKUP(I10,[1]Sheet1!A:C,2,FALSE)</f>
        <v>CHICKEN LEGS CHILLED -BULK</v>
      </c>
      <c r="K10" s="8">
        <v>34.65</v>
      </c>
      <c r="L10" s="41">
        <f>VLOOKUP(I10,[1]Sheet1!A:C,3,FALSE)</f>
        <v>0.62829999999999997</v>
      </c>
      <c r="M10" s="43">
        <f t="shared" si="0"/>
        <v>21.77</v>
      </c>
      <c r="N10" s="10">
        <v>44866</v>
      </c>
    </row>
    <row r="11" spans="1:14" s="9" customFormat="1" ht="48.6" hidden="1" customHeight="1" x14ac:dyDescent="0.25">
      <c r="A11" s="7" t="s">
        <v>18</v>
      </c>
      <c r="B11" s="40" t="s">
        <v>57</v>
      </c>
      <c r="C11" s="7" t="s">
        <v>12</v>
      </c>
      <c r="D11" s="29">
        <v>72014</v>
      </c>
      <c r="E11" s="42" t="s">
        <v>26</v>
      </c>
      <c r="F11" s="8">
        <v>42.9</v>
      </c>
      <c r="G11" s="8">
        <v>165</v>
      </c>
      <c r="H11" s="8">
        <v>4.1399999999999997</v>
      </c>
      <c r="I11" s="26">
        <v>100113</v>
      </c>
      <c r="J11" s="4" t="str">
        <f>VLOOKUP(I11,[1]Sheet1!A:C,2,FALSE)</f>
        <v>CHICKEN LEGS CHILLED -BULK</v>
      </c>
      <c r="K11" s="8">
        <v>38.01</v>
      </c>
      <c r="L11" s="41">
        <f>VLOOKUP(I11,[1]Sheet1!A:C,3,FALSE)</f>
        <v>0.62829999999999997</v>
      </c>
      <c r="M11" s="43">
        <f t="shared" si="0"/>
        <v>23.88</v>
      </c>
      <c r="N11" s="10">
        <v>44866</v>
      </c>
    </row>
    <row r="12" spans="1:14" s="9" customFormat="1" ht="48.6" customHeight="1" x14ac:dyDescent="0.25">
      <c r="A12" s="7" t="s">
        <v>18</v>
      </c>
      <c r="B12" s="40" t="s">
        <v>57</v>
      </c>
      <c r="C12" s="7" t="s">
        <v>12</v>
      </c>
      <c r="D12" s="29">
        <v>73001</v>
      </c>
      <c r="E12" s="42" t="s">
        <v>27</v>
      </c>
      <c r="F12" s="8">
        <v>42.9</v>
      </c>
      <c r="G12" s="8">
        <v>240</v>
      </c>
      <c r="H12" s="8">
        <v>2.85</v>
      </c>
      <c r="I12" s="26">
        <v>100113</v>
      </c>
      <c r="J12" s="4" t="str">
        <f>VLOOKUP(I12,[1]Sheet1!A:C,2,FALSE)</f>
        <v>CHICKEN LEGS CHILLED -BULK</v>
      </c>
      <c r="K12" s="8">
        <v>45.98</v>
      </c>
      <c r="L12" s="41">
        <f>VLOOKUP(I12,[1]Sheet1!A:C,3,FALSE)</f>
        <v>0.62829999999999997</v>
      </c>
      <c r="M12" s="43">
        <f t="shared" si="0"/>
        <v>28.89</v>
      </c>
      <c r="N12" s="10">
        <v>44866</v>
      </c>
    </row>
    <row r="13" spans="1:14" s="9" customFormat="1" ht="48.6" customHeight="1" x14ac:dyDescent="0.25">
      <c r="A13" s="7" t="s">
        <v>18</v>
      </c>
      <c r="B13" s="40" t="s">
        <v>57</v>
      </c>
      <c r="C13" s="7" t="s">
        <v>12</v>
      </c>
      <c r="D13" s="29">
        <v>73002</v>
      </c>
      <c r="E13" s="42" t="s">
        <v>28</v>
      </c>
      <c r="F13" s="8">
        <v>42.9</v>
      </c>
      <c r="G13" s="8">
        <v>240</v>
      </c>
      <c r="H13" s="8">
        <v>2.85</v>
      </c>
      <c r="I13" s="26">
        <v>100113</v>
      </c>
      <c r="J13" s="4" t="str">
        <f>VLOOKUP(I13,[1]Sheet1!A:C,2,FALSE)</f>
        <v>CHICKEN LEGS CHILLED -BULK</v>
      </c>
      <c r="K13" s="8">
        <v>45.98</v>
      </c>
      <c r="L13" s="41">
        <f>VLOOKUP(I13,[1]Sheet1!A:C,3,FALSE)</f>
        <v>0.62829999999999997</v>
      </c>
      <c r="M13" s="43">
        <f t="shared" si="0"/>
        <v>28.89</v>
      </c>
      <c r="N13" s="10">
        <v>44866</v>
      </c>
    </row>
    <row r="14" spans="1:14" s="9" customFormat="1" ht="48.6" hidden="1" customHeight="1" x14ac:dyDescent="0.25">
      <c r="A14" s="7" t="s">
        <v>18</v>
      </c>
      <c r="B14" s="40" t="s">
        <v>57</v>
      </c>
      <c r="C14" s="7" t="s">
        <v>12</v>
      </c>
      <c r="D14" s="29">
        <v>73003</v>
      </c>
      <c r="E14" s="42" t="s">
        <v>29</v>
      </c>
      <c r="F14" s="8">
        <v>42.9</v>
      </c>
      <c r="G14" s="8">
        <v>240</v>
      </c>
      <c r="H14" s="8">
        <v>2.85</v>
      </c>
      <c r="I14" s="26">
        <v>100113</v>
      </c>
      <c r="J14" s="4" t="str">
        <f>VLOOKUP(I14,[1]Sheet1!A:C,2,FALSE)</f>
        <v>CHICKEN LEGS CHILLED -BULK</v>
      </c>
      <c r="K14" s="8">
        <v>45.98</v>
      </c>
      <c r="L14" s="41">
        <f>VLOOKUP(I14,[1]Sheet1!A:C,3,FALSE)</f>
        <v>0.62829999999999997</v>
      </c>
      <c r="M14" s="43">
        <f t="shared" si="0"/>
        <v>28.89</v>
      </c>
      <c r="N14" s="10">
        <v>44866</v>
      </c>
    </row>
    <row r="15" spans="1:14" s="9" customFormat="1" ht="48.6" customHeight="1" x14ac:dyDescent="0.25">
      <c r="A15" s="7" t="s">
        <v>18</v>
      </c>
      <c r="B15" s="40" t="s">
        <v>57</v>
      </c>
      <c r="C15" s="7" t="s">
        <v>12</v>
      </c>
      <c r="D15" s="29">
        <v>73004</v>
      </c>
      <c r="E15" s="42" t="s">
        <v>30</v>
      </c>
      <c r="F15" s="8">
        <v>42.9</v>
      </c>
      <c r="G15" s="8">
        <v>240</v>
      </c>
      <c r="H15" s="8">
        <v>2.85</v>
      </c>
      <c r="I15" s="26">
        <v>100113</v>
      </c>
      <c r="J15" s="4" t="str">
        <f>VLOOKUP(I15,[1]Sheet1!A:C,2,FALSE)</f>
        <v>CHICKEN LEGS CHILLED -BULK</v>
      </c>
      <c r="K15" s="8">
        <v>45.98</v>
      </c>
      <c r="L15" s="41">
        <f>VLOOKUP(I15,[1]Sheet1!A:C,3,FALSE)</f>
        <v>0.62829999999999997</v>
      </c>
      <c r="M15" s="43">
        <f t="shared" si="0"/>
        <v>28.89</v>
      </c>
      <c r="N15" s="10">
        <v>44866</v>
      </c>
    </row>
    <row r="16" spans="1:14" s="9" customFormat="1" ht="48.6" customHeight="1" x14ac:dyDescent="0.25">
      <c r="A16" s="7" t="s">
        <v>18</v>
      </c>
      <c r="B16" s="40" t="s">
        <v>57</v>
      </c>
      <c r="C16" s="7" t="s">
        <v>12</v>
      </c>
      <c r="D16" s="29">
        <v>74001</v>
      </c>
      <c r="E16" s="42" t="s">
        <v>31</v>
      </c>
      <c r="F16" s="8">
        <v>40.090000000000003</v>
      </c>
      <c r="G16" s="8">
        <v>152</v>
      </c>
      <c r="H16" s="8">
        <v>4.22</v>
      </c>
      <c r="I16" s="26">
        <v>100156</v>
      </c>
      <c r="J16" s="4" t="str">
        <f>VLOOKUP(I16,[1]Sheet1!A:C,2,FALSE)</f>
        <v>BEEF BNLS SPECIAL TRM FRZ CTN-60 LB</v>
      </c>
      <c r="K16" s="8">
        <v>30.62</v>
      </c>
      <c r="L16" s="41">
        <f>VLOOKUP(I16,[1]Sheet1!A:C,3,FALSE)</f>
        <v>5.4116999999999997</v>
      </c>
      <c r="M16" s="43">
        <f t="shared" si="0"/>
        <v>165.71</v>
      </c>
      <c r="N16" s="10">
        <v>44866</v>
      </c>
    </row>
    <row r="17" spans="1:14" s="9" customFormat="1" ht="48.6" customHeight="1" x14ac:dyDescent="0.25">
      <c r="A17" s="7" t="s">
        <v>18</v>
      </c>
      <c r="B17" s="40" t="s">
        <v>57</v>
      </c>
      <c r="C17" s="7" t="s">
        <v>12</v>
      </c>
      <c r="D17" s="29">
        <v>74002</v>
      </c>
      <c r="E17" s="42" t="s">
        <v>32</v>
      </c>
      <c r="F17" s="8">
        <v>38</v>
      </c>
      <c r="G17" s="8">
        <v>298</v>
      </c>
      <c r="H17" s="8">
        <v>2.04</v>
      </c>
      <c r="I17" s="26">
        <v>100156</v>
      </c>
      <c r="J17" s="4" t="str">
        <f>VLOOKUP(I17,[1]Sheet1!A:C,2,FALSE)</f>
        <v>BEEF BNLS SPECIAL TRM FRZ CTN-60 LB</v>
      </c>
      <c r="K17" s="8">
        <v>47.83</v>
      </c>
      <c r="L17" s="41">
        <f>VLOOKUP(I17,[1]Sheet1!A:C,3,FALSE)</f>
        <v>5.4116999999999997</v>
      </c>
      <c r="M17" s="43">
        <f t="shared" si="0"/>
        <v>258.83999999999997</v>
      </c>
      <c r="N17" s="10">
        <v>44866</v>
      </c>
    </row>
    <row r="18" spans="1:14" s="9" customFormat="1" ht="48.6" customHeight="1" x14ac:dyDescent="0.25">
      <c r="A18" s="7" t="s">
        <v>18</v>
      </c>
      <c r="B18" s="40" t="s">
        <v>57</v>
      </c>
      <c r="C18" s="7" t="s">
        <v>12</v>
      </c>
      <c r="D18" s="29">
        <v>74003</v>
      </c>
      <c r="E18" s="42" t="s">
        <v>33</v>
      </c>
      <c r="F18" s="8">
        <v>40.090000000000003</v>
      </c>
      <c r="G18" s="8">
        <v>152</v>
      </c>
      <c r="H18" s="8">
        <v>4.22</v>
      </c>
      <c r="I18" s="26">
        <v>100156</v>
      </c>
      <c r="J18" s="4" t="str">
        <f>VLOOKUP(I18,[1]Sheet1!A:C,2,FALSE)</f>
        <v>BEEF BNLS SPECIAL TRM FRZ CTN-60 LB</v>
      </c>
      <c r="K18" s="8">
        <v>30.62</v>
      </c>
      <c r="L18" s="41">
        <f>VLOOKUP(I18,[1]Sheet1!A:C,3,FALSE)</f>
        <v>5.4116999999999997</v>
      </c>
      <c r="M18" s="43">
        <f t="shared" si="0"/>
        <v>165.71</v>
      </c>
      <c r="N18" s="10">
        <v>44866</v>
      </c>
    </row>
    <row r="19" spans="1:14" s="9" customFormat="1" ht="48.6" hidden="1" customHeight="1" x14ac:dyDescent="0.25">
      <c r="A19" s="7" t="s">
        <v>18</v>
      </c>
      <c r="B19" s="40" t="s">
        <v>57</v>
      </c>
      <c r="C19" s="7" t="s">
        <v>12</v>
      </c>
      <c r="D19" s="29">
        <v>74005</v>
      </c>
      <c r="E19" s="42" t="s">
        <v>34</v>
      </c>
      <c r="F19" s="8">
        <v>40.090000000000003</v>
      </c>
      <c r="G19" s="8">
        <v>152</v>
      </c>
      <c r="H19" s="8">
        <v>4.22</v>
      </c>
      <c r="I19" s="26">
        <v>100156</v>
      </c>
      <c r="J19" s="4" t="str">
        <f>VLOOKUP(I19,[1]Sheet1!A:C,2,FALSE)</f>
        <v>BEEF BNLS SPECIAL TRM FRZ CTN-60 LB</v>
      </c>
      <c r="K19" s="8">
        <v>30.62</v>
      </c>
      <c r="L19" s="41">
        <f>VLOOKUP(I19,[1]Sheet1!A:C,3,FALSE)</f>
        <v>5.4116999999999997</v>
      </c>
      <c r="M19" s="43">
        <f t="shared" si="0"/>
        <v>165.71</v>
      </c>
      <c r="N19" s="10">
        <v>44866</v>
      </c>
    </row>
    <row r="20" spans="1:14" s="9" customFormat="1" ht="48.6" hidden="1" customHeight="1" x14ac:dyDescent="0.25">
      <c r="A20" s="7" t="s">
        <v>18</v>
      </c>
      <c r="B20" s="40" t="s">
        <v>57</v>
      </c>
      <c r="C20" s="7" t="s">
        <v>12</v>
      </c>
      <c r="D20" s="29">
        <v>78001</v>
      </c>
      <c r="E20" s="42" t="s">
        <v>35</v>
      </c>
      <c r="F20" s="8">
        <v>40</v>
      </c>
      <c r="G20" s="8">
        <v>140</v>
      </c>
      <c r="H20" s="8">
        <v>4.5599999999999996</v>
      </c>
      <c r="I20" s="26">
        <v>101031</v>
      </c>
      <c r="J20" s="4" t="str">
        <f>VLOOKUP(I20,[1]Sheet1!A:C,2,FALSE)</f>
        <v>RICE BRN US#1 LONG PARBOILED BAG-25 LB</v>
      </c>
      <c r="K20" s="8">
        <v>8.42</v>
      </c>
      <c r="L20" s="41">
        <f>VLOOKUP(I20,[1]Sheet1!A:C,3,FALSE)</f>
        <v>0.83930000000000005</v>
      </c>
      <c r="M20" s="43">
        <f t="shared" si="0"/>
        <v>7.07</v>
      </c>
      <c r="N20" s="10">
        <v>44866</v>
      </c>
    </row>
    <row r="21" spans="1:14" s="9" customFormat="1" ht="48.6" hidden="1" customHeight="1" x14ac:dyDescent="0.25">
      <c r="A21" s="7" t="s">
        <v>18</v>
      </c>
      <c r="B21" s="40" t="s">
        <v>57</v>
      </c>
      <c r="C21" s="7" t="s">
        <v>12</v>
      </c>
      <c r="D21" s="29">
        <v>470457</v>
      </c>
      <c r="E21" s="42" t="s">
        <v>36</v>
      </c>
      <c r="F21" s="8">
        <v>27</v>
      </c>
      <c r="G21" s="8">
        <v>96</v>
      </c>
      <c r="H21" s="8">
        <v>4.5</v>
      </c>
      <c r="I21" s="26" t="s">
        <v>58</v>
      </c>
      <c r="J21" s="4" t="str">
        <f>VLOOKUP(I21,[1]Sheet1!A:C,2,FALSE)</f>
        <v>CHICKEN LARGE CHILLED -BULK DARK</v>
      </c>
      <c r="K21" s="8">
        <v>8.1</v>
      </c>
      <c r="L21" s="41">
        <f>VLOOKUP(I21,[1]Sheet1!A:C,3,FALSE)</f>
        <v>1.2945</v>
      </c>
      <c r="M21" s="43">
        <f t="shared" si="0"/>
        <v>10.49</v>
      </c>
      <c r="N21" s="10">
        <v>44866</v>
      </c>
    </row>
    <row r="22" spans="1:14" ht="48.6" hidden="1" customHeight="1" x14ac:dyDescent="0.25">
      <c r="A22" s="7" t="s">
        <v>18</v>
      </c>
      <c r="B22" s="40" t="s">
        <v>57</v>
      </c>
      <c r="C22" s="7" t="s">
        <v>12</v>
      </c>
      <c r="D22" s="29">
        <v>470457</v>
      </c>
      <c r="E22" s="42" t="s">
        <v>36</v>
      </c>
      <c r="F22" s="8">
        <v>27</v>
      </c>
      <c r="G22" s="8">
        <v>96</v>
      </c>
      <c r="H22" s="8">
        <v>4.5</v>
      </c>
      <c r="I22" s="26" t="s">
        <v>59</v>
      </c>
      <c r="J22" s="4" t="str">
        <f>VLOOKUP(I22,[1]Sheet1!A:C,2,FALSE)</f>
        <v>CHICKEN LARGE CHILLED -BULK WHITE</v>
      </c>
      <c r="K22" s="8">
        <v>8.1</v>
      </c>
      <c r="L22" s="41">
        <f>VLOOKUP(I22,[1]Sheet1!A:C,3,FALSE)</f>
        <v>1.2945</v>
      </c>
      <c r="M22" s="43">
        <f t="shared" si="0"/>
        <v>10.49</v>
      </c>
      <c r="N22" s="10">
        <v>44866</v>
      </c>
    </row>
    <row r="23" spans="1:14" ht="48.6" hidden="1" customHeight="1" x14ac:dyDescent="0.25">
      <c r="A23" s="7" t="s">
        <v>18</v>
      </c>
      <c r="B23" s="40" t="s">
        <v>57</v>
      </c>
      <c r="C23" s="7" t="s">
        <v>12</v>
      </c>
      <c r="D23" s="29">
        <v>470462</v>
      </c>
      <c r="E23" s="42" t="s">
        <v>37</v>
      </c>
      <c r="F23" s="8">
        <v>27.6</v>
      </c>
      <c r="G23" s="8">
        <v>96</v>
      </c>
      <c r="H23" s="8">
        <v>4.5999999999999996</v>
      </c>
      <c r="I23" s="26">
        <v>100156</v>
      </c>
      <c r="J23" s="4" t="str">
        <f>VLOOKUP(I23,[1]Sheet1!A:C,2,FALSE)</f>
        <v>BEEF BNLS SPECIAL TRM FRZ CTN-60 LB</v>
      </c>
      <c r="K23" s="8">
        <v>13.98</v>
      </c>
      <c r="L23" s="41">
        <f>VLOOKUP(I23,[1]Sheet1!A:C,3,FALSE)</f>
        <v>5.4116999999999997</v>
      </c>
      <c r="M23" s="43">
        <f t="shared" si="0"/>
        <v>75.66</v>
      </c>
      <c r="N23" s="10">
        <v>44866</v>
      </c>
    </row>
    <row r="24" spans="1:14" ht="48.6" hidden="1" customHeight="1" x14ac:dyDescent="0.25">
      <c r="A24" s="7" t="s">
        <v>18</v>
      </c>
      <c r="B24" s="40" t="s">
        <v>57</v>
      </c>
      <c r="C24" s="7" t="s">
        <v>12</v>
      </c>
      <c r="D24" s="29">
        <v>470472</v>
      </c>
      <c r="E24" s="42" t="s">
        <v>38</v>
      </c>
      <c r="F24" s="8">
        <v>27.6</v>
      </c>
      <c r="G24" s="8">
        <v>96</v>
      </c>
      <c r="H24" s="8">
        <v>4.5999999999999996</v>
      </c>
      <c r="I24" s="26">
        <v>100193</v>
      </c>
      <c r="J24" s="4" t="str">
        <f>VLOOKUP(I24,[1]Sheet1!A:C,2,FALSE)</f>
        <v>PORK PICNIC BNLS FRZ CTN-60 LB</v>
      </c>
      <c r="K24" s="8">
        <v>13.34</v>
      </c>
      <c r="L24" s="41">
        <f>VLOOKUP(I24,[1]Sheet1!A:C,3,FALSE)</f>
        <v>1.5505</v>
      </c>
      <c r="M24" s="43">
        <f t="shared" si="0"/>
        <v>20.68</v>
      </c>
      <c r="N24" s="10">
        <v>44866</v>
      </c>
    </row>
    <row r="25" spans="1:14" ht="48.6" customHeight="1" x14ac:dyDescent="0.25">
      <c r="A25" s="7" t="s">
        <v>18</v>
      </c>
      <c r="B25" s="40" t="s">
        <v>57</v>
      </c>
      <c r="C25" s="7" t="s">
        <v>12</v>
      </c>
      <c r="D25" s="29">
        <v>470490</v>
      </c>
      <c r="E25" s="42" t="s">
        <v>39</v>
      </c>
      <c r="F25" s="8">
        <v>37</v>
      </c>
      <c r="G25" s="8">
        <v>293</v>
      </c>
      <c r="H25" s="8">
        <v>2.02</v>
      </c>
      <c r="I25" s="26" t="s">
        <v>59</v>
      </c>
      <c r="J25" s="4" t="str">
        <f>VLOOKUP(I25,[1]Sheet1!A:C,2,FALSE)</f>
        <v>CHICKEN LARGE CHILLED -BULK WHITE</v>
      </c>
      <c r="K25" s="8">
        <v>26.28</v>
      </c>
      <c r="L25" s="41">
        <f>VLOOKUP(I25,[1]Sheet1!A:C,3,FALSE)</f>
        <v>1.2945</v>
      </c>
      <c r="M25" s="43">
        <f t="shared" si="0"/>
        <v>34.020000000000003</v>
      </c>
      <c r="N25" s="10">
        <v>44866</v>
      </c>
    </row>
    <row r="26" spans="1:14" ht="48.6" customHeight="1" x14ac:dyDescent="0.25">
      <c r="A26" s="7" t="s">
        <v>18</v>
      </c>
      <c r="B26" s="40" t="s">
        <v>57</v>
      </c>
      <c r="C26" s="7" t="s">
        <v>12</v>
      </c>
      <c r="D26" s="29">
        <v>470490</v>
      </c>
      <c r="E26" s="42" t="s">
        <v>39</v>
      </c>
      <c r="F26" s="8">
        <v>37</v>
      </c>
      <c r="G26" s="8">
        <v>293</v>
      </c>
      <c r="H26" s="8">
        <v>2.02</v>
      </c>
      <c r="I26" s="26" t="s">
        <v>58</v>
      </c>
      <c r="J26" s="4" t="str">
        <f>VLOOKUP(I26,[1]Sheet1!A:C,2,FALSE)</f>
        <v>CHICKEN LARGE CHILLED -BULK DARK</v>
      </c>
      <c r="K26" s="8">
        <v>26.28</v>
      </c>
      <c r="L26" s="41">
        <f>VLOOKUP(I26,[1]Sheet1!A:C,3,FALSE)</f>
        <v>1.2945</v>
      </c>
      <c r="M26" s="43">
        <f t="shared" si="0"/>
        <v>34.020000000000003</v>
      </c>
      <c r="N26" s="10">
        <v>44866</v>
      </c>
    </row>
    <row r="27" spans="1:14" ht="48.6" customHeight="1" x14ac:dyDescent="0.25">
      <c r="A27" s="7" t="s">
        <v>18</v>
      </c>
      <c r="B27" s="40" t="s">
        <v>57</v>
      </c>
      <c r="C27" s="7" t="s">
        <v>12</v>
      </c>
      <c r="D27" s="29">
        <v>470495</v>
      </c>
      <c r="E27" s="42" t="s">
        <v>40</v>
      </c>
      <c r="F27" s="8">
        <v>36</v>
      </c>
      <c r="G27" s="8">
        <v>244</v>
      </c>
      <c r="H27" s="8">
        <v>2.36</v>
      </c>
      <c r="I27" s="26">
        <v>100156</v>
      </c>
      <c r="J27" s="4" t="str">
        <f>VLOOKUP(I27,[1]Sheet1!A:C,2,FALSE)</f>
        <v>BEEF BNLS SPECIAL TRM FRZ CTN-60 LB</v>
      </c>
      <c r="K27" s="8">
        <v>41.72</v>
      </c>
      <c r="L27" s="41">
        <f>VLOOKUP(I27,[1]Sheet1!A:C,3,FALSE)</f>
        <v>5.4116999999999997</v>
      </c>
      <c r="M27" s="43">
        <f t="shared" si="0"/>
        <v>225.78</v>
      </c>
      <c r="N27" s="10">
        <v>44866</v>
      </c>
    </row>
    <row r="28" spans="1:14" ht="48.6" customHeight="1" x14ac:dyDescent="0.25">
      <c r="A28" s="7" t="s">
        <v>18</v>
      </c>
      <c r="B28" s="40" t="s">
        <v>57</v>
      </c>
      <c r="C28" s="7" t="s">
        <v>12</v>
      </c>
      <c r="D28" s="29">
        <v>470505</v>
      </c>
      <c r="E28" s="42" t="s">
        <v>41</v>
      </c>
      <c r="F28" s="8">
        <v>33.5</v>
      </c>
      <c r="G28" s="8">
        <v>239</v>
      </c>
      <c r="H28" s="8">
        <v>2.23</v>
      </c>
      <c r="I28" s="26">
        <v>100193</v>
      </c>
      <c r="J28" s="4" t="str">
        <f>VLOOKUP(I28,[1]Sheet1!A:C,2,FALSE)</f>
        <v>PORK PICNIC BNLS FRZ CTN-60 LB</v>
      </c>
      <c r="K28" s="8">
        <v>37.03</v>
      </c>
      <c r="L28" s="41">
        <f>VLOOKUP(I28,[1]Sheet1!A:C,3,FALSE)</f>
        <v>1.5505</v>
      </c>
      <c r="M28" s="43">
        <f t="shared" si="0"/>
        <v>57.42</v>
      </c>
      <c r="N28" s="10">
        <v>44866</v>
      </c>
    </row>
    <row r="29" spans="1:14" ht="48.6" customHeight="1" x14ac:dyDescent="0.25">
      <c r="A29" s="7" t="s">
        <v>18</v>
      </c>
      <c r="B29" s="40" t="s">
        <v>57</v>
      </c>
      <c r="C29" s="7" t="s">
        <v>12</v>
      </c>
      <c r="D29" s="29">
        <v>471005</v>
      </c>
      <c r="E29" s="42" t="s">
        <v>42</v>
      </c>
      <c r="F29" s="8">
        <v>30</v>
      </c>
      <c r="G29" s="8">
        <v>192</v>
      </c>
      <c r="H29" s="8">
        <v>2.5</v>
      </c>
      <c r="I29" s="26" t="s">
        <v>59</v>
      </c>
      <c r="J29" s="4" t="str">
        <f>VLOOKUP(I29,[1]Sheet1!A:C,2,FALSE)</f>
        <v>CHICKEN LARGE CHILLED -BULK WHITE</v>
      </c>
      <c r="K29" s="8">
        <v>5.96</v>
      </c>
      <c r="L29" s="41">
        <f>VLOOKUP(I29,[1]Sheet1!A:C,3,FALSE)</f>
        <v>1.2945</v>
      </c>
      <c r="M29" s="43">
        <f t="shared" si="0"/>
        <v>7.72</v>
      </c>
      <c r="N29" s="10">
        <v>44866</v>
      </c>
    </row>
    <row r="30" spans="1:14" ht="48.6" customHeight="1" x14ac:dyDescent="0.25">
      <c r="A30" s="7" t="s">
        <v>18</v>
      </c>
      <c r="B30" s="40" t="s">
        <v>57</v>
      </c>
      <c r="C30" s="7" t="s">
        <v>12</v>
      </c>
      <c r="D30" s="29">
        <v>471005</v>
      </c>
      <c r="E30" s="42" t="s">
        <v>42</v>
      </c>
      <c r="F30" s="8">
        <v>30</v>
      </c>
      <c r="G30" s="8">
        <v>192</v>
      </c>
      <c r="H30" s="8">
        <v>2.5</v>
      </c>
      <c r="I30" s="26" t="s">
        <v>58</v>
      </c>
      <c r="J30" s="4" t="str">
        <f>VLOOKUP(I30,[1]Sheet1!A:C,2,FALSE)</f>
        <v>CHICKEN LARGE CHILLED -BULK DARK</v>
      </c>
      <c r="K30" s="8">
        <v>5.96</v>
      </c>
      <c r="L30" s="41">
        <f>VLOOKUP(I30,[1]Sheet1!A:C,3,FALSE)</f>
        <v>1.2945</v>
      </c>
      <c r="M30" s="43">
        <f t="shared" si="0"/>
        <v>7.72</v>
      </c>
      <c r="N30" s="10">
        <v>44866</v>
      </c>
    </row>
    <row r="31" spans="1:14" ht="48.6" customHeight="1" x14ac:dyDescent="0.25">
      <c r="A31" s="7" t="s">
        <v>18</v>
      </c>
      <c r="B31" s="40" t="s">
        <v>57</v>
      </c>
      <c r="C31" s="7" t="s">
        <v>12</v>
      </c>
      <c r="D31" s="29">
        <v>471025</v>
      </c>
      <c r="E31" s="42" t="s">
        <v>43</v>
      </c>
      <c r="F31" s="8">
        <v>32.5</v>
      </c>
      <c r="G31" s="8">
        <v>160</v>
      </c>
      <c r="H31" s="8">
        <v>3.25</v>
      </c>
      <c r="I31" s="26">
        <v>100156</v>
      </c>
      <c r="J31" s="4" t="str">
        <f>VLOOKUP(I31,[1]Sheet1!A:C,2,FALSE)</f>
        <v>BEEF BNLS SPECIAL TRM FRZ CTN-60 LB</v>
      </c>
      <c r="K31" s="8">
        <v>10.48</v>
      </c>
      <c r="L31" s="41">
        <f>VLOOKUP(I31,[1]Sheet1!A:C,3,FALSE)</f>
        <v>5.4116999999999997</v>
      </c>
      <c r="M31" s="43">
        <f t="shared" si="0"/>
        <v>56.71</v>
      </c>
      <c r="N31" s="10">
        <v>44866</v>
      </c>
    </row>
    <row r="32" spans="1:14" ht="48.6" customHeight="1" x14ac:dyDescent="0.25">
      <c r="A32" s="7" t="s">
        <v>18</v>
      </c>
      <c r="B32" s="40" t="s">
        <v>57</v>
      </c>
      <c r="C32" s="7" t="s">
        <v>12</v>
      </c>
      <c r="D32" s="29">
        <v>471045</v>
      </c>
      <c r="E32" s="42" t="s">
        <v>44</v>
      </c>
      <c r="F32" s="8">
        <v>40.159999999999997</v>
      </c>
      <c r="G32" s="8">
        <v>253</v>
      </c>
      <c r="H32" s="8">
        <v>2.54</v>
      </c>
      <c r="I32" s="26" t="s">
        <v>59</v>
      </c>
      <c r="J32" s="4" t="str">
        <f>VLOOKUP(I32,[1]Sheet1!A:C,2,FALSE)</f>
        <v>CHICKEN LARGE CHILLED -BULK WHITE</v>
      </c>
      <c r="K32" s="8">
        <v>22.73</v>
      </c>
      <c r="L32" s="41">
        <f>VLOOKUP(I32,[1]Sheet1!A:C,3,FALSE)</f>
        <v>1.2945</v>
      </c>
      <c r="M32" s="43">
        <f t="shared" si="0"/>
        <v>29.42</v>
      </c>
      <c r="N32" s="10">
        <v>44866</v>
      </c>
    </row>
    <row r="33" spans="1:14" ht="48.6" customHeight="1" x14ac:dyDescent="0.25">
      <c r="A33" s="7" t="s">
        <v>18</v>
      </c>
      <c r="B33" s="40" t="s">
        <v>57</v>
      </c>
      <c r="C33" s="7" t="s">
        <v>12</v>
      </c>
      <c r="D33" s="29">
        <v>471045</v>
      </c>
      <c r="E33" s="42" t="s">
        <v>44</v>
      </c>
      <c r="F33" s="8">
        <v>40.159999999999997</v>
      </c>
      <c r="G33" s="8">
        <v>253</v>
      </c>
      <c r="H33" s="8">
        <v>2.54</v>
      </c>
      <c r="I33" s="26" t="s">
        <v>58</v>
      </c>
      <c r="J33" s="4" t="str">
        <f>VLOOKUP(I33,[1]Sheet1!A:C,2,FALSE)</f>
        <v>CHICKEN LARGE CHILLED -BULK DARK</v>
      </c>
      <c r="K33" s="8">
        <v>22.73</v>
      </c>
      <c r="L33" s="41">
        <f>VLOOKUP(I33,[1]Sheet1!A:C,3,FALSE)</f>
        <v>1.2945</v>
      </c>
      <c r="M33" s="43">
        <f t="shared" si="0"/>
        <v>29.42</v>
      </c>
      <c r="N33" s="10">
        <v>44866</v>
      </c>
    </row>
    <row r="34" spans="1:14" ht="48.6" hidden="1" customHeight="1" x14ac:dyDescent="0.25">
      <c r="A34" s="7" t="s">
        <v>18</v>
      </c>
      <c r="B34" s="40" t="s">
        <v>57</v>
      </c>
      <c r="C34" s="7" t="s">
        <v>12</v>
      </c>
      <c r="D34" s="29" t="s">
        <v>45</v>
      </c>
      <c r="E34" s="42" t="s">
        <v>46</v>
      </c>
      <c r="F34" s="8">
        <v>42.9</v>
      </c>
      <c r="G34" s="8">
        <v>176</v>
      </c>
      <c r="H34" s="8">
        <v>3.9</v>
      </c>
      <c r="I34" s="26">
        <v>100113</v>
      </c>
      <c r="J34" s="4" t="str">
        <f>VLOOKUP(I34,[1]Sheet1!A:C,2,FALSE)</f>
        <v>CHICKEN LEGS CHILLED -BULK</v>
      </c>
      <c r="K34" s="8">
        <v>34.65</v>
      </c>
      <c r="L34" s="41">
        <f>VLOOKUP(I34,[1]Sheet1!A:C,3,FALSE)</f>
        <v>0.62829999999999997</v>
      </c>
      <c r="M34" s="43">
        <f t="shared" si="0"/>
        <v>21.77</v>
      </c>
      <c r="N34" s="10">
        <v>44866</v>
      </c>
    </row>
    <row r="35" spans="1:14" ht="48.6" hidden="1" customHeight="1" x14ac:dyDescent="0.25">
      <c r="A35" s="7" t="s">
        <v>18</v>
      </c>
      <c r="B35" s="40" t="s">
        <v>57</v>
      </c>
      <c r="C35" s="7" t="s">
        <v>12</v>
      </c>
      <c r="D35" s="29" t="s">
        <v>47</v>
      </c>
      <c r="E35" s="42" t="s">
        <v>48</v>
      </c>
      <c r="F35" s="8">
        <v>42.9</v>
      </c>
      <c r="G35" s="8">
        <v>176</v>
      </c>
      <c r="H35" s="8">
        <v>3.9</v>
      </c>
      <c r="I35" s="26">
        <v>100113</v>
      </c>
      <c r="J35" s="4" t="str">
        <f>VLOOKUP(I35,[1]Sheet1!A:C,2,FALSE)</f>
        <v>CHICKEN LEGS CHILLED -BULK</v>
      </c>
      <c r="K35" s="8">
        <v>34.65</v>
      </c>
      <c r="L35" s="41">
        <f>VLOOKUP(I35,[1]Sheet1!A:C,3,FALSE)</f>
        <v>0.62829999999999997</v>
      </c>
      <c r="M35" s="43">
        <f t="shared" si="0"/>
        <v>21.77</v>
      </c>
      <c r="N35" s="10">
        <v>44866</v>
      </c>
    </row>
    <row r="36" spans="1:14" ht="48.6" hidden="1" customHeight="1" x14ac:dyDescent="0.25">
      <c r="A36" s="7" t="s">
        <v>18</v>
      </c>
      <c r="B36" s="40" t="s">
        <v>57</v>
      </c>
      <c r="C36" s="7" t="s">
        <v>12</v>
      </c>
      <c r="D36" s="29" t="s">
        <v>49</v>
      </c>
      <c r="E36" s="42" t="s">
        <v>50</v>
      </c>
      <c r="F36" s="8">
        <v>42.9</v>
      </c>
      <c r="G36" s="8">
        <v>176</v>
      </c>
      <c r="H36" s="8">
        <v>3.9</v>
      </c>
      <c r="I36" s="26">
        <v>100113</v>
      </c>
      <c r="J36" s="4" t="str">
        <f>VLOOKUP(I36,[1]Sheet1!A:C,2,FALSE)</f>
        <v>CHICKEN LEGS CHILLED -BULK</v>
      </c>
      <c r="K36" s="8">
        <v>34.65</v>
      </c>
      <c r="L36" s="41">
        <f>VLOOKUP(I36,[1]Sheet1!A:C,3,FALSE)</f>
        <v>0.62829999999999997</v>
      </c>
      <c r="M36" s="43">
        <f t="shared" si="0"/>
        <v>21.77</v>
      </c>
      <c r="N36" s="10">
        <v>44866</v>
      </c>
    </row>
    <row r="37" spans="1:14" ht="48.6" hidden="1" customHeight="1" x14ac:dyDescent="0.25">
      <c r="A37" s="7" t="s">
        <v>18</v>
      </c>
      <c r="B37" s="40" t="s">
        <v>57</v>
      </c>
      <c r="C37" s="7" t="s">
        <v>12</v>
      </c>
      <c r="D37" s="29" t="s">
        <v>51</v>
      </c>
      <c r="E37" s="42" t="s">
        <v>52</v>
      </c>
      <c r="F37" s="8">
        <v>42.9</v>
      </c>
      <c r="G37" s="8">
        <v>176</v>
      </c>
      <c r="H37" s="8">
        <v>3.9</v>
      </c>
      <c r="I37" s="26">
        <v>100113</v>
      </c>
      <c r="J37" s="4" t="str">
        <f>VLOOKUP(I37,[1]Sheet1!A:C,2,FALSE)</f>
        <v>CHICKEN LEGS CHILLED -BULK</v>
      </c>
      <c r="K37" s="8">
        <v>34.65</v>
      </c>
      <c r="L37" s="41">
        <f>VLOOKUP(I37,[1]Sheet1!A:C,3,FALSE)</f>
        <v>0.62829999999999997</v>
      </c>
      <c r="M37" s="43">
        <f t="shared" si="0"/>
        <v>21.77</v>
      </c>
      <c r="N37" s="10">
        <v>44866</v>
      </c>
    </row>
    <row r="38" spans="1:14" ht="48.6" hidden="1" customHeight="1" x14ac:dyDescent="0.25">
      <c r="A38" s="7" t="s">
        <v>18</v>
      </c>
      <c r="B38" s="40" t="s">
        <v>57</v>
      </c>
      <c r="C38" s="7" t="s">
        <v>12</v>
      </c>
      <c r="D38" s="29" t="s">
        <v>53</v>
      </c>
      <c r="E38" s="42" t="s">
        <v>54</v>
      </c>
      <c r="F38" s="8">
        <v>42.9</v>
      </c>
      <c r="G38" s="8">
        <v>206</v>
      </c>
      <c r="H38" s="8">
        <v>3.33</v>
      </c>
      <c r="I38" s="26">
        <v>100113</v>
      </c>
      <c r="J38" s="4" t="str">
        <f>VLOOKUP(I38,[1]Sheet1!A:C,2,FALSE)</f>
        <v>CHICKEN LEGS CHILLED -BULK</v>
      </c>
      <c r="K38" s="8">
        <v>47.61</v>
      </c>
      <c r="L38" s="41">
        <f>VLOOKUP(I38,[1]Sheet1!A:C,3,FALSE)</f>
        <v>0.62829999999999997</v>
      </c>
      <c r="M38" s="43">
        <f t="shared" si="0"/>
        <v>29.91</v>
      </c>
      <c r="N38" s="10">
        <v>44866</v>
      </c>
    </row>
    <row r="39" spans="1:14" ht="48.6" hidden="1" customHeight="1" x14ac:dyDescent="0.25">
      <c r="A39" s="7" t="s">
        <v>18</v>
      </c>
      <c r="B39" s="40" t="s">
        <v>57</v>
      </c>
      <c r="C39" s="7" t="s">
        <v>12</v>
      </c>
      <c r="D39" s="29" t="s">
        <v>55</v>
      </c>
      <c r="E39" s="42" t="s">
        <v>56</v>
      </c>
      <c r="F39" s="8">
        <v>42.9</v>
      </c>
      <c r="G39" s="8">
        <v>206</v>
      </c>
      <c r="H39" s="8">
        <v>3.33</v>
      </c>
      <c r="I39" s="26">
        <v>100113</v>
      </c>
      <c r="J39" s="4" t="str">
        <f>VLOOKUP(I39,[1]Sheet1!A:C,2,FALSE)</f>
        <v>CHICKEN LEGS CHILLED -BULK</v>
      </c>
      <c r="K39" s="8">
        <v>47.61</v>
      </c>
      <c r="L39" s="41">
        <f>VLOOKUP(I39,[1]Sheet1!A:C,3,FALSE)</f>
        <v>0.62829999999999997</v>
      </c>
      <c r="M39" s="43">
        <f t="shared" si="0"/>
        <v>29.91</v>
      </c>
      <c r="N39" s="10">
        <v>44866</v>
      </c>
    </row>
  </sheetData>
  <sheetProtection algorithmName="SHA-512" hashValue="l6JFzM5NNFHPOR/puGXYDxgrW4X0n+Erq7S3rHGfoSMLqfE0r/vJClEsZGFkRjXiJXk7zIWXyCW2cttAHpJxwA==" saltValue="FVyb+QO1E/2umcFe4J5mOA==" spinCount="100000" sheet="1" formatCells="0" formatColumns="0" formatRows="0" deleteColumns="0" deleteRows="0" sort="0" autoFilter="0"/>
  <autoFilter ref="A3:N39">
    <filterColumn colId="3">
      <filters>
        <filter val="470490"/>
        <filter val="470495"/>
        <filter val="470505"/>
        <filter val="471005"/>
        <filter val="471025"/>
        <filter val="471045"/>
        <filter val="72001"/>
        <filter val="72002"/>
        <filter val="72003"/>
        <filter val="72005"/>
        <filter val="72013"/>
        <filter val="73001"/>
        <filter val="73002"/>
        <filter val="73004"/>
        <filter val="74001"/>
        <filter val="74002"/>
        <filter val="74003"/>
      </filters>
    </filterColumn>
    <sortState ref="A4:N39">
      <sortCondition ref="D3:D39"/>
    </sortState>
  </autoFilter>
  <mergeCells count="1">
    <mergeCell ref="K1:N1"/>
  </mergeCells>
  <pageMargins left="0.25" right="0.25" top="0.75" bottom="0.75" header="0.3" footer="0.3"/>
  <pageSetup scale="53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2023-01-31T18:14:59+00:00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5F5253-753B-4806-BF6F-77AC1ACE0FAF}">
  <ds:schemaRefs>
    <ds:schemaRef ds:uri="http://schemas.microsoft.com/sharepoint/v3"/>
    <ds:schemaRef ds:uri="http://purl.org/dc/terms/"/>
    <ds:schemaRef ds:uri="http://schemas.openxmlformats.org/package/2006/metadata/core-properties"/>
    <ds:schemaRef ds:uri="619deea3-b82a-4324-abc9-c36ccb05691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61a5bba3-b343-484f-bec3-eb0518693f06"/>
    <ds:schemaRef ds:uri="http://schemas.microsoft.com/sharepoint/v3/field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790E09B-3CAA-4272-936F-CB5C8AF645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CA271-9339-41DA-903C-F3129A58EA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2023-01-31T18:12:17Z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