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A926D189-F1ED-424E-BFD0-DB029E99F473}" xr6:coauthVersionLast="47" xr6:coauthVersionMax="47" xr10:uidLastSave="{00000000-0000-0000-0000-000000000000}"/>
  <bookViews>
    <workbookView xWindow="19090" yWindow="1470" windowWidth="22780" windowHeight="14660" tabRatio="936" xr2:uid="{00000000-000D-0000-FFFF-FFFF00000000}"/>
  </bookViews>
  <sheets>
    <sheet name="Idahoan Foods" sheetId="6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68" l="1"/>
  <c r="Q12" i="68"/>
  <c r="Q13" i="68"/>
  <c r="Q14" i="68"/>
  <c r="Q15" i="68"/>
  <c r="Q17" i="68"/>
  <c r="Q18" i="68"/>
  <c r="Q19" i="68"/>
  <c r="Q20" i="68"/>
  <c r="Q22" i="68"/>
  <c r="Q23" i="68"/>
  <c r="Q25" i="68"/>
  <c r="Q26" i="68"/>
  <c r="Q27" i="68"/>
  <c r="Q29" i="68"/>
  <c r="Q31" i="68"/>
  <c r="Q32" i="68"/>
  <c r="Q33" i="68"/>
  <c r="Q35" i="68"/>
  <c r="K18" i="68"/>
  <c r="M18" i="68" s="1"/>
  <c r="K17" i="68"/>
  <c r="M17" i="68" s="1"/>
  <c r="K27" i="68"/>
  <c r="M27" i="68" s="1"/>
  <c r="N27" i="68" s="1"/>
  <c r="K26" i="68"/>
  <c r="M26" i="68" s="1"/>
  <c r="O26" i="68" s="1"/>
  <c r="K12" i="68"/>
  <c r="M12" i="68" s="1"/>
  <c r="O12" i="68" s="1"/>
  <c r="K25" i="68"/>
  <c r="M25" i="68" s="1"/>
  <c r="Q37" i="68" l="1"/>
  <c r="O17" i="68"/>
  <c r="N17" i="68"/>
  <c r="N18" i="68"/>
  <c r="O18" i="68"/>
  <c r="N26" i="68"/>
  <c r="O27" i="68"/>
  <c r="N12" i="68"/>
  <c r="N25" i="68"/>
  <c r="O25" i="68"/>
  <c r="K23" i="68"/>
  <c r="M23" i="68" s="1"/>
  <c r="N23" i="68" s="1"/>
  <c r="O23" i="68" l="1"/>
  <c r="K13" i="68"/>
  <c r="M13" i="68" s="1"/>
  <c r="O13" i="68" s="1"/>
  <c r="K20" i="68"/>
  <c r="M20" i="68" s="1"/>
  <c r="K22" i="68"/>
  <c r="M22" i="68" s="1"/>
  <c r="K19" i="68"/>
  <c r="M19" i="68" s="1"/>
  <c r="O19" i="68" s="1"/>
  <c r="K15" i="68"/>
  <c r="M15" i="68" s="1"/>
  <c r="K29" i="68"/>
  <c r="M29" i="68" s="1"/>
  <c r="K31" i="68"/>
  <c r="M31" i="68" s="1"/>
  <c r="N31" i="68" s="1"/>
  <c r="K32" i="68"/>
  <c r="M32" i="68" s="1"/>
  <c r="N32" i="68" s="1"/>
  <c r="K33" i="68"/>
  <c r="M33" i="68" s="1"/>
  <c r="K14" i="68"/>
  <c r="M14" i="68" s="1"/>
  <c r="O14" i="68" s="1"/>
  <c r="K35" i="68"/>
  <c r="M35" i="68" s="1"/>
  <c r="O32" i="68" l="1"/>
  <c r="N13" i="68"/>
  <c r="N19" i="68"/>
  <c r="N14" i="68"/>
  <c r="O29" i="68"/>
  <c r="N29" i="68"/>
  <c r="N20" i="68"/>
  <c r="O20" i="68"/>
  <c r="N33" i="68"/>
  <c r="O33" i="68"/>
  <c r="N15" i="68"/>
  <c r="O15" i="68"/>
  <c r="N35" i="68"/>
  <c r="O35" i="68"/>
  <c r="O22" i="68"/>
  <c r="N22" i="68"/>
  <c r="O31" i="68"/>
</calcChain>
</file>

<file path=xl/sharedStrings.xml><?xml version="1.0" encoding="utf-8"?>
<sst xmlns="http://schemas.openxmlformats.org/spreadsheetml/2006/main" count="109" uniqueCount="86">
  <si>
    <t>USDA INFORMATION</t>
  </si>
  <si>
    <t>USDA Item #</t>
  </si>
  <si>
    <t>Item Description</t>
  </si>
  <si>
    <t>Pack Size</t>
  </si>
  <si>
    <t>Number servings/ meal</t>
  </si>
  <si>
    <t>Cases needed/ meal</t>
  </si>
  <si>
    <t>Times served/ year</t>
  </si>
  <si>
    <t>Number cases needed</t>
  </si>
  <si>
    <t>Entitlement pounds used</t>
  </si>
  <si>
    <t>DFV/Pound</t>
  </si>
  <si>
    <t>DFV/Case</t>
  </si>
  <si>
    <t>Donated Food $$ spent</t>
  </si>
  <si>
    <t>Commodity Name</t>
  </si>
  <si>
    <t>Instructions: Fill in the cells that are colored light gray.  This worksheet is designed to calculate everything for you!</t>
  </si>
  <si>
    <t>Processor Item #</t>
  </si>
  <si>
    <t>Idahoan Foods 110227 Pounds to Order:</t>
  </si>
  <si>
    <t>29700 00301</t>
  </si>
  <si>
    <t>29700 00313</t>
  </si>
  <si>
    <t>29700 00316</t>
  </si>
  <si>
    <t>29700 00344</t>
  </si>
  <si>
    <t>29700 00348</t>
  </si>
  <si>
    <t>29700 00381</t>
  </si>
  <si>
    <t>29700 00808</t>
  </si>
  <si>
    <t>29700 00882</t>
  </si>
  <si>
    <t>29700 00888</t>
  </si>
  <si>
    <t>29700 00889</t>
  </si>
  <si>
    <t>29700 20405</t>
  </si>
  <si>
    <t>29700 22313</t>
  </si>
  <si>
    <t>29700 25313</t>
  </si>
  <si>
    <t>IDAHOAN FOODS</t>
  </si>
  <si>
    <t>1/2 Cup Servings/ case</t>
  </si>
  <si>
    <t>1/2 cup Serving Size = 2 Vegetable Credits</t>
  </si>
  <si>
    <t>29700 00365</t>
  </si>
  <si>
    <t>29700 00713</t>
  </si>
  <si>
    <t>Est. Cases Needed</t>
  </si>
  <si>
    <t>Est Total Pounds Needed</t>
  </si>
  <si>
    <t>METHOD 1</t>
  </si>
  <si>
    <t>METHOD 2</t>
  </si>
  <si>
    <t>Idahoan FLAKES INSTAMASH Mashed Potatoes Mix</t>
  </si>
  <si>
    <t>29700 00311</t>
  </si>
  <si>
    <t>Idahoan Creamy Classic Mashed Potatoes</t>
  </si>
  <si>
    <t>12/26 oz pchs</t>
  </si>
  <si>
    <t>24/13 oz. pchs</t>
  </si>
  <si>
    <t>12/28 oz pchs</t>
  </si>
  <si>
    <t xml:space="preserve">Idahoan Rustic Homestyle Mashed </t>
  </si>
  <si>
    <t>12/31 oz pchs</t>
  </si>
  <si>
    <t>8/32.85 oz pchs</t>
  </si>
  <si>
    <t>8/260 oz pchs</t>
  </si>
  <si>
    <t>29700 00718</t>
  </si>
  <si>
    <t>29700 00766</t>
  </si>
  <si>
    <t>Honest Earth Hash Brown Shredded Potatoes with a Hint of Sea Salt &amp; Pepper</t>
  </si>
  <si>
    <t>Honest Earth Creamy Mash Potatoes with Butter &amp; Sea Salt</t>
  </si>
  <si>
    <t>Honest Earth Rustic Mashed Potatoes  with Butter &amp; Sea Salt</t>
  </si>
  <si>
    <t>Idahoan Rustic Baby Reds Mashed Potatoes (Lumps &amp; Peels)</t>
  </si>
  <si>
    <t>8/26 oz, pchs</t>
  </si>
  <si>
    <t>Idahoan Shreds Fresh Cut Hash Browns</t>
  </si>
  <si>
    <t>Idahoan Slices Unseasoned Potatoes</t>
  </si>
  <si>
    <t>12/20.35 oz pchs</t>
  </si>
  <si>
    <t>Idahoan Slices Scalloped Potatoes</t>
  </si>
  <si>
    <t>12/25.2 oz pchs</t>
  </si>
  <si>
    <t>CREAMY MASHED POTATOES, Classic (Smooth/Whipped)</t>
  </si>
  <si>
    <t>RUSTIC MASHED POTATOES (Lumps and/or Peels)</t>
  </si>
  <si>
    <t>HONEST EARTH CLEAN LABEL POTATOES</t>
  </si>
  <si>
    <t>SHREDS, Hash Browns and Mixes</t>
  </si>
  <si>
    <t>SLICES, FLAVORED and Unseasoned</t>
  </si>
  <si>
    <t>SMARTMASH MASHED POTATOES, Nutritional-Focused (Smooth/Whipped)</t>
  </si>
  <si>
    <t xml:space="preserve">District to complete column J &amp; L or P and pounds will be automatically calculated (All others locked) </t>
  </si>
  <si>
    <t>Dehy Potatoes</t>
  </si>
  <si>
    <t>6/3.24 lb. ctns</t>
  </si>
  <si>
    <t>1/39 lb. Bag</t>
  </si>
  <si>
    <t>Idahoan SmartMash Classic Mashed Potatoes with Vitamin C</t>
  </si>
  <si>
    <t>Idahoan SmartMash Very Low Sodium Dairy-Free Mashed Potatoes</t>
  </si>
  <si>
    <t>8/1.25 lb. ctns</t>
  </si>
  <si>
    <t>6/2.125 lb. ctns</t>
  </si>
  <si>
    <t>4/5 lb. pchs</t>
  </si>
  <si>
    <t xml:space="preserve">Idahoan Slices  Au Gratin Potatoes </t>
  </si>
  <si>
    <t>FLAKES, Flavored and Unseasoned</t>
  </si>
  <si>
    <t xml:space="preserve">110227 = Potatoes for Process into Dehy Prod-Bulk </t>
  </si>
  <si>
    <t>Idahoan SmartMash Low Sodium Mashed Potatoes with Vitamin C</t>
  </si>
  <si>
    <t>Idahoan SmartMash Reduced Sodium Loaded Baked Mashed Potatoes with W/Vit C</t>
  </si>
  <si>
    <t>6/4.69 lb. ctns</t>
  </si>
  <si>
    <r>
      <rPr>
        <b/>
        <sz val="10"/>
        <rFont val="Arial"/>
        <family val="2"/>
      </rPr>
      <t>5005234 = Ship to in WBSCM</t>
    </r>
    <r>
      <rPr>
        <sz val="10"/>
        <rFont val="Arial"/>
      </rPr>
      <t xml:space="preserve"> </t>
    </r>
  </si>
  <si>
    <t>SY 2025-2026 USDA Food Calculator</t>
  </si>
  <si>
    <t>110227 - USDA Potatoes Bulk Dehy. Raw SY 2025-2026 Value (Price / lb.)  $0.1473</t>
  </si>
  <si>
    <t>Issued Date: 11/01/24</t>
  </si>
  <si>
    <t>SY25-26 DFValue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</si>
</sst>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00000"/>
    <numFmt numFmtId="167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7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0"/>
      <name val="Arial"/>
      <family val="2"/>
    </font>
    <font>
      <b/>
      <sz val="8"/>
      <color indexed="17"/>
      <name val="Arial"/>
      <family val="2"/>
    </font>
    <font>
      <sz val="12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12"/>
      <color theme="9" tint="-0.499984740745262"/>
      <name val="Arial"/>
      <family val="2"/>
    </font>
    <font>
      <b/>
      <sz val="10"/>
      <color theme="0" tint="-4.9989318521683403E-2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46">
    <xf numFmtId="0" fontId="0" fillId="0" borderId="0" xfId="0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12" fillId="0" borderId="1" xfId="3" applyFont="1" applyBorder="1" applyAlignment="1">
      <alignment horizontal="left" wrapText="1"/>
    </xf>
    <xf numFmtId="0" fontId="12" fillId="0" borderId="1" xfId="3" applyFont="1" applyBorder="1" applyAlignment="1">
      <alignment horizontal="center"/>
    </xf>
    <xf numFmtId="0" fontId="13" fillId="0" borderId="0" xfId="0" applyFont="1"/>
    <xf numFmtId="0" fontId="12" fillId="0" borderId="1" xfId="3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0" fillId="0" borderId="0" xfId="1" applyFont="1"/>
    <xf numFmtId="0" fontId="9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4" fontId="0" fillId="0" borderId="0" xfId="2" applyFont="1" applyFill="1" applyBorder="1"/>
    <xf numFmtId="43" fontId="0" fillId="0" borderId="0" xfId="0" applyNumberFormat="1"/>
    <xf numFmtId="2" fontId="0" fillId="0" borderId="0" xfId="0" applyNumberFormat="1"/>
    <xf numFmtId="44" fontId="13" fillId="0" borderId="0" xfId="2" applyFont="1" applyFill="1" applyBorder="1"/>
    <xf numFmtId="2" fontId="13" fillId="0" borderId="0" xfId="0" applyNumberFormat="1" applyFont="1"/>
    <xf numFmtId="0" fontId="6" fillId="3" borderId="3" xfId="0" applyFont="1" applyFill="1" applyBorder="1"/>
    <xf numFmtId="43" fontId="7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4" fontId="0" fillId="0" borderId="0" xfId="2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3" fontId="7" fillId="5" borderId="5" xfId="1" applyFont="1" applyFill="1" applyBorder="1" applyAlignment="1">
      <alignment horizontal="center"/>
    </xf>
    <xf numFmtId="167" fontId="7" fillId="7" borderId="1" xfId="1" applyNumberFormat="1" applyFont="1" applyFill="1" applyBorder="1" applyAlignment="1" applyProtection="1">
      <alignment horizontal="center"/>
      <protection locked="0"/>
    </xf>
    <xf numFmtId="1" fontId="7" fillId="7" borderId="1" xfId="0" applyNumberFormat="1" applyFont="1" applyFill="1" applyBorder="1" applyAlignment="1" applyProtection="1">
      <alignment horizontal="center"/>
      <protection locked="0"/>
    </xf>
    <xf numFmtId="43" fontId="7" fillId="7" borderId="1" xfId="1" applyFont="1" applyFill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" fontId="7" fillId="5" borderId="6" xfId="0" applyNumberFormat="1" applyFont="1" applyFill="1" applyBorder="1" applyAlignment="1">
      <alignment horizontal="center" vertical="center" wrapText="1"/>
    </xf>
    <xf numFmtId="43" fontId="7" fillId="5" borderId="6" xfId="1" applyFont="1" applyFill="1" applyBorder="1" applyAlignment="1" applyProtection="1">
      <alignment horizontal="center" vertical="center" wrapText="1"/>
    </xf>
    <xf numFmtId="43" fontId="7" fillId="6" borderId="6" xfId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7" xfId="3" applyFont="1" applyBorder="1" applyAlignment="1">
      <alignment horizontal="left" wrapText="1"/>
    </xf>
    <xf numFmtId="0" fontId="12" fillId="0" borderId="7" xfId="3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7" fontId="7" fillId="7" borderId="7" xfId="1" applyNumberFormat="1" applyFont="1" applyFill="1" applyBorder="1" applyAlignment="1" applyProtection="1">
      <alignment horizontal="center"/>
      <protection locked="0"/>
    </xf>
    <xf numFmtId="1" fontId="3" fillId="0" borderId="7" xfId="0" applyNumberFormat="1" applyFont="1" applyBorder="1" applyAlignment="1">
      <alignment horizontal="center"/>
    </xf>
    <xf numFmtId="1" fontId="7" fillId="7" borderId="7" xfId="0" applyNumberFormat="1" applyFont="1" applyFill="1" applyBorder="1" applyAlignment="1" applyProtection="1">
      <alignment horizontal="center"/>
      <protection locked="0"/>
    </xf>
    <xf numFmtId="43" fontId="7" fillId="0" borderId="7" xfId="1" applyFont="1" applyBorder="1" applyAlignment="1">
      <alignment horizontal="center"/>
    </xf>
    <xf numFmtId="43" fontId="7" fillId="7" borderId="7" xfId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" xfId="3" applyFont="1" applyBorder="1" applyAlignment="1">
      <alignment horizontal="left" wrapText="1"/>
    </xf>
    <xf numFmtId="0" fontId="12" fillId="0" borderId="6" xfId="3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7" fontId="7" fillId="7" borderId="6" xfId="1" applyNumberFormat="1" applyFont="1" applyFill="1" applyBorder="1" applyAlignment="1" applyProtection="1">
      <alignment horizontal="center"/>
      <protection locked="0"/>
    </xf>
    <xf numFmtId="1" fontId="3" fillId="0" borderId="6" xfId="0" applyNumberFormat="1" applyFont="1" applyBorder="1" applyAlignment="1">
      <alignment horizontal="center"/>
    </xf>
    <xf numFmtId="1" fontId="7" fillId="7" borderId="6" xfId="0" applyNumberFormat="1" applyFont="1" applyFill="1" applyBorder="1" applyAlignment="1" applyProtection="1">
      <alignment horizontal="center"/>
      <protection locked="0"/>
    </xf>
    <xf numFmtId="43" fontId="7" fillId="0" borderId="6" xfId="1" applyFont="1" applyBorder="1" applyAlignment="1">
      <alignment horizontal="center"/>
    </xf>
    <xf numFmtId="43" fontId="7" fillId="7" borderId="6" xfId="1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1" xfId="3" applyFont="1" applyBorder="1" applyAlignment="1">
      <alignment horizontal="left" wrapText="1"/>
    </xf>
    <xf numFmtId="0" fontId="12" fillId="0" borderId="11" xfId="3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7" fillId="7" borderId="11" xfId="1" applyNumberFormat="1" applyFont="1" applyFill="1" applyBorder="1" applyAlignment="1" applyProtection="1">
      <alignment horizontal="center"/>
      <protection locked="0"/>
    </xf>
    <xf numFmtId="1" fontId="3" fillId="0" borderId="11" xfId="0" applyNumberFormat="1" applyFont="1" applyBorder="1" applyAlignment="1">
      <alignment horizontal="center"/>
    </xf>
    <xf numFmtId="1" fontId="7" fillId="7" borderId="11" xfId="0" applyNumberFormat="1" applyFont="1" applyFill="1" applyBorder="1" applyAlignment="1" applyProtection="1">
      <alignment horizontal="center"/>
      <protection locked="0"/>
    </xf>
    <xf numFmtId="43" fontId="7" fillId="0" borderId="11" xfId="1" applyFont="1" applyBorder="1" applyAlignment="1">
      <alignment horizontal="center"/>
    </xf>
    <xf numFmtId="43" fontId="7" fillId="7" borderId="11" xfId="1" applyFont="1" applyFill="1" applyBorder="1" applyAlignment="1">
      <alignment horizontal="center"/>
    </xf>
    <xf numFmtId="0" fontId="4" fillId="0" borderId="0" xfId="0" applyFont="1"/>
    <xf numFmtId="0" fontId="7" fillId="2" borderId="6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2" fontId="10" fillId="0" borderId="15" xfId="0" applyNumberFormat="1" applyFont="1" applyBorder="1" applyAlignment="1">
      <alignment horizontal="center"/>
    </xf>
    <xf numFmtId="0" fontId="6" fillId="3" borderId="18" xfId="0" applyFont="1" applyFill="1" applyBorder="1"/>
    <xf numFmtId="0" fontId="7" fillId="2" borderId="19" xfId="0" applyFont="1" applyFill="1" applyBorder="1" applyAlignment="1">
      <alignment horizontal="center" vertical="center" wrapText="1"/>
    </xf>
    <xf numFmtId="43" fontId="7" fillId="6" borderId="20" xfId="1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>
      <alignment horizontal="center"/>
    </xf>
    <xf numFmtId="43" fontId="7" fillId="0" borderId="22" xfId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7" fillId="0" borderId="24" xfId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43" fontId="7" fillId="0" borderId="20" xfId="1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43" fontId="7" fillId="0" borderId="26" xfId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43" fontId="3" fillId="0" borderId="28" xfId="1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164" fontId="13" fillId="0" borderId="0" xfId="0" applyNumberFormat="1" applyFont="1"/>
    <xf numFmtId="43" fontId="7" fillId="6" borderId="24" xfId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164" fontId="0" fillId="0" borderId="30" xfId="0" applyNumberFormat="1" applyBorder="1"/>
    <xf numFmtId="0" fontId="8" fillId="0" borderId="30" xfId="0" applyFont="1" applyBorder="1"/>
    <xf numFmtId="43" fontId="8" fillId="0" borderId="30" xfId="1" applyFont="1" applyBorder="1"/>
    <xf numFmtId="43" fontId="8" fillId="0" borderId="31" xfId="1" applyFont="1" applyBorder="1"/>
    <xf numFmtId="0" fontId="8" fillId="0" borderId="0" xfId="0" applyFont="1"/>
    <xf numFmtId="43" fontId="8" fillId="0" borderId="0" xfId="1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11" xfId="0" applyFont="1" applyBorder="1"/>
    <xf numFmtId="0" fontId="16" fillId="4" borderId="0" xfId="0" applyFont="1" applyFill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3" fontId="7" fillId="6" borderId="15" xfId="1" applyFont="1" applyFill="1" applyBorder="1" applyAlignment="1">
      <alignment horizontal="center"/>
    </xf>
    <xf numFmtId="43" fontId="7" fillId="6" borderId="16" xfId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Normal_ACDA Std Yld 05-0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2</xdr:col>
      <xdr:colOff>133350</xdr:colOff>
      <xdr:row>4</xdr:row>
      <xdr:rowOff>114300</xdr:rowOff>
    </xdr:to>
    <xdr:pic>
      <xdr:nvPicPr>
        <xdr:cNvPr id="1115" name="Picture 5" descr="Idahoan Logo.jpg">
          <a:extLst>
            <a:ext uri="{FF2B5EF4-FFF2-40B4-BE49-F238E27FC236}">
              <a16:creationId xmlns:a16="http://schemas.microsoft.com/office/drawing/2014/main" id="{8F1EF1B9-8595-4557-A0C9-0AAA032A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2001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  <pageSetUpPr fitToPage="1"/>
  </sheetPr>
  <dimension ref="A1:T42"/>
  <sheetViews>
    <sheetView tabSelected="1" zoomScaleNormal="100" workbookViewId="0">
      <selection activeCell="G33" sqref="G33"/>
    </sheetView>
  </sheetViews>
  <sheetFormatPr defaultRowHeight="12.5" outlineLevelCol="1" x14ac:dyDescent="0.25"/>
  <cols>
    <col min="1" max="1" width="8" style="7" customWidth="1"/>
    <col min="2" max="2" width="11.90625" bestFit="1" customWidth="1"/>
    <col min="4" max="4" width="32.36328125" customWidth="1"/>
    <col min="5" max="5" width="13.08984375" customWidth="1"/>
    <col min="7" max="8" width="9.08984375" customWidth="1" outlineLevel="1"/>
    <col min="9" max="9" width="9.08984375" style="10" customWidth="1" outlineLevel="1"/>
    <col min="10" max="10" width="9.08984375" customWidth="1"/>
    <col min="12" max="12" width="10" customWidth="1"/>
    <col min="15" max="17" width="9.90625" style="21" customWidth="1"/>
    <col min="18" max="18" width="10.36328125" customWidth="1"/>
  </cols>
  <sheetData>
    <row r="1" spans="1:20" s="3" customFormat="1" ht="20" x14ac:dyDescent="0.4">
      <c r="A1" s="128" t="s">
        <v>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22"/>
      <c r="Q1" s="22"/>
      <c r="R1" s="4"/>
    </row>
    <row r="2" spans="1:20" s="3" customFormat="1" ht="20.25" customHeight="1" x14ac:dyDescent="0.4">
      <c r="A2" s="128" t="s">
        <v>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22"/>
      <c r="Q2" s="22"/>
    </row>
    <row r="3" spans="1:20" ht="15.5" x14ac:dyDescent="0.35">
      <c r="B3" s="8"/>
      <c r="C3" s="8"/>
      <c r="D3" s="8"/>
      <c r="E3" s="137" t="s">
        <v>31</v>
      </c>
      <c r="F3" s="137"/>
      <c r="G3" s="137"/>
      <c r="H3" s="137"/>
      <c r="I3" s="137"/>
      <c r="J3" s="1"/>
      <c r="K3" s="2"/>
      <c r="L3" s="1"/>
      <c r="M3" s="139" t="s">
        <v>84</v>
      </c>
      <c r="N3" s="139"/>
      <c r="O3" s="139"/>
      <c r="P3" s="139"/>
      <c r="Q3" s="139"/>
    </row>
    <row r="4" spans="1:20" ht="13" x14ac:dyDescent="0.3">
      <c r="B4" s="8"/>
      <c r="C4" s="8"/>
      <c r="D4" s="8"/>
      <c r="E4" s="81"/>
      <c r="F4" s="8"/>
      <c r="G4" s="5"/>
      <c r="H4" s="5"/>
      <c r="I4" s="6"/>
      <c r="J4" s="1"/>
      <c r="K4" s="2"/>
      <c r="L4" s="1"/>
      <c r="M4" s="138" t="s">
        <v>66</v>
      </c>
      <c r="N4" s="138"/>
      <c r="O4" s="138"/>
      <c r="P4" s="138"/>
      <c r="Q4" s="138"/>
    </row>
    <row r="5" spans="1:20" ht="13" x14ac:dyDescent="0.3">
      <c r="B5" s="8"/>
      <c r="C5" s="8"/>
      <c r="D5" s="136" t="s">
        <v>13</v>
      </c>
      <c r="E5" s="136"/>
      <c r="F5" s="136"/>
      <c r="G5" s="136"/>
      <c r="H5" s="136"/>
      <c r="I5" s="136"/>
      <c r="J5" s="136"/>
      <c r="K5" s="136"/>
      <c r="L5" s="136"/>
      <c r="M5" s="138"/>
      <c r="N5" s="138"/>
      <c r="O5" s="138"/>
      <c r="P5" s="138"/>
      <c r="Q5" s="138"/>
    </row>
    <row r="6" spans="1:20" ht="13" x14ac:dyDescent="0.3">
      <c r="A6" s="9"/>
      <c r="B6" s="8"/>
      <c r="C6" s="8"/>
      <c r="D6" s="136" t="s">
        <v>83</v>
      </c>
      <c r="E6" s="136"/>
      <c r="F6" s="136"/>
      <c r="G6" s="136"/>
      <c r="H6" s="136"/>
      <c r="I6" s="136"/>
      <c r="J6" s="136"/>
      <c r="K6" s="136"/>
      <c r="L6" s="136"/>
      <c r="M6" s="138"/>
      <c r="N6" s="138"/>
      <c r="O6" s="138"/>
      <c r="P6" s="138"/>
      <c r="Q6" s="138"/>
    </row>
    <row r="7" spans="1:20" ht="13.5" thickBot="1" x14ac:dyDescent="0.35">
      <c r="A7" s="9"/>
      <c r="B7" s="8"/>
      <c r="C7" s="8"/>
      <c r="D7" s="9"/>
      <c r="E7" s="81"/>
      <c r="F7" s="9"/>
      <c r="G7" s="9"/>
      <c r="H7" s="9"/>
      <c r="I7" s="9"/>
      <c r="J7" s="9"/>
      <c r="K7" s="9"/>
      <c r="L7" s="9"/>
      <c r="M7" s="1"/>
      <c r="N7" s="1"/>
      <c r="O7" s="19"/>
      <c r="P7" s="19"/>
      <c r="Q7" s="24"/>
    </row>
    <row r="8" spans="1:20" ht="13" x14ac:dyDescent="0.3">
      <c r="A8" s="83"/>
      <c r="B8" s="84"/>
      <c r="C8" s="84"/>
      <c r="D8" s="84"/>
      <c r="E8" s="85"/>
      <c r="F8" s="84"/>
      <c r="G8" s="86"/>
      <c r="H8" s="86"/>
      <c r="I8" s="86"/>
      <c r="J8" s="142" t="s">
        <v>36</v>
      </c>
      <c r="K8" s="142"/>
      <c r="L8" s="142"/>
      <c r="M8" s="142"/>
      <c r="N8" s="142"/>
      <c r="O8" s="142"/>
      <c r="P8" s="140" t="s">
        <v>37</v>
      </c>
      <c r="Q8" s="141"/>
    </row>
    <row r="9" spans="1:20" ht="13.5" customHeight="1" x14ac:dyDescent="0.3">
      <c r="A9" s="129"/>
      <c r="B9" s="130"/>
      <c r="C9" s="130"/>
      <c r="D9" s="130"/>
      <c r="E9" s="130"/>
      <c r="F9" s="130"/>
      <c r="G9" s="131" t="s">
        <v>0</v>
      </c>
      <c r="H9" s="132"/>
      <c r="I9" s="133"/>
      <c r="J9" s="134"/>
      <c r="K9" s="135"/>
      <c r="L9" s="135"/>
      <c r="M9" s="135"/>
      <c r="N9" s="135"/>
      <c r="O9" s="135"/>
      <c r="P9" s="30"/>
      <c r="Q9" s="87"/>
    </row>
    <row r="10" spans="1:20" s="32" customFormat="1" ht="32" thickBot="1" x14ac:dyDescent="0.3">
      <c r="A10" s="88" t="s">
        <v>1</v>
      </c>
      <c r="B10" s="42" t="s">
        <v>12</v>
      </c>
      <c r="C10" s="42" t="s">
        <v>14</v>
      </c>
      <c r="D10" s="42" t="s">
        <v>2</v>
      </c>
      <c r="E10" s="82" t="s">
        <v>3</v>
      </c>
      <c r="F10" s="42" t="s">
        <v>30</v>
      </c>
      <c r="G10" s="43" t="s">
        <v>9</v>
      </c>
      <c r="H10" s="43" t="s">
        <v>85</v>
      </c>
      <c r="I10" s="44" t="s">
        <v>10</v>
      </c>
      <c r="J10" s="45" t="s">
        <v>4</v>
      </c>
      <c r="K10" s="46" t="s">
        <v>5</v>
      </c>
      <c r="L10" s="45" t="s">
        <v>6</v>
      </c>
      <c r="M10" s="45" t="s">
        <v>7</v>
      </c>
      <c r="N10" s="45" t="s">
        <v>11</v>
      </c>
      <c r="O10" s="47" t="s">
        <v>8</v>
      </c>
      <c r="P10" s="48" t="s">
        <v>34</v>
      </c>
      <c r="Q10" s="89" t="s">
        <v>35</v>
      </c>
      <c r="R10" s="31"/>
    </row>
    <row r="11" spans="1:20" s="32" customFormat="1" ht="13" thickBot="1" x14ac:dyDescent="0.3">
      <c r="A11" s="143" t="s">
        <v>60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5"/>
      <c r="R11" s="31"/>
    </row>
    <row r="12" spans="1:20" ht="18.649999999999999" customHeight="1" x14ac:dyDescent="0.25">
      <c r="A12" s="90">
        <v>110227</v>
      </c>
      <c r="B12" s="118" t="s">
        <v>67</v>
      </c>
      <c r="C12" s="49" t="s">
        <v>39</v>
      </c>
      <c r="D12" s="50" t="s">
        <v>40</v>
      </c>
      <c r="E12" s="118" t="s">
        <v>42</v>
      </c>
      <c r="F12" s="51">
        <v>480</v>
      </c>
      <c r="G12" s="52">
        <v>97.5</v>
      </c>
      <c r="H12" s="53">
        <v>0.14729999999999999</v>
      </c>
      <c r="I12" s="54">
        <v>14.36</v>
      </c>
      <c r="J12" s="55"/>
      <c r="K12" s="56">
        <f>J12/F12</f>
        <v>0</v>
      </c>
      <c r="L12" s="57"/>
      <c r="M12" s="56">
        <f>L12*K12</f>
        <v>0</v>
      </c>
      <c r="N12" s="54">
        <f>M12*I12</f>
        <v>0</v>
      </c>
      <c r="O12" s="58">
        <f>M12*G12</f>
        <v>0</v>
      </c>
      <c r="P12" s="59"/>
      <c r="Q12" s="91">
        <f>SUM(G12*P12)</f>
        <v>0</v>
      </c>
      <c r="R12" s="26"/>
      <c r="S12" s="25"/>
      <c r="T12" s="27"/>
    </row>
    <row r="13" spans="1:20" ht="19.25" customHeight="1" x14ac:dyDescent="0.25">
      <c r="A13" s="92">
        <v>110227</v>
      </c>
      <c r="B13" s="119" t="s">
        <v>67</v>
      </c>
      <c r="C13" s="17" t="s">
        <v>17</v>
      </c>
      <c r="D13" s="11" t="s">
        <v>40</v>
      </c>
      <c r="E13" s="119" t="s">
        <v>41</v>
      </c>
      <c r="F13" s="12">
        <v>457</v>
      </c>
      <c r="G13" s="18">
        <v>97.5</v>
      </c>
      <c r="H13" s="53">
        <v>0.14729999999999999</v>
      </c>
      <c r="I13" s="15">
        <v>14.36</v>
      </c>
      <c r="J13" s="38"/>
      <c r="K13" s="16">
        <f>J13/F13</f>
        <v>0</v>
      </c>
      <c r="L13" s="39"/>
      <c r="M13" s="16">
        <f>L13*K13</f>
        <v>0</v>
      </c>
      <c r="N13" s="15">
        <f>M13*I13</f>
        <v>0</v>
      </c>
      <c r="O13" s="41">
        <f>M13*G13</f>
        <v>0</v>
      </c>
      <c r="P13" s="40"/>
      <c r="Q13" s="93">
        <f>SUM(G13*P13)</f>
        <v>0</v>
      </c>
      <c r="R13" s="26"/>
      <c r="S13" s="25"/>
      <c r="T13" s="27"/>
    </row>
    <row r="14" spans="1:20" s="13" customFormat="1" ht="19.25" customHeight="1" x14ac:dyDescent="0.25">
      <c r="A14" s="92">
        <v>110227</v>
      </c>
      <c r="B14" s="119" t="s">
        <v>67</v>
      </c>
      <c r="C14" s="17" t="s">
        <v>26</v>
      </c>
      <c r="D14" s="11" t="s">
        <v>40</v>
      </c>
      <c r="E14" s="119" t="s">
        <v>68</v>
      </c>
      <c r="F14" s="12">
        <v>456</v>
      </c>
      <c r="G14" s="18">
        <v>97.2</v>
      </c>
      <c r="H14" s="53">
        <v>0.14729999999999999</v>
      </c>
      <c r="I14" s="15">
        <v>14.32</v>
      </c>
      <c r="J14" s="38"/>
      <c r="K14" s="16">
        <f>J14/F14</f>
        <v>0</v>
      </c>
      <c r="L14" s="39"/>
      <c r="M14" s="16">
        <f>L14*K14</f>
        <v>0</v>
      </c>
      <c r="N14" s="15">
        <f>M14*I14</f>
        <v>0</v>
      </c>
      <c r="O14" s="41">
        <f>M14*G14</f>
        <v>0</v>
      </c>
      <c r="P14" s="40"/>
      <c r="Q14" s="93">
        <f>SUM(G14*P14)</f>
        <v>0</v>
      </c>
      <c r="R14" s="26"/>
      <c r="S14" s="28"/>
      <c r="T14" s="29"/>
    </row>
    <row r="15" spans="1:20" ht="20.399999999999999" customHeight="1" thickBot="1" x14ac:dyDescent="0.3">
      <c r="A15" s="94">
        <v>110227</v>
      </c>
      <c r="B15" s="120" t="s">
        <v>67</v>
      </c>
      <c r="C15" s="60" t="s">
        <v>21</v>
      </c>
      <c r="D15" s="61" t="s">
        <v>40</v>
      </c>
      <c r="E15" s="120" t="s">
        <v>69</v>
      </c>
      <c r="F15" s="62">
        <v>916</v>
      </c>
      <c r="G15" s="63">
        <v>195</v>
      </c>
      <c r="H15" s="53">
        <v>0.14729999999999999</v>
      </c>
      <c r="I15" s="64">
        <v>28.72</v>
      </c>
      <c r="J15" s="65"/>
      <c r="K15" s="66">
        <f>J15/F15</f>
        <v>0</v>
      </c>
      <c r="L15" s="67"/>
      <c r="M15" s="66">
        <f>L15*K15</f>
        <v>0</v>
      </c>
      <c r="N15" s="64">
        <f>M15*I15</f>
        <v>0</v>
      </c>
      <c r="O15" s="68">
        <f>M15*G15</f>
        <v>0</v>
      </c>
      <c r="P15" s="69"/>
      <c r="Q15" s="95">
        <f>SUM(G15*P15)</f>
        <v>0</v>
      </c>
      <c r="R15" s="26"/>
      <c r="S15" s="25"/>
      <c r="T15" s="27"/>
    </row>
    <row r="16" spans="1:20" ht="13" thickBot="1" x14ac:dyDescent="0.3">
      <c r="A16" s="124" t="s">
        <v>65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6"/>
      <c r="R16" s="26"/>
      <c r="S16" s="25"/>
      <c r="T16" s="27"/>
    </row>
    <row r="17" spans="1:20" s="13" customFormat="1" ht="21" x14ac:dyDescent="0.25">
      <c r="A17" s="90">
        <v>110227</v>
      </c>
      <c r="B17" s="118" t="s">
        <v>67</v>
      </c>
      <c r="C17" s="49" t="s">
        <v>27</v>
      </c>
      <c r="D17" s="50" t="s">
        <v>70</v>
      </c>
      <c r="E17" s="118" t="s">
        <v>41</v>
      </c>
      <c r="F17" s="51">
        <v>455</v>
      </c>
      <c r="G17" s="52">
        <v>97.5</v>
      </c>
      <c r="H17" s="53">
        <v>0.14729999999999999</v>
      </c>
      <c r="I17" s="54">
        <v>14.36</v>
      </c>
      <c r="J17" s="55"/>
      <c r="K17" s="56">
        <f t="shared" ref="K17:K18" si="0">J17/F17</f>
        <v>0</v>
      </c>
      <c r="L17" s="57"/>
      <c r="M17" s="56">
        <f t="shared" ref="M17:M18" si="1">L17*K17</f>
        <v>0</v>
      </c>
      <c r="N17" s="54">
        <f t="shared" ref="N17:N18" si="2">M17*I17</f>
        <v>0</v>
      </c>
      <c r="O17" s="58">
        <f t="shared" ref="O17:O18" si="3">M17*G17</f>
        <v>0</v>
      </c>
      <c r="P17" s="59"/>
      <c r="Q17" s="91">
        <f t="shared" ref="Q17:Q18" si="4">SUM(G17*P17)</f>
        <v>0</v>
      </c>
      <c r="R17" s="26"/>
      <c r="S17" s="28"/>
      <c r="T17" s="29"/>
    </row>
    <row r="18" spans="1:20" s="13" customFormat="1" ht="21" x14ac:dyDescent="0.25">
      <c r="A18" s="92">
        <v>1100227</v>
      </c>
      <c r="B18" s="119" t="s">
        <v>67</v>
      </c>
      <c r="C18" s="17" t="s">
        <v>28</v>
      </c>
      <c r="D18" s="11" t="s">
        <v>78</v>
      </c>
      <c r="E18" s="119" t="s">
        <v>59</v>
      </c>
      <c r="F18" s="14">
        <v>453</v>
      </c>
      <c r="G18" s="18">
        <v>94.5</v>
      </c>
      <c r="H18" s="53">
        <v>0.14729999999999999</v>
      </c>
      <c r="I18" s="15">
        <v>13.92</v>
      </c>
      <c r="J18" s="38"/>
      <c r="K18" s="16">
        <f t="shared" si="0"/>
        <v>0</v>
      </c>
      <c r="L18" s="39"/>
      <c r="M18" s="16">
        <f t="shared" si="1"/>
        <v>0</v>
      </c>
      <c r="N18" s="15">
        <f t="shared" si="2"/>
        <v>0</v>
      </c>
      <c r="O18" s="41">
        <f t="shared" si="3"/>
        <v>0</v>
      </c>
      <c r="P18" s="40"/>
      <c r="Q18" s="93">
        <f t="shared" si="4"/>
        <v>0</v>
      </c>
      <c r="R18" s="26"/>
      <c r="S18" s="28"/>
      <c r="T18" s="29"/>
    </row>
    <row r="19" spans="1:20" s="36" customFormat="1" ht="21" x14ac:dyDescent="0.25">
      <c r="A19" s="92">
        <v>110227</v>
      </c>
      <c r="B19" s="119" t="s">
        <v>67</v>
      </c>
      <c r="C19" s="17" t="s">
        <v>20</v>
      </c>
      <c r="D19" s="11" t="s">
        <v>79</v>
      </c>
      <c r="E19" s="119" t="s">
        <v>45</v>
      </c>
      <c r="F19" s="12">
        <v>452</v>
      </c>
      <c r="G19" s="18">
        <v>81.349999999999994</v>
      </c>
      <c r="H19" s="53">
        <v>0.14729999999999999</v>
      </c>
      <c r="I19" s="15">
        <v>11.98</v>
      </c>
      <c r="J19" s="38"/>
      <c r="K19" s="16">
        <f>J19/F19</f>
        <v>0</v>
      </c>
      <c r="L19" s="39"/>
      <c r="M19" s="16">
        <f>L19*K19</f>
        <v>0</v>
      </c>
      <c r="N19" s="15">
        <f>M19*I19</f>
        <v>0</v>
      </c>
      <c r="O19" s="41">
        <f>M19*G19</f>
        <v>0</v>
      </c>
      <c r="P19" s="40"/>
      <c r="Q19" s="93">
        <f>SUM(G19*P19)</f>
        <v>0</v>
      </c>
      <c r="R19" s="33"/>
      <c r="S19" s="34"/>
      <c r="T19" s="35"/>
    </row>
    <row r="20" spans="1:20" s="36" customFormat="1" ht="21.5" thickBot="1" x14ac:dyDescent="0.3">
      <c r="A20" s="94">
        <v>110227</v>
      </c>
      <c r="B20" s="120" t="s">
        <v>67</v>
      </c>
      <c r="C20" s="60" t="s">
        <v>18</v>
      </c>
      <c r="D20" s="61" t="s">
        <v>71</v>
      </c>
      <c r="E20" s="120" t="s">
        <v>80</v>
      </c>
      <c r="F20" s="62">
        <v>694</v>
      </c>
      <c r="G20" s="63">
        <v>140.69999999999999</v>
      </c>
      <c r="H20" s="53">
        <v>0.14729999999999999</v>
      </c>
      <c r="I20" s="64">
        <v>20.73</v>
      </c>
      <c r="J20" s="65"/>
      <c r="K20" s="66">
        <f>J20/F20</f>
        <v>0</v>
      </c>
      <c r="L20" s="67"/>
      <c r="M20" s="66">
        <f>L20*K20</f>
        <v>0</v>
      </c>
      <c r="N20" s="64">
        <f>M20*I20</f>
        <v>0</v>
      </c>
      <c r="O20" s="68">
        <f>M20*G20</f>
        <v>0</v>
      </c>
      <c r="P20" s="69"/>
      <c r="Q20" s="95">
        <f>SUM(G20*P20)</f>
        <v>0</v>
      </c>
      <c r="R20" s="33"/>
      <c r="S20" s="34"/>
      <c r="T20" s="35"/>
    </row>
    <row r="21" spans="1:20" ht="13" thickBot="1" x14ac:dyDescent="0.3">
      <c r="A21" s="124" t="s">
        <v>61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6"/>
      <c r="R21" s="26"/>
      <c r="S21" s="25"/>
      <c r="T21" s="27"/>
    </row>
    <row r="22" spans="1:20" s="36" customFormat="1" ht="21" x14ac:dyDescent="0.25">
      <c r="A22" s="90">
        <v>110227</v>
      </c>
      <c r="B22" s="118" t="s">
        <v>67</v>
      </c>
      <c r="C22" s="49" t="s">
        <v>19</v>
      </c>
      <c r="D22" s="50" t="s">
        <v>53</v>
      </c>
      <c r="E22" s="118" t="s">
        <v>46</v>
      </c>
      <c r="F22" s="51">
        <v>317</v>
      </c>
      <c r="G22" s="52">
        <v>56.95</v>
      </c>
      <c r="H22" s="53">
        <v>0.14729999999999999</v>
      </c>
      <c r="I22" s="54">
        <v>8.39</v>
      </c>
      <c r="J22" s="55"/>
      <c r="K22" s="56">
        <f>J22/F22</f>
        <v>0</v>
      </c>
      <c r="L22" s="57"/>
      <c r="M22" s="56">
        <f>L22*K22</f>
        <v>0</v>
      </c>
      <c r="N22" s="54">
        <f>M22*I22</f>
        <v>0</v>
      </c>
      <c r="O22" s="58">
        <f>M22*G22</f>
        <v>0</v>
      </c>
      <c r="P22" s="59"/>
      <c r="Q22" s="91">
        <f>SUM(G22*P22)</f>
        <v>0</v>
      </c>
      <c r="R22" s="33"/>
      <c r="S22" s="34"/>
      <c r="T22" s="35"/>
    </row>
    <row r="23" spans="1:20" ht="17.399999999999999" customHeight="1" thickBot="1" x14ac:dyDescent="0.3">
      <c r="A23" s="94">
        <v>110227</v>
      </c>
      <c r="B23" s="120" t="s">
        <v>67</v>
      </c>
      <c r="C23" s="60" t="s">
        <v>32</v>
      </c>
      <c r="D23" s="61" t="s">
        <v>44</v>
      </c>
      <c r="E23" s="120" t="s">
        <v>41</v>
      </c>
      <c r="F23" s="62">
        <v>485</v>
      </c>
      <c r="G23" s="63">
        <v>105</v>
      </c>
      <c r="H23" s="53">
        <v>0.14729999999999999</v>
      </c>
      <c r="I23" s="64">
        <v>15.47</v>
      </c>
      <c r="J23" s="65"/>
      <c r="K23" s="66">
        <f>J23/F23</f>
        <v>0</v>
      </c>
      <c r="L23" s="67"/>
      <c r="M23" s="66">
        <f>L23*K23</f>
        <v>0</v>
      </c>
      <c r="N23" s="64">
        <f>M23*I23</f>
        <v>0</v>
      </c>
      <c r="O23" s="68">
        <f>M23*G23</f>
        <v>0</v>
      </c>
      <c r="P23" s="69"/>
      <c r="Q23" s="95">
        <f>SUM(G23*P23)</f>
        <v>0</v>
      </c>
      <c r="R23" s="26"/>
      <c r="S23" s="25"/>
      <c r="T23" s="27"/>
    </row>
    <row r="24" spans="1:20" ht="13" thickBot="1" x14ac:dyDescent="0.3">
      <c r="A24" s="124" t="s">
        <v>62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6"/>
      <c r="R24" s="26"/>
      <c r="S24" s="25"/>
      <c r="T24" s="27"/>
    </row>
    <row r="25" spans="1:20" s="36" customFormat="1" ht="22.75" customHeight="1" x14ac:dyDescent="0.25">
      <c r="A25" s="90">
        <v>110227</v>
      </c>
      <c r="B25" s="118" t="s">
        <v>67</v>
      </c>
      <c r="C25" s="49" t="s">
        <v>33</v>
      </c>
      <c r="D25" s="50" t="s">
        <v>51</v>
      </c>
      <c r="E25" s="118" t="s">
        <v>47</v>
      </c>
      <c r="F25" s="51">
        <v>308</v>
      </c>
      <c r="G25" s="52">
        <v>65</v>
      </c>
      <c r="H25" s="53">
        <v>0.14729999999999999</v>
      </c>
      <c r="I25" s="54">
        <v>9.57</v>
      </c>
      <c r="J25" s="55"/>
      <c r="K25" s="56">
        <f>J25/F25</f>
        <v>0</v>
      </c>
      <c r="L25" s="57"/>
      <c r="M25" s="56">
        <f>L25*K25</f>
        <v>0</v>
      </c>
      <c r="N25" s="54">
        <f>M25*I25</f>
        <v>0</v>
      </c>
      <c r="O25" s="58">
        <f>M25*G25</f>
        <v>0</v>
      </c>
      <c r="P25" s="59"/>
      <c r="Q25" s="91">
        <f>SUM(G25*P25)</f>
        <v>0</v>
      </c>
      <c r="R25" s="33"/>
      <c r="S25" s="34"/>
      <c r="T25" s="35"/>
    </row>
    <row r="26" spans="1:20" s="36" customFormat="1" ht="21" x14ac:dyDescent="0.25">
      <c r="A26" s="92">
        <v>110227</v>
      </c>
      <c r="B26" s="119" t="s">
        <v>67</v>
      </c>
      <c r="C26" s="17" t="s">
        <v>48</v>
      </c>
      <c r="D26" s="11" t="s">
        <v>50</v>
      </c>
      <c r="E26" s="119" t="s">
        <v>72</v>
      </c>
      <c r="F26" s="12">
        <v>154</v>
      </c>
      <c r="G26" s="18">
        <v>50</v>
      </c>
      <c r="H26" s="53">
        <v>0.14729999999999999</v>
      </c>
      <c r="I26" s="15">
        <v>7.37</v>
      </c>
      <c r="J26" s="38"/>
      <c r="K26" s="16">
        <f>J26/F26</f>
        <v>0</v>
      </c>
      <c r="L26" s="39"/>
      <c r="M26" s="16">
        <f>L26*K26</f>
        <v>0</v>
      </c>
      <c r="N26" s="15">
        <f>M26*I26</f>
        <v>0</v>
      </c>
      <c r="O26" s="41">
        <f>M26*G26</f>
        <v>0</v>
      </c>
      <c r="P26" s="40"/>
      <c r="Q26" s="93">
        <f>SUM(G26*P26)</f>
        <v>0</v>
      </c>
      <c r="R26" s="33"/>
      <c r="S26" s="34"/>
      <c r="T26" s="35"/>
    </row>
    <row r="27" spans="1:20" s="36" customFormat="1" ht="25.75" customHeight="1" thickBot="1" x14ac:dyDescent="0.3">
      <c r="A27" s="94">
        <v>110227</v>
      </c>
      <c r="B27" s="120" t="s">
        <v>67</v>
      </c>
      <c r="C27" s="60" t="s">
        <v>49</v>
      </c>
      <c r="D27" s="61" t="s">
        <v>52</v>
      </c>
      <c r="E27" s="120" t="s">
        <v>54</v>
      </c>
      <c r="F27" s="62">
        <v>296</v>
      </c>
      <c r="G27" s="63">
        <v>65</v>
      </c>
      <c r="H27" s="53">
        <v>0.14729999999999999</v>
      </c>
      <c r="I27" s="64">
        <v>9.57</v>
      </c>
      <c r="J27" s="65"/>
      <c r="K27" s="66">
        <f>J27/F27</f>
        <v>0</v>
      </c>
      <c r="L27" s="67"/>
      <c r="M27" s="66">
        <f>L27*K27</f>
        <v>0</v>
      </c>
      <c r="N27" s="64">
        <f>M27*I27</f>
        <v>0</v>
      </c>
      <c r="O27" s="68">
        <f>M27*G27</f>
        <v>0</v>
      </c>
      <c r="P27" s="69"/>
      <c r="Q27" s="95">
        <f>SUM(G27*P27)</f>
        <v>0</v>
      </c>
      <c r="R27" s="33"/>
      <c r="S27" s="34"/>
      <c r="T27" s="35"/>
    </row>
    <row r="28" spans="1:20" s="36" customFormat="1" ht="13.75" customHeight="1" thickBot="1" x14ac:dyDescent="0.3">
      <c r="A28" s="124" t="s">
        <v>63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6"/>
      <c r="R28" s="33"/>
      <c r="S28" s="34"/>
      <c r="T28" s="35"/>
    </row>
    <row r="29" spans="1:20" ht="17.399999999999999" customHeight="1" thickBot="1" x14ac:dyDescent="0.3">
      <c r="A29" s="96">
        <v>110227</v>
      </c>
      <c r="B29" s="121" t="s">
        <v>67</v>
      </c>
      <c r="C29" s="70" t="s">
        <v>22</v>
      </c>
      <c r="D29" s="71" t="s">
        <v>55</v>
      </c>
      <c r="E29" s="121" t="s">
        <v>73</v>
      </c>
      <c r="F29" s="72">
        <v>154</v>
      </c>
      <c r="G29" s="73">
        <v>63.75</v>
      </c>
      <c r="H29" s="74">
        <v>0.14729999999999999</v>
      </c>
      <c r="I29" s="75">
        <v>9.39</v>
      </c>
      <c r="J29" s="76"/>
      <c r="K29" s="77">
        <f>J29/F29</f>
        <v>0</v>
      </c>
      <c r="L29" s="78"/>
      <c r="M29" s="77">
        <f>L29*K29</f>
        <v>0</v>
      </c>
      <c r="N29" s="75">
        <f>M29*I29</f>
        <v>0</v>
      </c>
      <c r="O29" s="79">
        <f>M29*G29</f>
        <v>0</v>
      </c>
      <c r="P29" s="80"/>
      <c r="Q29" s="97">
        <f>SUM(G29*P29)</f>
        <v>0</v>
      </c>
      <c r="R29" s="26"/>
      <c r="S29" s="25"/>
      <c r="T29" s="27"/>
    </row>
    <row r="30" spans="1:20" ht="13" thickBot="1" x14ac:dyDescent="0.3">
      <c r="A30" s="124" t="s">
        <v>64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6"/>
      <c r="R30" s="26"/>
      <c r="S30" s="25"/>
      <c r="T30" s="27"/>
    </row>
    <row r="31" spans="1:20" ht="16.75" customHeight="1" x14ac:dyDescent="0.25">
      <c r="A31" s="90">
        <v>110227</v>
      </c>
      <c r="B31" s="118" t="s">
        <v>67</v>
      </c>
      <c r="C31" s="49" t="s">
        <v>23</v>
      </c>
      <c r="D31" s="50" t="s">
        <v>56</v>
      </c>
      <c r="E31" s="118" t="s">
        <v>74</v>
      </c>
      <c r="F31" s="51">
        <v>435</v>
      </c>
      <c r="G31" s="52">
        <v>100</v>
      </c>
      <c r="H31" s="53">
        <v>0.14729999999999999</v>
      </c>
      <c r="I31" s="54">
        <v>14.73</v>
      </c>
      <c r="J31" s="55"/>
      <c r="K31" s="56">
        <f t="shared" ref="K31:K33" si="5">J31/F31</f>
        <v>0</v>
      </c>
      <c r="L31" s="57"/>
      <c r="M31" s="56">
        <f t="shared" ref="M31:M33" si="6">L31*K31</f>
        <v>0</v>
      </c>
      <c r="N31" s="54">
        <f t="shared" ref="N31:N33" si="7">M31*I31</f>
        <v>0</v>
      </c>
      <c r="O31" s="58">
        <f t="shared" ref="O31:O33" si="8">M31*G31</f>
        <v>0</v>
      </c>
      <c r="P31" s="59"/>
      <c r="Q31" s="91">
        <f t="shared" ref="Q31:Q33" si="9">SUM(G31*P31)</f>
        <v>0</v>
      </c>
      <c r="R31" s="26"/>
      <c r="S31" s="25"/>
      <c r="T31" s="27"/>
    </row>
    <row r="32" spans="1:20" ht="15.65" customHeight="1" x14ac:dyDescent="0.25">
      <c r="A32" s="92">
        <v>110227</v>
      </c>
      <c r="B32" s="119" t="s">
        <v>67</v>
      </c>
      <c r="C32" s="17" t="s">
        <v>24</v>
      </c>
      <c r="D32" s="11" t="s">
        <v>75</v>
      </c>
      <c r="E32" s="119" t="s">
        <v>57</v>
      </c>
      <c r="F32" s="12">
        <v>203</v>
      </c>
      <c r="G32" s="18">
        <v>46.7</v>
      </c>
      <c r="H32" s="53">
        <v>0.14729999999999999</v>
      </c>
      <c r="I32" s="15">
        <v>6.88</v>
      </c>
      <c r="J32" s="38"/>
      <c r="K32" s="16">
        <f t="shared" si="5"/>
        <v>0</v>
      </c>
      <c r="L32" s="39"/>
      <c r="M32" s="16">
        <f t="shared" si="6"/>
        <v>0</v>
      </c>
      <c r="N32" s="15">
        <f t="shared" si="7"/>
        <v>0</v>
      </c>
      <c r="O32" s="41">
        <f t="shared" si="8"/>
        <v>0</v>
      </c>
      <c r="P32" s="40"/>
      <c r="Q32" s="93">
        <f t="shared" si="9"/>
        <v>0</v>
      </c>
      <c r="R32" s="26"/>
      <c r="S32" s="25"/>
      <c r="T32" s="27"/>
    </row>
    <row r="33" spans="1:20" s="13" customFormat="1" ht="16.75" customHeight="1" thickBot="1" x14ac:dyDescent="0.3">
      <c r="A33" s="94">
        <v>110227</v>
      </c>
      <c r="B33" s="120" t="s">
        <v>67</v>
      </c>
      <c r="C33" s="60" t="s">
        <v>25</v>
      </c>
      <c r="D33" s="61" t="s">
        <v>58</v>
      </c>
      <c r="E33" s="120" t="s">
        <v>57</v>
      </c>
      <c r="F33" s="62">
        <v>203</v>
      </c>
      <c r="G33" s="63">
        <v>46.7</v>
      </c>
      <c r="H33" s="53">
        <v>0.14729999999999999</v>
      </c>
      <c r="I33" s="64">
        <v>6.88</v>
      </c>
      <c r="J33" s="65"/>
      <c r="K33" s="66">
        <f t="shared" si="5"/>
        <v>0</v>
      </c>
      <c r="L33" s="67"/>
      <c r="M33" s="66">
        <f t="shared" si="6"/>
        <v>0</v>
      </c>
      <c r="N33" s="64">
        <f t="shared" si="7"/>
        <v>0</v>
      </c>
      <c r="O33" s="68">
        <f t="shared" si="8"/>
        <v>0</v>
      </c>
      <c r="P33" s="69"/>
      <c r="Q33" s="95">
        <f t="shared" si="9"/>
        <v>0</v>
      </c>
      <c r="R33" s="26"/>
      <c r="S33" s="28"/>
      <c r="T33" s="29"/>
    </row>
    <row r="34" spans="1:20" s="13" customFormat="1" ht="13" thickBot="1" x14ac:dyDescent="0.3">
      <c r="A34" s="124" t="s">
        <v>76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26"/>
      <c r="S34" s="28"/>
      <c r="T34" s="29"/>
    </row>
    <row r="35" spans="1:20" ht="16.75" customHeight="1" x14ac:dyDescent="0.25">
      <c r="A35" s="90">
        <v>110227</v>
      </c>
      <c r="B35" s="118" t="s">
        <v>67</v>
      </c>
      <c r="C35" s="49" t="s">
        <v>16</v>
      </c>
      <c r="D35" s="50" t="s">
        <v>38</v>
      </c>
      <c r="E35" s="118" t="s">
        <v>43</v>
      </c>
      <c r="F35" s="51">
        <v>454</v>
      </c>
      <c r="G35" s="52">
        <v>105</v>
      </c>
      <c r="H35" s="53">
        <v>0.14729999999999999</v>
      </c>
      <c r="I35" s="54">
        <v>15.47</v>
      </c>
      <c r="J35" s="55"/>
      <c r="K35" s="56">
        <f>J35/F35</f>
        <v>0</v>
      </c>
      <c r="L35" s="57"/>
      <c r="M35" s="56">
        <f>L35*K35</f>
        <v>0</v>
      </c>
      <c r="N35" s="54">
        <f>M35*I35</f>
        <v>0</v>
      </c>
      <c r="O35" s="58">
        <f>M35*G35</f>
        <v>0</v>
      </c>
      <c r="P35" s="59"/>
      <c r="Q35" s="91">
        <f>SUM(G35*P35)</f>
        <v>0</v>
      </c>
      <c r="R35" s="26"/>
      <c r="S35" s="25"/>
      <c r="T35" s="27"/>
    </row>
    <row r="36" spans="1:20" s="13" customFormat="1" x14ac:dyDescent="0.25">
      <c r="A36" s="98"/>
      <c r="B36" s="99"/>
      <c r="C36" s="100"/>
      <c r="D36" s="101"/>
      <c r="E36" s="99"/>
      <c r="F36" s="1"/>
      <c r="G36" s="102"/>
      <c r="H36" s="103"/>
      <c r="I36" s="104"/>
      <c r="J36" s="105"/>
      <c r="K36" s="2"/>
      <c r="L36" s="105"/>
      <c r="M36" s="2"/>
      <c r="N36" s="104"/>
      <c r="O36" s="20"/>
      <c r="P36" s="20"/>
      <c r="Q36" s="106"/>
    </row>
    <row r="37" spans="1:20" s="13" customFormat="1" x14ac:dyDescent="0.25">
      <c r="A37" s="107"/>
      <c r="I37" s="108"/>
      <c r="J37" s="99"/>
      <c r="K37" s="122" t="s">
        <v>15</v>
      </c>
      <c r="L37" s="122"/>
      <c r="M37" s="122"/>
      <c r="N37" s="123"/>
      <c r="O37" s="37">
        <f>SUM(O12:O35)</f>
        <v>0</v>
      </c>
      <c r="P37" s="23"/>
      <c r="Q37" s="109">
        <f>SUM(Q12:Q36)</f>
        <v>0</v>
      </c>
    </row>
    <row r="38" spans="1:20" ht="13" thickBot="1" x14ac:dyDescent="0.3">
      <c r="A38" s="110"/>
      <c r="B38" s="111"/>
      <c r="C38" s="111"/>
      <c r="D38" s="111"/>
      <c r="E38" s="111"/>
      <c r="F38" s="111"/>
      <c r="G38" s="111"/>
      <c r="H38" s="111"/>
      <c r="I38" s="112"/>
      <c r="J38" s="113"/>
      <c r="K38" s="113"/>
      <c r="L38" s="113"/>
      <c r="M38" s="113"/>
      <c r="N38" s="113"/>
      <c r="O38" s="114"/>
      <c r="P38" s="114"/>
      <c r="Q38" s="115"/>
    </row>
    <row r="39" spans="1:20" x14ac:dyDescent="0.25">
      <c r="J39" s="116"/>
      <c r="K39" s="116"/>
      <c r="L39" s="116"/>
      <c r="M39" s="116"/>
      <c r="N39" s="116"/>
      <c r="O39" s="117"/>
      <c r="P39" s="117"/>
      <c r="Q39" s="117"/>
    </row>
    <row r="40" spans="1:20" x14ac:dyDescent="0.25">
      <c r="J40" s="116"/>
      <c r="K40" s="116"/>
      <c r="L40" s="116"/>
      <c r="M40" s="116"/>
      <c r="N40" s="116"/>
      <c r="O40" s="117"/>
      <c r="P40" s="117"/>
      <c r="Q40" s="117"/>
    </row>
    <row r="41" spans="1:20" ht="13" x14ac:dyDescent="0.3">
      <c r="A41" s="139" t="s">
        <v>77</v>
      </c>
      <c r="B41" s="139"/>
      <c r="C41" s="139"/>
      <c r="D41" s="139"/>
      <c r="E41" s="139"/>
      <c r="F41" s="139"/>
      <c r="G41" s="139"/>
      <c r="H41" s="139"/>
    </row>
    <row r="42" spans="1:20" ht="13" x14ac:dyDescent="0.3">
      <c r="A42" s="127" t="s">
        <v>81</v>
      </c>
      <c r="B42" s="127"/>
      <c r="C42" s="127"/>
      <c r="D42" s="127"/>
    </row>
  </sheetData>
  <mergeCells count="22">
    <mergeCell ref="A42:D42"/>
    <mergeCell ref="A1:O1"/>
    <mergeCell ref="A2:O2"/>
    <mergeCell ref="A9:F9"/>
    <mergeCell ref="G9:I9"/>
    <mergeCell ref="J9:O9"/>
    <mergeCell ref="D5:L5"/>
    <mergeCell ref="E3:I3"/>
    <mergeCell ref="D6:L6"/>
    <mergeCell ref="M4:Q6"/>
    <mergeCell ref="M3:Q3"/>
    <mergeCell ref="P8:Q8"/>
    <mergeCell ref="J8:O8"/>
    <mergeCell ref="A41:H41"/>
    <mergeCell ref="A11:Q11"/>
    <mergeCell ref="A16:Q16"/>
    <mergeCell ref="K37:N37"/>
    <mergeCell ref="A21:Q21"/>
    <mergeCell ref="A24:Q24"/>
    <mergeCell ref="A28:Q28"/>
    <mergeCell ref="A30:Q30"/>
    <mergeCell ref="A34:Q34"/>
  </mergeCells>
  <phoneticPr fontId="8" type="noConversion"/>
  <pageMargins left="0.13" right="0.13" top="0.72" bottom="1" header="0.5" footer="0.5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2025-01-31T21:40:23+00:00</Remediation_x0020_Date>
  </documentManagement>
</p:properties>
</file>

<file path=customXml/itemProps1.xml><?xml version="1.0" encoding="utf-8"?>
<ds:datastoreItem xmlns:ds="http://schemas.openxmlformats.org/officeDocument/2006/customXml" ds:itemID="{703D11A9-B678-4E5A-A6B5-78E9933E6DD2}"/>
</file>

<file path=customXml/itemProps2.xml><?xml version="1.0" encoding="utf-8"?>
<ds:datastoreItem xmlns:ds="http://schemas.openxmlformats.org/officeDocument/2006/customXml" ds:itemID="{6756C8A0-C041-49FC-8F88-95DCC567EA49}"/>
</file>

<file path=customXml/itemProps3.xml><?xml version="1.0" encoding="utf-8"?>
<ds:datastoreItem xmlns:ds="http://schemas.openxmlformats.org/officeDocument/2006/customXml" ds:itemID="{3FF5CFAC-C176-4A05-B7F9-4743AF5F55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Idahoan Foods</vt:lpstr>
    </vt:vector>
  </TitlesOfParts>
  <Company>Gordon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USDA Foods Calculator SY13</dc:title>
  <dc:creator>Hilary Curotto</dc:creator>
  <cp:lastModifiedBy>CAMERON Beatrice * ODE</cp:lastModifiedBy>
  <cp:lastPrinted>2024-03-12T16:50:24Z</cp:lastPrinted>
  <dcterms:created xsi:type="dcterms:W3CDTF">2008-11-24T19:09:14Z</dcterms:created>
  <dcterms:modified xsi:type="dcterms:W3CDTF">2024-12-19T19:19:43Z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2024-12-19T19:19:20Z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d25f1da5-1f12-4a47-a63e-4db8a2177abc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