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USDA Foods\_2. DIVERSION-PROCESSING\SPA Renewal\Ready to Post to Web\Commodity Calculators 23-24\"/>
    </mc:Choice>
  </mc:AlternateContent>
  <bookViews>
    <workbookView xWindow="28680" yWindow="-60" windowWidth="29040" windowHeight="15840"/>
  </bookViews>
  <sheets>
    <sheet name="Sheet1" sheetId="1" r:id="rId1"/>
  </sheets>
  <definedNames>
    <definedName name="_xlnm.Print_Area" localSheetId="0">Sheet1!$A$1:$K$62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1" l="1"/>
  <c r="K55" i="1" s="1"/>
  <c r="H55" i="1"/>
  <c r="J54" i="1"/>
  <c r="K54" i="1" s="1"/>
  <c r="H54" i="1"/>
  <c r="J52" i="1"/>
  <c r="K52" i="1" s="1"/>
  <c r="H52" i="1"/>
  <c r="J29" i="1"/>
  <c r="K29" i="1" s="1"/>
  <c r="H29" i="1"/>
  <c r="J27" i="1"/>
  <c r="K27" i="1" s="1"/>
  <c r="H27" i="1"/>
  <c r="J26" i="1"/>
  <c r="K26" i="1" s="1"/>
  <c r="H26" i="1"/>
  <c r="J25" i="1"/>
  <c r="K25" i="1" s="1"/>
  <c r="H25" i="1"/>
  <c r="J30" i="1"/>
  <c r="K30" i="1" s="1"/>
  <c r="J28" i="1"/>
  <c r="K28" i="1" s="1"/>
  <c r="J34" i="1"/>
  <c r="K34" i="1" s="1"/>
  <c r="J32" i="1"/>
  <c r="K32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H30" i="1"/>
  <c r="H28" i="1"/>
  <c r="H34" i="1"/>
  <c r="H32" i="1"/>
  <c r="H23" i="1"/>
  <c r="H22" i="1"/>
  <c r="H21" i="1"/>
  <c r="H20" i="1"/>
  <c r="H19" i="1"/>
  <c r="H18" i="1"/>
  <c r="H16" i="1"/>
  <c r="H15" i="1"/>
  <c r="H45" i="1"/>
  <c r="H37" i="1"/>
  <c r="J15" i="1"/>
  <c r="K15" i="1" s="1"/>
  <c r="J16" i="1"/>
  <c r="K16" i="1" s="1"/>
  <c r="J50" i="1"/>
  <c r="K50" i="1" s="1"/>
  <c r="J45" i="1"/>
  <c r="K45" i="1" s="1"/>
  <c r="J40" i="1"/>
  <c r="K40" i="1" s="1"/>
  <c r="H56" i="1"/>
  <c r="H53" i="1"/>
  <c r="H50" i="1"/>
  <c r="H40" i="1"/>
  <c r="J56" i="1"/>
  <c r="K56" i="1" s="1"/>
  <c r="J53" i="1"/>
  <c r="K53" i="1" s="1"/>
  <c r="J49" i="1"/>
  <c r="K49" i="1" s="1"/>
  <c r="J48" i="1"/>
  <c r="K48" i="1" s="1"/>
  <c r="J47" i="1"/>
  <c r="K47" i="1" s="1"/>
  <c r="J46" i="1"/>
  <c r="K46" i="1" s="1"/>
  <c r="J44" i="1"/>
  <c r="K44" i="1" s="1"/>
  <c r="J43" i="1"/>
  <c r="K43" i="1" s="1"/>
  <c r="J42" i="1"/>
  <c r="K42" i="1" s="1"/>
  <c r="J41" i="1"/>
  <c r="K41" i="1" s="1"/>
  <c r="J39" i="1"/>
  <c r="K39" i="1" s="1"/>
  <c r="J38" i="1"/>
  <c r="K38" i="1" s="1"/>
  <c r="J37" i="1"/>
  <c r="K37" i="1" s="1"/>
  <c r="J36" i="1"/>
  <c r="K36" i="1" s="1"/>
  <c r="H49" i="1"/>
  <c r="H48" i="1"/>
  <c r="H47" i="1"/>
  <c r="H46" i="1"/>
  <c r="H44" i="1"/>
  <c r="H43" i="1"/>
  <c r="H42" i="1"/>
  <c r="H41" i="1"/>
  <c r="H39" i="1"/>
  <c r="H38" i="1"/>
  <c r="H36" i="1"/>
  <c r="K35" i="1" l="1"/>
  <c r="K57" i="1" s="1"/>
  <c r="H57" i="1"/>
</calcChain>
</file>

<file path=xl/sharedStrings.xml><?xml version="1.0" encoding="utf-8"?>
<sst xmlns="http://schemas.openxmlformats.org/spreadsheetml/2006/main" count="122" uniqueCount="91">
  <si>
    <t>Product</t>
  </si>
  <si>
    <t>Portion</t>
  </si>
  <si>
    <t>Pack</t>
  </si>
  <si>
    <t>Code #</t>
  </si>
  <si>
    <t>E-mail:</t>
  </si>
  <si>
    <t>1 oz</t>
  </si>
  <si>
    <t>1.33 oz</t>
  </si>
  <si>
    <t xml:space="preserve">     A division of J &amp; J Snack Foods Corp.</t>
  </si>
  <si>
    <t xml:space="preserve">Total Pounds </t>
  </si>
  <si>
    <t>Total $</t>
  </si>
  <si>
    <t>RA Name:</t>
  </si>
  <si>
    <t>Grains</t>
  </si>
  <si>
    <t>04911</t>
  </si>
  <si>
    <t>04912</t>
  </si>
  <si>
    <t>04914</t>
  </si>
  <si>
    <t>04915</t>
  </si>
  <si>
    <t>04931</t>
  </si>
  <si>
    <t>04932</t>
  </si>
  <si>
    <t>04934</t>
  </si>
  <si>
    <t>04935</t>
  </si>
  <si>
    <t>14921</t>
  </si>
  <si>
    <t>14922</t>
  </si>
  <si>
    <t>1.85oz</t>
  </si>
  <si>
    <t>14925</t>
  </si>
  <si>
    <t>Contact:</t>
  </si>
  <si>
    <t>14924</t>
  </si>
  <si>
    <t>Entitlement Dollars</t>
  </si>
  <si>
    <t>ALL ITEMS ARE COMMERCIAL PRODUCTS</t>
  </si>
  <si>
    <t>14404</t>
  </si>
  <si>
    <t>14405</t>
  </si>
  <si>
    <t>14406</t>
  </si>
  <si>
    <t xml:space="preserve"> $ Value Per case</t>
  </si>
  <si>
    <t>$ Value per LB</t>
  </si>
  <si>
    <t>Total LBS  diverted</t>
  </si>
  <si>
    <t>INSERT YEARLY Est. Total cases</t>
  </si>
  <si>
    <t>Lbs of Flour per case</t>
  </si>
  <si>
    <t>RA #:</t>
  </si>
  <si>
    <t>Phone#:</t>
  </si>
  <si>
    <t>WWW.JJSNACKFOODSERVICE.COM</t>
  </si>
  <si>
    <t>WBSCM CODE:  100420  FLOUR  BAKER HEARTH UNBLCH - BULK</t>
  </si>
  <si>
    <t>2.5 oz</t>
  </si>
  <si>
    <t>5 oz</t>
  </si>
  <si>
    <t>2.2 oz</t>
  </si>
  <si>
    <t>1.0 oz</t>
  </si>
  <si>
    <t>5.0 oz</t>
  </si>
  <si>
    <t>2.1 oz</t>
  </si>
  <si>
    <t>Once 100420 flour has been diverted, any product listed on this page can be used to draw down your flour bank.</t>
  </si>
  <si>
    <t>SUPERPRETZEL® TRADITIONAL SOFT PRETZELS</t>
  </si>
  <si>
    <t>SUPERPRETZEL® 51% WHOLE GRAIN SOFT PRETZELS</t>
  </si>
  <si>
    <t>SUPERPRETZEL® 51% WG King Size Soft Pretzels</t>
  </si>
  <si>
    <t>SUPERPRETZEL® 51% WG Mini Soft Pretzels</t>
  </si>
  <si>
    <t>SUPERPRETZEL® 51% WG Regular Size Soft Pretzels</t>
  </si>
  <si>
    <t>SUPERPRETZEL® 51% WG Regular Size Soft Pretzels (I/W)</t>
  </si>
  <si>
    <t>SUPERPRETZEL® 51% WG Soft Pretzel Rods</t>
  </si>
  <si>
    <t>SUPERPRETZEL® Soft Pretzels</t>
  </si>
  <si>
    <t>SUPERPRETZEL® King Size Soft Pretzels</t>
  </si>
  <si>
    <t>SUPERPRETZEL® FUNSHAPES 51% WHOLE GRAIN (With White Salt-Optional Topping)</t>
  </si>
  <si>
    <t>SUPERPRETZEL® Soft Pretzel FUN SHAPES WG Star</t>
  </si>
  <si>
    <t>SUPERPRETZEL® Soft Pretzel FUN SHAPES WG Turkey</t>
  </si>
  <si>
    <t>SUPERPRETZEL® Soft Pretzel FUN SHAPES WG Heart</t>
  </si>
  <si>
    <t>SUPERPRETZEL® Soft Pretzel FUN SHAPES WG Snowman</t>
  </si>
  <si>
    <t>SUPERPRETZEL® Soft Pretzel FUN SHAPES WG Shamrock</t>
  </si>
  <si>
    <t>SUPERPRETZEL® Soft Pretzel FUN SHAPES WG Pumpkin</t>
  </si>
  <si>
    <t>BAVARIAN BAKERY® SOFT PRETZEL ROLLS (All Low Sodium)</t>
  </si>
  <si>
    <t>SUPERPRETZEL® SUPERSTIX®</t>
  </si>
  <si>
    <t xml:space="preserve">SUPERPRETZEL® SuperStix® WG Cinnamon Bun Sticks (IW </t>
  </si>
  <si>
    <t>Bavarian Bakery® WG Gourmet Low Sodium Roll</t>
  </si>
  <si>
    <t>READI-BAKE® BENEFIT REDUCED FAT - MADE WITH 51% WHOLE GRAINS FROZEN COOKIE DOUGH</t>
  </si>
  <si>
    <r>
      <t xml:space="preserve">READI-BAKE® BENEFIT MADE WITH 51% WHOLE GRAINS FROZEN THEMED COOKIE DOUGH - </t>
    </r>
    <r>
      <rPr>
        <b/>
        <i/>
        <sz val="16"/>
        <rFont val="Arial"/>
        <family val="2"/>
      </rPr>
      <t>Sugar Toppings Included for Optional Use</t>
    </r>
  </si>
  <si>
    <t>74221</t>
  </si>
  <si>
    <t>74224</t>
  </si>
  <si>
    <t>74225</t>
  </si>
  <si>
    <t>74230</t>
  </si>
  <si>
    <t>74231</t>
  </si>
  <si>
    <t>READI-BAKE® BeneFIT 51% WG Chocolate Chip Dough</t>
  </si>
  <si>
    <t>READI-BAKE® BeneFIT 51% WG Candy Dough</t>
  </si>
  <si>
    <t>READI-BAKE® BeneFIT 51% WG Double Chocolate Dough</t>
  </si>
  <si>
    <t>READI-BAKE® BeneFIT 51% WG Sugar Dough</t>
  </si>
  <si>
    <t xml:space="preserve">READI-BAKE® BeneFIT 51% WG Red Velvet Dough               </t>
  </si>
  <si>
    <t xml:space="preserve">READI-BAKE® BeneFIT 51% WG Red Velvet Dough                   </t>
  </si>
  <si>
    <t xml:space="preserve">READI-BAKE® BeneFIT 51% WG Red Velvet Dough                                                </t>
  </si>
  <si>
    <t>READI-BAKE® BeneFIT 51% WG Harvest Dough</t>
  </si>
  <si>
    <t>READI-BAKE® BeneFIT 51% WG Spring Dough</t>
  </si>
  <si>
    <t>READI-BAKE® BeneFIT 51% WG Holiday Dough</t>
  </si>
  <si>
    <t>READI-BAKE® BeneFIT 51% WG Heart Dough</t>
  </si>
  <si>
    <t>READI-BAKE® BeneFIT 51% WG Shamrock Dough</t>
  </si>
  <si>
    <t>1.00</t>
  </si>
  <si>
    <r>
      <t xml:space="preserve">SUPERPRETZEL® 51% WG Mini Soft Pretzels (IW)    </t>
    </r>
    <r>
      <rPr>
        <u/>
        <sz val="16"/>
        <rFont val="Arial"/>
        <family val="2"/>
      </rPr>
      <t xml:space="preserve"> </t>
    </r>
  </si>
  <si>
    <r>
      <rPr>
        <b/>
        <sz val="24"/>
        <rFont val="Arial"/>
        <family val="2"/>
      </rPr>
      <t>SCHOOL YEAR 2022-23</t>
    </r>
    <r>
      <rPr>
        <b/>
        <sz val="22"/>
        <rFont val="Arial"/>
        <family val="2"/>
      </rPr>
      <t xml:space="preserve">  COMMODITY WORKSHEET</t>
    </r>
  </si>
  <si>
    <t>October 2022</t>
  </si>
  <si>
    <t xml:space="preserve">100420 value 23-24 = 0.3477 per lb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</si>
</sst>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#,##0.0000"/>
  </numFmts>
  <fonts count="22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name val="@Arial Unicode MS"/>
      <family val="2"/>
    </font>
    <font>
      <b/>
      <sz val="12"/>
      <name val="@Arial Unicode MS"/>
      <family val="2"/>
    </font>
    <font>
      <b/>
      <sz val="14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2"/>
      <name val="@Arial Unicode MS"/>
    </font>
    <font>
      <b/>
      <sz val="22"/>
      <name val="Arial"/>
      <family val="2"/>
    </font>
    <font>
      <b/>
      <u/>
      <sz val="18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/>
    <xf numFmtId="0" fontId="9" fillId="0" borderId="0" xfId="0" applyFont="1"/>
    <xf numFmtId="165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2" fontId="3" fillId="0" borderId="0" xfId="0" applyNumberFormat="1" applyFont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vertical="center"/>
    </xf>
    <xf numFmtId="43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wrapText="1"/>
      <protection locked="0"/>
    </xf>
    <xf numFmtId="49" fontId="10" fillId="0" borderId="1" xfId="0" applyNumberFormat="1" applyFont="1" applyBorder="1" applyAlignment="1" applyProtection="1">
      <alignment horizontal="center"/>
      <protection locked="0"/>
    </xf>
    <xf numFmtId="2" fontId="10" fillId="0" borderId="1" xfId="0" applyNumberFormat="1" applyFont="1" applyBorder="1" applyAlignment="1" applyProtection="1">
      <alignment horizontal="center"/>
      <protection locked="0"/>
    </xf>
    <xf numFmtId="43" fontId="10" fillId="0" borderId="1" xfId="0" applyNumberFormat="1" applyFont="1" applyBorder="1" applyAlignment="1" applyProtection="1">
      <alignment horizontal="center"/>
      <protection locked="0"/>
    </xf>
    <xf numFmtId="0" fontId="10" fillId="0" borderId="0" xfId="0" applyFont="1"/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4" fontId="4" fillId="0" borderId="0" xfId="0" applyNumberFormat="1" applyFont="1" applyAlignment="1">
      <alignment horizontal="left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49" fontId="7" fillId="0" borderId="0" xfId="0" applyNumberFormat="1" applyFont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4" fontId="10" fillId="0" borderId="4" xfId="1" applyFont="1" applyFill="1" applyBorder="1" applyProtection="1"/>
    <xf numFmtId="0" fontId="6" fillId="0" borderId="8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3" fontId="10" fillId="0" borderId="4" xfId="0" applyNumberFormat="1" applyFont="1" applyBorder="1" applyAlignment="1" applyProtection="1">
      <alignment horizontal="center"/>
      <protection locked="0"/>
    </xf>
    <xf numFmtId="0" fontId="7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/>
    <xf numFmtId="43" fontId="10" fillId="2" borderId="6" xfId="0" applyNumberFormat="1" applyFont="1" applyFill="1" applyBorder="1" applyAlignment="1" applyProtection="1">
      <alignment horizontal="center"/>
      <protection locked="0"/>
    </xf>
    <xf numFmtId="2" fontId="10" fillId="2" borderId="6" xfId="0" applyNumberFormat="1" applyFont="1" applyFill="1" applyBorder="1" applyAlignment="1">
      <alignment horizontal="center"/>
    </xf>
    <xf numFmtId="44" fontId="10" fillId="2" borderId="7" xfId="1" applyFont="1" applyFill="1" applyBorder="1" applyProtection="1"/>
    <xf numFmtId="2" fontId="3" fillId="2" borderId="6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Alignment="1" applyProtection="1">
      <alignment horizontal="center"/>
      <protection locked="0"/>
    </xf>
    <xf numFmtId="43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/>
    </xf>
    <xf numFmtId="44" fontId="4" fillId="2" borderId="6" xfId="0" applyNumberFormat="1" applyFont="1" applyFill="1" applyBorder="1" applyAlignment="1" applyProtection="1">
      <alignment vertical="center"/>
      <protection locked="0"/>
    </xf>
    <xf numFmtId="44" fontId="10" fillId="0" borderId="1" xfId="0" applyNumberFormat="1" applyFont="1" applyBorder="1" applyProtection="1">
      <protection locked="0"/>
    </xf>
    <xf numFmtId="0" fontId="10" fillId="0" borderId="1" xfId="0" applyFont="1" applyBorder="1" applyAlignment="1" applyProtection="1">
      <alignment vertical="center"/>
      <protection locked="0"/>
    </xf>
    <xf numFmtId="4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Protection="1">
      <protection locked="0"/>
    </xf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43" fontId="10" fillId="2" borderId="1" xfId="0" applyNumberFormat="1" applyFont="1" applyFill="1" applyBorder="1" applyAlignment="1" applyProtection="1">
      <alignment horizontal="center"/>
      <protection locked="0"/>
    </xf>
    <xf numFmtId="44" fontId="10" fillId="2" borderId="1" xfId="0" applyNumberFormat="1" applyFont="1" applyFill="1" applyBorder="1" applyProtection="1">
      <protection locked="0"/>
    </xf>
    <xf numFmtId="44" fontId="10" fillId="2" borderId="1" xfId="1" applyFont="1" applyFill="1" applyBorder="1" applyProtection="1"/>
    <xf numFmtId="166" fontId="10" fillId="0" borderId="4" xfId="0" applyNumberFormat="1" applyFont="1" applyBorder="1" applyAlignment="1">
      <alignment horizontal="center"/>
    </xf>
    <xf numFmtId="166" fontId="10" fillId="2" borderId="6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166" fontId="10" fillId="2" borderId="6" xfId="0" applyNumberFormat="1" applyFont="1" applyFill="1" applyBorder="1" applyAlignment="1" applyProtection="1">
      <alignment horizontal="center"/>
      <protection locked="0"/>
    </xf>
    <xf numFmtId="166" fontId="10" fillId="2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44" fontId="10" fillId="0" borderId="0" xfId="0" applyNumberFormat="1" applyFont="1" applyAlignment="1" applyProtection="1">
      <alignment horizontal="center"/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0" fontId="4" fillId="3" borderId="6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0" fillId="3" borderId="1" xfId="0" applyFont="1" applyFill="1" applyBorder="1"/>
    <xf numFmtId="0" fontId="10" fillId="3" borderId="4" xfId="0" applyFont="1" applyFill="1" applyBorder="1"/>
    <xf numFmtId="3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right"/>
      <protection locked="0"/>
    </xf>
    <xf numFmtId="0" fontId="4" fillId="3" borderId="12" xfId="0" applyFont="1" applyFill="1" applyBorder="1" applyProtection="1">
      <protection locked="0"/>
    </xf>
    <xf numFmtId="0" fontId="17" fillId="3" borderId="13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17" fillId="3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right"/>
      <protection locked="0"/>
    </xf>
    <xf numFmtId="0" fontId="4" fillId="3" borderId="17" xfId="0" applyFont="1" applyFill="1" applyBorder="1" applyProtection="1"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39" fontId="11" fillId="5" borderId="1" xfId="0" applyNumberFormat="1" applyFont="1" applyFill="1" applyBorder="1" applyAlignment="1" applyProtection="1">
      <alignment horizontal="center" vertical="center"/>
      <protection locked="0"/>
    </xf>
    <xf numFmtId="44" fontId="11" fillId="5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0" xfId="2" applyFont="1" applyFill="1" applyAlignment="1" applyProtection="1">
      <alignment horizontal="center"/>
    </xf>
    <xf numFmtId="0" fontId="20" fillId="0" borderId="0" xfId="2" applyFont="1" applyFill="1" applyBorder="1" applyAlignment="1" applyProtection="1">
      <alignment horizontal="center"/>
    </xf>
    <xf numFmtId="0" fontId="1" fillId="3" borderId="12" xfId="0" applyFont="1" applyFill="1" applyBorder="1" applyProtection="1">
      <protection locked="0"/>
    </xf>
    <xf numFmtId="0" fontId="1" fillId="3" borderId="6" xfId="0" applyFont="1" applyFill="1" applyBorder="1" applyProtection="1">
      <protection locked="0"/>
    </xf>
    <xf numFmtId="49" fontId="21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0" fontId="1" fillId="3" borderId="17" xfId="0" applyFont="1" applyFill="1" applyBorder="1" applyProtection="1">
      <protection locked="0"/>
    </xf>
    <xf numFmtId="0" fontId="1" fillId="0" borderId="0" xfId="0" applyFont="1" applyAlignment="1">
      <alignment vertical="center"/>
    </xf>
    <xf numFmtId="49" fontId="10" fillId="0" borderId="1" xfId="0" applyNumberFormat="1" applyFont="1" applyBorder="1" applyAlignment="1">
      <alignment horizontal="center" wrapText="1"/>
    </xf>
    <xf numFmtId="44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2" borderId="3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49" fontId="18" fillId="2" borderId="3" xfId="0" applyNumberFormat="1" applyFont="1" applyFill="1" applyBorder="1" applyAlignment="1">
      <alignment horizontal="left" vertical="center"/>
    </xf>
    <xf numFmtId="49" fontId="18" fillId="2" borderId="6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44" fontId="7" fillId="0" borderId="9" xfId="0" applyNumberFormat="1" applyFont="1" applyBorder="1" applyAlignment="1">
      <alignment horizontal="center" vertical="center" wrapText="1"/>
    </xf>
    <xf numFmtId="44" fontId="7" fillId="0" borderId="4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 applyProtection="1">
      <alignment horizontal="left" vertical="center"/>
      <protection locked="0"/>
    </xf>
    <xf numFmtId="49" fontId="18" fillId="2" borderId="3" xfId="0" applyNumberFormat="1" applyFont="1" applyFill="1" applyBorder="1" applyAlignment="1" applyProtection="1">
      <alignment horizontal="left" vertical="center"/>
      <protection locked="0"/>
    </xf>
    <xf numFmtId="49" fontId="18" fillId="2" borderId="6" xfId="0" applyNumberFormat="1" applyFont="1" applyFill="1" applyBorder="1" applyAlignment="1" applyProtection="1">
      <alignment horizontal="left" vertical="center"/>
      <protection locked="0"/>
    </xf>
    <xf numFmtId="49" fontId="18" fillId="2" borderId="7" xfId="0" applyNumberFormat="1" applyFont="1" applyFill="1" applyBorder="1" applyAlignment="1" applyProtection="1">
      <alignment horizontal="left" vertical="center"/>
      <protection locked="0"/>
    </xf>
    <xf numFmtId="0" fontId="20" fillId="0" borderId="0" xfId="2" applyFont="1" applyFill="1" applyAlignment="1" applyProtection="1">
      <alignment horizontal="center"/>
    </xf>
    <xf numFmtId="0" fontId="10" fillId="0" borderId="0" xfId="0" applyFont="1" applyAlignment="1">
      <alignment horizontal="center"/>
    </xf>
    <xf numFmtId="49" fontId="11" fillId="0" borderId="10" xfId="0" applyNumberFormat="1" applyFont="1" applyBorder="1" applyAlignment="1">
      <alignment horizontal="center"/>
    </xf>
    <xf numFmtId="0" fontId="18" fillId="2" borderId="6" xfId="0" applyFont="1" applyFill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1479550</xdr:colOff>
      <xdr:row>4</xdr:row>
      <xdr:rowOff>0</xdr:rowOff>
    </xdr:from>
    <xdr:to>
      <xdr:col>1</xdr:col>
      <xdr:colOff>3244850</xdr:colOff>
      <xdr:row>7</xdr:row>
      <xdr:rowOff>0</xdr:rowOff>
    </xdr:to>
    <xdr:pic>
      <xdr:nvPicPr>
        <xdr:cNvPr id="1708" name="Picture 3" descr="Country Home Bakers Logo">
          <a:extLst>
            <a:ext uri="{FF2B5EF4-FFF2-40B4-BE49-F238E27FC236}">
              <a16:creationId xmlns:a16="http://schemas.microsoft.com/office/drawing/2014/main" id="{57EB9A95-A09C-40E5-ADB6-D9C479903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1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7150" y="1365250"/>
          <a:ext cx="1765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1</xdr:col>
      <xdr:colOff>2559050</xdr:colOff>
      <xdr:row>4</xdr:row>
      <xdr:rowOff>158750</xdr:rowOff>
    </xdr:to>
    <xdr:pic>
      <xdr:nvPicPr>
        <xdr:cNvPr id="1709" name="Picture 190" descr="\\jjsf.net\Images&amp;Logos\J&amp;J logos\j&amp;j_logo\Powerpoint_Small\JJ_logo_1_sm.gif">
          <a:extLst>
            <a:ext uri="{FF2B5EF4-FFF2-40B4-BE49-F238E27FC236}">
              <a16:creationId xmlns:a16="http://schemas.microsoft.com/office/drawing/2014/main" id="{59AE89A0-558C-4204-B42C-4A27BD8B0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34671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4800146</xdr:colOff>
      <xdr:row>4</xdr:row>
      <xdr:rowOff>92529</xdr:rowOff>
    </xdr:from>
    <xdr:to>
      <xdr:col>2</xdr:col>
      <xdr:colOff>1008743</xdr:colOff>
      <xdr:row>6</xdr:row>
      <xdr:rowOff>199137</xdr:rowOff>
    </xdr:to>
    <xdr:pic>
      <xdr:nvPicPr>
        <xdr:cNvPr id="1710" name="Picture 4" descr="Readi-Bake Logo">
          <a:extLst>
            <a:ext uri="{FF2B5EF4-FFF2-40B4-BE49-F238E27FC236}">
              <a16:creationId xmlns:a16="http://schemas.microsoft.com/office/drawing/2014/main" id="{A3B54653-286B-4B80-9A4A-D0847EF8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932" y="1453243"/>
          <a:ext cx="2998561" cy="70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jsnackfoodservi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showGridLines="0" tabSelected="1" zoomScale="55" zoomScaleNormal="55" zoomScaleSheetLayoutView="70" workbookViewId="0">
      <selection activeCell="I15" sqref="I15"/>
    </sheetView>
  </sheetViews>
  <sheetFormatPr defaultColWidth="9.140625" defaultRowHeight="15.75"/>
  <cols>
    <col min="1" max="1" width="16" style="8" customWidth="1"/>
    <col min="2" max="2" width="97.28515625" style="3" customWidth="1"/>
    <col min="3" max="3" width="15.85546875" style="3" customWidth="1"/>
    <col min="4" max="4" width="15.28515625" style="3" customWidth="1"/>
    <col min="5" max="5" width="16" style="7" customWidth="1"/>
    <col min="6" max="6" width="17.28515625" style="4" customWidth="1"/>
    <col min="7" max="7" width="17.140625" style="3" customWidth="1"/>
    <col min="8" max="8" width="16.85546875" style="4" customWidth="1"/>
    <col min="9" max="9" width="15.140625" style="4" customWidth="1"/>
    <col min="10" max="10" width="16.28515625" style="5" customWidth="1"/>
    <col min="11" max="11" width="20.140625" style="3" customWidth="1"/>
    <col min="12" max="16384" width="9.140625" style="3"/>
  </cols>
  <sheetData>
    <row r="1" spans="1:11" ht="24.95" customHeight="1">
      <c r="C1" s="131" t="s">
        <v>88</v>
      </c>
      <c r="D1" s="131"/>
      <c r="E1" s="131"/>
      <c r="F1" s="131"/>
      <c r="G1" s="131"/>
      <c r="H1" s="131"/>
      <c r="I1" s="131"/>
      <c r="J1" s="131"/>
      <c r="K1" s="131"/>
    </row>
    <row r="2" spans="1:11" ht="26.25">
      <c r="C2" s="132" t="s">
        <v>39</v>
      </c>
      <c r="D2" s="132"/>
      <c r="E2" s="132"/>
      <c r="F2" s="132"/>
      <c r="G2" s="132"/>
      <c r="H2" s="132"/>
      <c r="I2" s="132"/>
      <c r="J2" s="132"/>
      <c r="K2" s="132"/>
    </row>
    <row r="3" spans="1:11" ht="34.5" thickBot="1">
      <c r="C3" s="33"/>
      <c r="D3" s="44"/>
      <c r="E3" s="12"/>
      <c r="F3" s="10"/>
      <c r="G3" s="23"/>
      <c r="H3" s="1"/>
      <c r="I3" s="1"/>
      <c r="J3" s="1"/>
      <c r="K3" s="44"/>
    </row>
    <row r="4" spans="1:11" ht="24" customHeight="1">
      <c r="B4" s="120"/>
      <c r="C4" s="120"/>
      <c r="D4" s="120"/>
      <c r="E4" s="120"/>
      <c r="F4" s="121"/>
      <c r="G4" s="110" t="s">
        <v>36</v>
      </c>
      <c r="H4" s="111"/>
      <c r="I4" s="111"/>
      <c r="J4" s="122"/>
      <c r="K4" s="112"/>
    </row>
    <row r="5" spans="1:11" ht="24" customHeight="1">
      <c r="C5" s="47"/>
      <c r="D5" s="46"/>
      <c r="F5" s="3"/>
      <c r="G5" s="113" t="s">
        <v>10</v>
      </c>
      <c r="H5" s="105"/>
      <c r="I5" s="105"/>
      <c r="J5" s="123"/>
      <c r="K5" s="114"/>
    </row>
    <row r="6" spans="1:11" ht="24" customHeight="1">
      <c r="C6" s="47"/>
      <c r="D6" s="46"/>
      <c r="E6" s="3"/>
      <c r="F6" s="3"/>
      <c r="G6" s="113" t="s">
        <v>24</v>
      </c>
      <c r="H6" s="105"/>
      <c r="I6" s="105"/>
      <c r="J6" s="123"/>
      <c r="K6" s="114"/>
    </row>
    <row r="7" spans="1:11" ht="24" customHeight="1">
      <c r="A7" s="124"/>
      <c r="C7" s="48"/>
      <c r="D7" s="10"/>
      <c r="E7" s="3"/>
      <c r="F7" s="3"/>
      <c r="G7" s="113" t="s">
        <v>37</v>
      </c>
      <c r="H7" s="105"/>
      <c r="I7" s="105"/>
      <c r="J7" s="123"/>
      <c r="K7" s="114"/>
    </row>
    <row r="8" spans="1:11" ht="24" customHeight="1" thickBot="1">
      <c r="B8" s="125" t="s">
        <v>7</v>
      </c>
      <c r="C8" s="48"/>
      <c r="D8" s="44"/>
      <c r="E8" s="3"/>
      <c r="F8" s="3"/>
      <c r="G8" s="115" t="s">
        <v>4</v>
      </c>
      <c r="H8" s="116"/>
      <c r="I8" s="116"/>
      <c r="J8" s="126"/>
      <c r="K8" s="117"/>
    </row>
    <row r="9" spans="1:11" ht="24.95" customHeight="1">
      <c r="A9" s="124"/>
      <c r="C9" s="10"/>
      <c r="D9" s="44"/>
      <c r="E9" s="3"/>
      <c r="F9" s="3"/>
      <c r="G9" s="12"/>
      <c r="H9" s="10"/>
      <c r="I9" s="10"/>
      <c r="J9" s="1"/>
      <c r="K9" s="1"/>
    </row>
    <row r="10" spans="1:11" ht="24" customHeight="1">
      <c r="A10" s="154" t="s">
        <v>38</v>
      </c>
      <c r="B10" s="155"/>
      <c r="C10" s="35"/>
      <c r="D10" s="2"/>
      <c r="E10" s="36"/>
      <c r="F10" s="144" t="s">
        <v>35</v>
      </c>
      <c r="G10" s="147" t="s">
        <v>34</v>
      </c>
      <c r="H10" s="144" t="s">
        <v>33</v>
      </c>
      <c r="I10" s="144" t="s">
        <v>32</v>
      </c>
      <c r="J10" s="141" t="s">
        <v>31</v>
      </c>
      <c r="K10" s="57"/>
    </row>
    <row r="11" spans="1:11" ht="23.25" customHeight="1">
      <c r="A11" s="155"/>
      <c r="B11" s="155"/>
      <c r="C11" s="35"/>
      <c r="D11" s="2"/>
      <c r="E11" s="37"/>
      <c r="F11" s="145"/>
      <c r="G11" s="138"/>
      <c r="H11" s="145"/>
      <c r="I11" s="145"/>
      <c r="J11" s="142"/>
      <c r="K11" s="138" t="s">
        <v>26</v>
      </c>
    </row>
    <row r="12" spans="1:11" ht="23.25" customHeight="1">
      <c r="A12" s="156" t="s">
        <v>90</v>
      </c>
      <c r="B12" s="156"/>
      <c r="C12" s="35"/>
      <c r="D12" s="10"/>
      <c r="E12" s="37"/>
      <c r="F12" s="145"/>
      <c r="G12" s="138"/>
      <c r="H12" s="145"/>
      <c r="I12" s="145"/>
      <c r="J12" s="142"/>
      <c r="K12" s="139"/>
    </row>
    <row r="13" spans="1:11" ht="23.25" customHeight="1">
      <c r="A13" s="38" t="s">
        <v>3</v>
      </c>
      <c r="B13" s="40" t="s">
        <v>0</v>
      </c>
      <c r="C13" s="39" t="s">
        <v>1</v>
      </c>
      <c r="D13" s="40" t="s">
        <v>2</v>
      </c>
      <c r="E13" s="39" t="s">
        <v>11</v>
      </c>
      <c r="F13" s="146"/>
      <c r="G13" s="148"/>
      <c r="H13" s="146"/>
      <c r="I13" s="146"/>
      <c r="J13" s="143"/>
      <c r="K13" s="140"/>
    </row>
    <row r="14" spans="1:11" ht="35.1" customHeight="1">
      <c r="A14" s="136" t="s">
        <v>47</v>
      </c>
      <c r="B14" s="136"/>
      <c r="C14" s="63"/>
      <c r="D14" s="64"/>
      <c r="E14" s="63"/>
      <c r="F14" s="65"/>
      <c r="G14" s="66"/>
      <c r="H14" s="65"/>
      <c r="I14" s="65"/>
      <c r="J14" s="67"/>
      <c r="K14" s="68"/>
    </row>
    <row r="15" spans="1:11" s="127" customFormat="1" ht="23.25" customHeight="1">
      <c r="A15" s="58">
        <v>3010</v>
      </c>
      <c r="B15" s="59" t="s">
        <v>54</v>
      </c>
      <c r="C15" s="60">
        <v>100</v>
      </c>
      <c r="D15" s="58" t="s">
        <v>40</v>
      </c>
      <c r="E15" s="61">
        <v>2.5</v>
      </c>
      <c r="F15" s="60">
        <v>10.96</v>
      </c>
      <c r="G15" s="108"/>
      <c r="H15" s="62">
        <f t="shared" ref="H15:H34" si="0">(F15*G15)</f>
        <v>0</v>
      </c>
      <c r="I15" s="95">
        <v>0.34770000000000001</v>
      </c>
      <c r="J15" s="100">
        <f>F15*I15</f>
        <v>3.8107920000000002</v>
      </c>
      <c r="K15" s="56">
        <f>G15*J15</f>
        <v>0</v>
      </c>
    </row>
    <row r="16" spans="1:11" s="127" customFormat="1" ht="23.25" customHeight="1">
      <c r="A16" s="42">
        <v>3014</v>
      </c>
      <c r="B16" s="55" t="s">
        <v>55</v>
      </c>
      <c r="C16" s="49">
        <v>50</v>
      </c>
      <c r="D16" s="42" t="s">
        <v>41</v>
      </c>
      <c r="E16" s="54">
        <v>5</v>
      </c>
      <c r="F16" s="49">
        <v>11.72</v>
      </c>
      <c r="G16" s="107"/>
      <c r="H16" s="22">
        <f t="shared" si="0"/>
        <v>0</v>
      </c>
      <c r="I16" s="95">
        <v>0.34770000000000001</v>
      </c>
      <c r="J16" s="101">
        <f>F16*I16</f>
        <v>4.0750440000000001</v>
      </c>
      <c r="K16" s="56">
        <f>G16*J16</f>
        <v>0</v>
      </c>
    </row>
    <row r="17" spans="1:11" s="127" customFormat="1" ht="35.1" customHeight="1">
      <c r="A17" s="135" t="s">
        <v>48</v>
      </c>
      <c r="B17" s="136"/>
      <c r="C17" s="69"/>
      <c r="D17" s="70"/>
      <c r="E17" s="71"/>
      <c r="F17" s="69"/>
      <c r="G17" s="72"/>
      <c r="H17" s="73"/>
      <c r="I17" s="96"/>
      <c r="J17" s="74"/>
      <c r="K17" s="75"/>
    </row>
    <row r="18" spans="1:11" s="35" customFormat="1" ht="23.25" customHeight="1">
      <c r="A18" s="43">
        <v>30110</v>
      </c>
      <c r="B18" s="50" t="s">
        <v>51</v>
      </c>
      <c r="C18" s="43">
        <v>100</v>
      </c>
      <c r="D18" s="43" t="s">
        <v>42</v>
      </c>
      <c r="E18" s="41">
        <v>2</v>
      </c>
      <c r="F18" s="43">
        <v>9.24</v>
      </c>
      <c r="G18" s="107"/>
      <c r="H18" s="22">
        <f t="shared" si="0"/>
        <v>0</v>
      </c>
      <c r="I18" s="95">
        <v>0.34770000000000001</v>
      </c>
      <c r="J18" s="83">
        <f t="shared" ref="J18:J34" si="1">F18*I18</f>
        <v>3.2127479999999999</v>
      </c>
      <c r="K18" s="56">
        <f t="shared" ref="K18:K23" si="2">G18*J18</f>
        <v>0</v>
      </c>
    </row>
    <row r="19" spans="1:11" s="35" customFormat="1" ht="23.25" customHeight="1">
      <c r="A19" s="43">
        <v>30113</v>
      </c>
      <c r="B19" s="50" t="s">
        <v>50</v>
      </c>
      <c r="C19" s="51">
        <v>200</v>
      </c>
      <c r="D19" s="43" t="s">
        <v>43</v>
      </c>
      <c r="E19" s="128">
        <v>1</v>
      </c>
      <c r="F19" s="52">
        <v>8.5299999999999994</v>
      </c>
      <c r="G19" s="107"/>
      <c r="H19" s="22">
        <f t="shared" si="0"/>
        <v>0</v>
      </c>
      <c r="I19" s="95">
        <v>0.34770000000000001</v>
      </c>
      <c r="J19" s="83">
        <f t="shared" si="1"/>
        <v>2.965881</v>
      </c>
      <c r="K19" s="56">
        <f t="shared" si="2"/>
        <v>0</v>
      </c>
    </row>
    <row r="20" spans="1:11" s="35" customFormat="1" ht="23.25" customHeight="1">
      <c r="A20" s="43">
        <v>30114</v>
      </c>
      <c r="B20" s="50" t="s">
        <v>49</v>
      </c>
      <c r="C20" s="43">
        <v>50</v>
      </c>
      <c r="D20" s="43" t="s">
        <v>44</v>
      </c>
      <c r="E20" s="41">
        <v>5</v>
      </c>
      <c r="F20" s="43">
        <v>10.77</v>
      </c>
      <c r="G20" s="107"/>
      <c r="H20" s="22">
        <f t="shared" si="0"/>
        <v>0</v>
      </c>
      <c r="I20" s="95">
        <v>0.34770000000000001</v>
      </c>
      <c r="J20" s="83">
        <f t="shared" si="1"/>
        <v>3.744729</v>
      </c>
      <c r="K20" s="56">
        <f t="shared" si="2"/>
        <v>0</v>
      </c>
    </row>
    <row r="21" spans="1:11" s="35" customFormat="1" ht="23.25" customHeight="1">
      <c r="A21" s="43">
        <v>30131</v>
      </c>
      <c r="B21" s="50" t="s">
        <v>87</v>
      </c>
      <c r="C21" s="51">
        <v>200</v>
      </c>
      <c r="D21" s="43" t="s">
        <v>5</v>
      </c>
      <c r="E21" s="128">
        <v>1</v>
      </c>
      <c r="F21" s="52">
        <v>8.26</v>
      </c>
      <c r="G21" s="107"/>
      <c r="H21" s="22">
        <f t="shared" si="0"/>
        <v>0</v>
      </c>
      <c r="I21" s="95">
        <v>0.34770000000000001</v>
      </c>
      <c r="J21" s="83">
        <f t="shared" si="1"/>
        <v>2.8720020000000002</v>
      </c>
      <c r="K21" s="56">
        <f t="shared" si="2"/>
        <v>0</v>
      </c>
    </row>
    <row r="22" spans="1:11" s="35" customFormat="1" ht="23.25" customHeight="1">
      <c r="A22" s="43">
        <v>30410</v>
      </c>
      <c r="B22" s="50" t="s">
        <v>52</v>
      </c>
      <c r="C22" s="43">
        <v>100</v>
      </c>
      <c r="D22" s="43" t="s">
        <v>42</v>
      </c>
      <c r="E22" s="41">
        <v>2</v>
      </c>
      <c r="F22" s="43">
        <v>9.24</v>
      </c>
      <c r="G22" s="107"/>
      <c r="H22" s="22">
        <f t="shared" si="0"/>
        <v>0</v>
      </c>
      <c r="I22" s="95">
        <v>0.34770000000000001</v>
      </c>
      <c r="J22" s="83">
        <f t="shared" si="1"/>
        <v>3.2127479999999999</v>
      </c>
      <c r="K22" s="56">
        <f t="shared" si="2"/>
        <v>0</v>
      </c>
    </row>
    <row r="23" spans="1:11" s="35" customFormat="1" ht="23.25" customHeight="1">
      <c r="A23" s="43">
        <v>31012</v>
      </c>
      <c r="B23" s="50" t="s">
        <v>53</v>
      </c>
      <c r="C23" s="43">
        <v>180</v>
      </c>
      <c r="D23" s="43" t="s">
        <v>5</v>
      </c>
      <c r="E23" s="41">
        <v>1</v>
      </c>
      <c r="F23" s="43">
        <v>8.6300000000000008</v>
      </c>
      <c r="G23" s="107"/>
      <c r="H23" s="22">
        <f t="shared" si="0"/>
        <v>0</v>
      </c>
      <c r="I23" s="95">
        <v>0.34770000000000001</v>
      </c>
      <c r="J23" s="83">
        <f t="shared" si="1"/>
        <v>3.0006510000000004</v>
      </c>
      <c r="K23" s="56">
        <f t="shared" si="2"/>
        <v>0</v>
      </c>
    </row>
    <row r="24" spans="1:11" s="35" customFormat="1" ht="35.1" customHeight="1">
      <c r="A24" s="133" t="s">
        <v>56</v>
      </c>
      <c r="B24" s="157"/>
      <c r="C24" s="157"/>
      <c r="D24" s="134"/>
      <c r="E24" s="90"/>
      <c r="F24" s="89"/>
      <c r="G24" s="91"/>
      <c r="H24" s="92"/>
      <c r="I24" s="99"/>
      <c r="J24" s="93"/>
      <c r="K24" s="94"/>
    </row>
    <row r="25" spans="1:11" s="35" customFormat="1" ht="23.25" customHeight="1">
      <c r="A25" s="51">
        <v>3702</v>
      </c>
      <c r="B25" s="53" t="s">
        <v>59</v>
      </c>
      <c r="C25" s="43">
        <v>100</v>
      </c>
      <c r="D25" s="43" t="s">
        <v>42</v>
      </c>
      <c r="E25" s="41">
        <v>2</v>
      </c>
      <c r="F25" s="14">
        <v>9.24</v>
      </c>
      <c r="G25" s="107"/>
      <c r="H25" s="22">
        <f t="shared" ref="H25:H30" si="3">(F25*G25)</f>
        <v>0</v>
      </c>
      <c r="I25" s="95">
        <v>0.34770000000000001</v>
      </c>
      <c r="J25" s="83">
        <f t="shared" ref="J25:J30" si="4">F25*I25</f>
        <v>3.2127479999999999</v>
      </c>
      <c r="K25" s="56">
        <f t="shared" ref="K25:K30" si="5">G25*J25</f>
        <v>0</v>
      </c>
    </row>
    <row r="26" spans="1:11" s="35" customFormat="1" ht="23.25" customHeight="1">
      <c r="A26" s="51">
        <v>3703</v>
      </c>
      <c r="B26" s="53" t="s">
        <v>61</v>
      </c>
      <c r="C26" s="43">
        <v>100</v>
      </c>
      <c r="D26" s="43" t="s">
        <v>42</v>
      </c>
      <c r="E26" s="41">
        <v>2</v>
      </c>
      <c r="F26" s="14">
        <v>9.24</v>
      </c>
      <c r="G26" s="107"/>
      <c r="H26" s="22">
        <f t="shared" si="3"/>
        <v>0</v>
      </c>
      <c r="I26" s="95">
        <v>0.34770000000000001</v>
      </c>
      <c r="J26" s="83">
        <f t="shared" si="4"/>
        <v>3.2127479999999999</v>
      </c>
      <c r="K26" s="56">
        <f t="shared" si="5"/>
        <v>0</v>
      </c>
    </row>
    <row r="27" spans="1:11" s="35" customFormat="1" ht="23.25" customHeight="1">
      <c r="A27" s="51">
        <v>3704</v>
      </c>
      <c r="B27" s="53" t="s">
        <v>57</v>
      </c>
      <c r="C27" s="43">
        <v>100</v>
      </c>
      <c r="D27" s="43" t="s">
        <v>42</v>
      </c>
      <c r="E27" s="41">
        <v>2</v>
      </c>
      <c r="F27" s="14">
        <v>9.24</v>
      </c>
      <c r="G27" s="107"/>
      <c r="H27" s="22">
        <f t="shared" si="3"/>
        <v>0</v>
      </c>
      <c r="I27" s="95">
        <v>0.34770000000000001</v>
      </c>
      <c r="J27" s="83">
        <f t="shared" si="4"/>
        <v>3.2127479999999999</v>
      </c>
      <c r="K27" s="56">
        <f t="shared" si="5"/>
        <v>0</v>
      </c>
    </row>
    <row r="28" spans="1:11" s="35" customFormat="1" ht="23.25" customHeight="1">
      <c r="A28" s="51">
        <v>3679</v>
      </c>
      <c r="B28" s="53" t="s">
        <v>60</v>
      </c>
      <c r="C28" s="43">
        <v>100</v>
      </c>
      <c r="D28" s="43" t="s">
        <v>42</v>
      </c>
      <c r="E28" s="41">
        <v>2</v>
      </c>
      <c r="F28" s="14">
        <v>9.24</v>
      </c>
      <c r="G28" s="107"/>
      <c r="H28" s="22">
        <f t="shared" si="3"/>
        <v>0</v>
      </c>
      <c r="I28" s="95">
        <v>0.34770000000000001</v>
      </c>
      <c r="J28" s="83">
        <f t="shared" si="4"/>
        <v>3.2127479999999999</v>
      </c>
      <c r="K28" s="56">
        <f t="shared" si="5"/>
        <v>0</v>
      </c>
    </row>
    <row r="29" spans="1:11" s="35" customFormat="1" ht="23.25" customHeight="1">
      <c r="A29" s="51">
        <v>3749</v>
      </c>
      <c r="B29" s="53" t="s">
        <v>58</v>
      </c>
      <c r="C29" s="43">
        <v>100</v>
      </c>
      <c r="D29" s="43" t="s">
        <v>42</v>
      </c>
      <c r="E29" s="41">
        <v>2</v>
      </c>
      <c r="F29" s="14">
        <v>9.24</v>
      </c>
      <c r="G29" s="107"/>
      <c r="H29" s="22">
        <f t="shared" si="3"/>
        <v>0</v>
      </c>
      <c r="I29" s="95">
        <v>0.34770000000000001</v>
      </c>
      <c r="J29" s="83">
        <f t="shared" si="4"/>
        <v>3.2127479999999999</v>
      </c>
      <c r="K29" s="56">
        <f t="shared" si="5"/>
        <v>0</v>
      </c>
    </row>
    <row r="30" spans="1:11" s="35" customFormat="1" ht="23.25" customHeight="1">
      <c r="A30" s="51">
        <v>3678</v>
      </c>
      <c r="B30" s="53" t="s">
        <v>62</v>
      </c>
      <c r="C30" s="43">
        <v>100</v>
      </c>
      <c r="D30" s="43" t="s">
        <v>42</v>
      </c>
      <c r="E30" s="41">
        <v>2</v>
      </c>
      <c r="F30" s="14">
        <v>9.24</v>
      </c>
      <c r="G30" s="107"/>
      <c r="H30" s="22">
        <f t="shared" si="3"/>
        <v>0</v>
      </c>
      <c r="I30" s="95">
        <v>0.34770000000000001</v>
      </c>
      <c r="J30" s="83">
        <f t="shared" si="4"/>
        <v>3.2127479999999999</v>
      </c>
      <c r="K30" s="56">
        <f t="shared" si="5"/>
        <v>0</v>
      </c>
    </row>
    <row r="31" spans="1:11" s="35" customFormat="1" ht="35.1" customHeight="1">
      <c r="A31" s="135" t="s">
        <v>64</v>
      </c>
      <c r="B31" s="136"/>
      <c r="C31" s="89"/>
      <c r="D31" s="89"/>
      <c r="E31" s="90"/>
      <c r="F31" s="89"/>
      <c r="G31" s="91"/>
      <c r="H31" s="92"/>
      <c r="I31" s="99"/>
      <c r="J31" s="93"/>
      <c r="K31" s="94"/>
    </row>
    <row r="32" spans="1:11" s="35" customFormat="1" ht="23.25" customHeight="1">
      <c r="A32" s="43">
        <v>34153</v>
      </c>
      <c r="B32" s="50" t="s">
        <v>65</v>
      </c>
      <c r="C32" s="43">
        <v>60</v>
      </c>
      <c r="D32" s="43" t="s">
        <v>45</v>
      </c>
      <c r="E32" s="41">
        <v>2</v>
      </c>
      <c r="F32" s="43">
        <v>3.89</v>
      </c>
      <c r="G32" s="107"/>
      <c r="H32" s="22">
        <f t="shared" si="0"/>
        <v>0</v>
      </c>
      <c r="I32" s="95">
        <v>0.34770000000000001</v>
      </c>
      <c r="J32" s="83">
        <f t="shared" si="1"/>
        <v>1.3525530000000001</v>
      </c>
      <c r="K32" s="56">
        <f>G32*J32</f>
        <v>0</v>
      </c>
    </row>
    <row r="33" spans="1:11" s="35" customFormat="1" ht="35.1" customHeight="1">
      <c r="A33" s="133" t="s">
        <v>63</v>
      </c>
      <c r="B33" s="134"/>
      <c r="C33" s="89"/>
      <c r="D33" s="89"/>
      <c r="E33" s="90"/>
      <c r="F33" s="89"/>
      <c r="G33" s="91"/>
      <c r="H33" s="92"/>
      <c r="I33" s="97"/>
      <c r="J33" s="93"/>
      <c r="K33" s="94"/>
    </row>
    <row r="34" spans="1:11" s="35" customFormat="1" ht="23.25" customHeight="1">
      <c r="A34" s="43">
        <v>7051</v>
      </c>
      <c r="B34" s="50" t="s">
        <v>66</v>
      </c>
      <c r="C34" s="43">
        <v>120</v>
      </c>
      <c r="D34" s="43" t="s">
        <v>42</v>
      </c>
      <c r="E34" s="41">
        <v>2</v>
      </c>
      <c r="F34" s="43">
        <v>9.24</v>
      </c>
      <c r="G34" s="107"/>
      <c r="H34" s="22">
        <f t="shared" si="0"/>
        <v>0</v>
      </c>
      <c r="I34" s="95">
        <v>0.34770000000000001</v>
      </c>
      <c r="J34" s="83">
        <f t="shared" si="1"/>
        <v>3.2127479999999999</v>
      </c>
      <c r="K34" s="56">
        <f t="shared" ref="K34" si="6">G34*J34</f>
        <v>0</v>
      </c>
    </row>
    <row r="35" spans="1:11" ht="34.9" customHeight="1">
      <c r="A35" s="149" t="s">
        <v>67</v>
      </c>
      <c r="B35" s="150"/>
      <c r="C35" s="150"/>
      <c r="D35" s="150"/>
      <c r="E35" s="150"/>
      <c r="F35" s="150"/>
      <c r="G35" s="150"/>
      <c r="H35" s="76"/>
      <c r="I35" s="98"/>
      <c r="J35" s="82"/>
      <c r="K35" s="77" t="e">
        <f>#REF!*#REF!</f>
        <v>#REF!</v>
      </c>
    </row>
    <row r="36" spans="1:11" s="27" customFormat="1" ht="20.25">
      <c r="A36" s="24" t="s">
        <v>12</v>
      </c>
      <c r="B36" s="84" t="s">
        <v>74</v>
      </c>
      <c r="C36" s="25">
        <v>384</v>
      </c>
      <c r="D36" s="25" t="s">
        <v>5</v>
      </c>
      <c r="E36" s="24">
        <v>0.5</v>
      </c>
      <c r="F36" s="26">
        <v>8.42</v>
      </c>
      <c r="G36" s="109"/>
      <c r="H36" s="22">
        <f t="shared" ref="H36:H56" si="7">(F36*G36)</f>
        <v>0</v>
      </c>
      <c r="I36" s="95">
        <v>0.34770000000000001</v>
      </c>
      <c r="J36" s="85">
        <f t="shared" ref="J36:J56" si="8">F36*I36</f>
        <v>2.9276339999999998</v>
      </c>
      <c r="K36" s="56">
        <f t="shared" ref="K36:K50" si="9">G36*J36</f>
        <v>0</v>
      </c>
    </row>
    <row r="37" spans="1:11" s="23" customFormat="1" ht="20.25">
      <c r="A37" s="20" t="s">
        <v>13</v>
      </c>
      <c r="B37" s="86" t="s">
        <v>75</v>
      </c>
      <c r="C37" s="14">
        <v>384</v>
      </c>
      <c r="D37" s="25" t="s">
        <v>5</v>
      </c>
      <c r="E37" s="20">
        <v>0.5</v>
      </c>
      <c r="F37" s="21">
        <v>8.5</v>
      </c>
      <c r="G37" s="106"/>
      <c r="H37" s="22">
        <f t="shared" si="7"/>
        <v>0</v>
      </c>
      <c r="I37" s="95">
        <v>0.34770000000000001</v>
      </c>
      <c r="J37" s="85">
        <f t="shared" si="8"/>
        <v>2.9554499999999999</v>
      </c>
      <c r="K37" s="56">
        <f t="shared" si="9"/>
        <v>0</v>
      </c>
    </row>
    <row r="38" spans="1:11" s="23" customFormat="1" ht="20.25">
      <c r="A38" s="20" t="s">
        <v>14</v>
      </c>
      <c r="B38" s="86" t="s">
        <v>76</v>
      </c>
      <c r="C38" s="14">
        <v>384</v>
      </c>
      <c r="D38" s="25" t="s">
        <v>5</v>
      </c>
      <c r="E38" s="20">
        <v>0.5</v>
      </c>
      <c r="F38" s="21">
        <v>8.23</v>
      </c>
      <c r="G38" s="106"/>
      <c r="H38" s="22">
        <f t="shared" si="7"/>
        <v>0</v>
      </c>
      <c r="I38" s="95">
        <v>0.34770000000000001</v>
      </c>
      <c r="J38" s="85">
        <f t="shared" si="8"/>
        <v>2.8615710000000001</v>
      </c>
      <c r="K38" s="56">
        <f t="shared" si="9"/>
        <v>0</v>
      </c>
    </row>
    <row r="39" spans="1:11" s="23" customFormat="1" ht="20.25">
      <c r="A39" s="20" t="s">
        <v>15</v>
      </c>
      <c r="B39" s="86" t="s">
        <v>77</v>
      </c>
      <c r="C39" s="14">
        <v>384</v>
      </c>
      <c r="D39" s="25" t="s">
        <v>5</v>
      </c>
      <c r="E39" s="20">
        <v>0.5</v>
      </c>
      <c r="F39" s="21">
        <v>9.42</v>
      </c>
      <c r="G39" s="106"/>
      <c r="H39" s="22">
        <f t="shared" si="7"/>
        <v>0</v>
      </c>
      <c r="I39" s="95">
        <v>0.34770000000000001</v>
      </c>
      <c r="J39" s="85">
        <f t="shared" si="8"/>
        <v>3.275334</v>
      </c>
      <c r="K39" s="56">
        <f t="shared" si="9"/>
        <v>0</v>
      </c>
    </row>
    <row r="40" spans="1:11" s="23" customFormat="1" ht="20.25">
      <c r="A40" s="20" t="s">
        <v>28</v>
      </c>
      <c r="B40" s="19" t="s">
        <v>78</v>
      </c>
      <c r="C40" s="14">
        <v>384</v>
      </c>
      <c r="D40" s="25" t="s">
        <v>5</v>
      </c>
      <c r="E40" s="20">
        <v>0.5</v>
      </c>
      <c r="F40" s="21">
        <v>8.65</v>
      </c>
      <c r="G40" s="106"/>
      <c r="H40" s="22">
        <f t="shared" si="7"/>
        <v>0</v>
      </c>
      <c r="I40" s="95">
        <v>0.34770000000000001</v>
      </c>
      <c r="J40" s="85">
        <f t="shared" si="8"/>
        <v>3.0076050000000003</v>
      </c>
      <c r="K40" s="56">
        <f t="shared" si="9"/>
        <v>0</v>
      </c>
    </row>
    <row r="41" spans="1:11" s="23" customFormat="1" ht="20.25">
      <c r="A41" s="20" t="s">
        <v>16</v>
      </c>
      <c r="B41" s="87" t="s">
        <v>74</v>
      </c>
      <c r="C41" s="14">
        <v>180</v>
      </c>
      <c r="D41" s="14" t="s">
        <v>6</v>
      </c>
      <c r="E41" s="20">
        <v>0.75</v>
      </c>
      <c r="F41" s="21">
        <v>5.24</v>
      </c>
      <c r="G41" s="106"/>
      <c r="H41" s="22">
        <f t="shared" si="7"/>
        <v>0</v>
      </c>
      <c r="I41" s="95">
        <v>0.34770000000000001</v>
      </c>
      <c r="J41" s="85">
        <f t="shared" si="8"/>
        <v>1.8219480000000001</v>
      </c>
      <c r="K41" s="56">
        <f t="shared" si="9"/>
        <v>0</v>
      </c>
    </row>
    <row r="42" spans="1:11" s="23" customFormat="1" ht="20.25">
      <c r="A42" s="20" t="s">
        <v>17</v>
      </c>
      <c r="B42" s="86" t="s">
        <v>75</v>
      </c>
      <c r="C42" s="14">
        <v>180</v>
      </c>
      <c r="D42" s="14" t="s">
        <v>6</v>
      </c>
      <c r="E42" s="20">
        <v>0.75</v>
      </c>
      <c r="F42" s="21">
        <v>5.24</v>
      </c>
      <c r="G42" s="106"/>
      <c r="H42" s="22">
        <f t="shared" si="7"/>
        <v>0</v>
      </c>
      <c r="I42" s="95">
        <v>0.34770000000000001</v>
      </c>
      <c r="J42" s="85">
        <f t="shared" si="8"/>
        <v>1.8219480000000001</v>
      </c>
      <c r="K42" s="56">
        <f t="shared" si="9"/>
        <v>0</v>
      </c>
    </row>
    <row r="43" spans="1:11" s="23" customFormat="1" ht="20.25">
      <c r="A43" s="20" t="s">
        <v>18</v>
      </c>
      <c r="B43" s="19" t="s">
        <v>76</v>
      </c>
      <c r="C43" s="14">
        <v>180</v>
      </c>
      <c r="D43" s="14" t="s">
        <v>6</v>
      </c>
      <c r="E43" s="20">
        <v>0.75</v>
      </c>
      <c r="F43" s="21">
        <v>5.05</v>
      </c>
      <c r="G43" s="106"/>
      <c r="H43" s="22">
        <f t="shared" si="7"/>
        <v>0</v>
      </c>
      <c r="I43" s="95">
        <v>0.34770000000000001</v>
      </c>
      <c r="J43" s="85">
        <f t="shared" si="8"/>
        <v>1.7558849999999999</v>
      </c>
      <c r="K43" s="56">
        <f t="shared" si="9"/>
        <v>0</v>
      </c>
    </row>
    <row r="44" spans="1:11" s="23" customFormat="1" ht="20.25">
      <c r="A44" s="20" t="s">
        <v>19</v>
      </c>
      <c r="B44" s="86" t="s">
        <v>77</v>
      </c>
      <c r="C44" s="14">
        <v>180</v>
      </c>
      <c r="D44" s="14" t="s">
        <v>6</v>
      </c>
      <c r="E44" s="20">
        <v>0.75</v>
      </c>
      <c r="F44" s="21">
        <v>5.66</v>
      </c>
      <c r="G44" s="106"/>
      <c r="H44" s="22">
        <f t="shared" si="7"/>
        <v>0</v>
      </c>
      <c r="I44" s="95">
        <v>0.34770000000000001</v>
      </c>
      <c r="J44" s="85">
        <f t="shared" si="8"/>
        <v>1.9679820000000001</v>
      </c>
      <c r="K44" s="56">
        <f t="shared" si="9"/>
        <v>0</v>
      </c>
    </row>
    <row r="45" spans="1:11" s="23" customFormat="1" ht="20.25">
      <c r="A45" s="20" t="s">
        <v>29</v>
      </c>
      <c r="B45" s="19" t="s">
        <v>79</v>
      </c>
      <c r="C45" s="14">
        <v>180</v>
      </c>
      <c r="D45" s="14" t="s">
        <v>6</v>
      </c>
      <c r="E45" s="20">
        <v>0.75</v>
      </c>
      <c r="F45" s="21">
        <v>5.48</v>
      </c>
      <c r="G45" s="106"/>
      <c r="H45" s="22">
        <f t="shared" si="7"/>
        <v>0</v>
      </c>
      <c r="I45" s="95">
        <v>0.34770000000000001</v>
      </c>
      <c r="J45" s="85">
        <f t="shared" si="8"/>
        <v>1.9053960000000001</v>
      </c>
      <c r="K45" s="56">
        <f t="shared" si="9"/>
        <v>0</v>
      </c>
    </row>
    <row r="46" spans="1:11" s="23" customFormat="1" ht="20.45" customHeight="1">
      <c r="A46" s="20" t="s">
        <v>20</v>
      </c>
      <c r="B46" s="87" t="s">
        <v>74</v>
      </c>
      <c r="C46" s="14">
        <v>192</v>
      </c>
      <c r="D46" s="14" t="s">
        <v>22</v>
      </c>
      <c r="E46" s="20" t="s">
        <v>86</v>
      </c>
      <c r="F46" s="21">
        <v>7.19</v>
      </c>
      <c r="G46" s="106"/>
      <c r="H46" s="22">
        <f t="shared" si="7"/>
        <v>0</v>
      </c>
      <c r="I46" s="95">
        <v>0.34770000000000001</v>
      </c>
      <c r="J46" s="85">
        <f t="shared" si="8"/>
        <v>2.4999630000000002</v>
      </c>
      <c r="K46" s="56">
        <f t="shared" si="9"/>
        <v>0</v>
      </c>
    </row>
    <row r="47" spans="1:11" s="23" customFormat="1" ht="20.25">
      <c r="A47" s="20" t="s">
        <v>21</v>
      </c>
      <c r="B47" s="86" t="s">
        <v>75</v>
      </c>
      <c r="C47" s="14">
        <v>192</v>
      </c>
      <c r="D47" s="14" t="s">
        <v>22</v>
      </c>
      <c r="E47" s="20" t="s">
        <v>86</v>
      </c>
      <c r="F47" s="21">
        <v>7.22</v>
      </c>
      <c r="G47" s="106"/>
      <c r="H47" s="22">
        <f t="shared" si="7"/>
        <v>0</v>
      </c>
      <c r="I47" s="95">
        <v>0.34770000000000001</v>
      </c>
      <c r="J47" s="85">
        <f t="shared" si="8"/>
        <v>2.5103939999999998</v>
      </c>
      <c r="K47" s="56">
        <f t="shared" si="9"/>
        <v>0</v>
      </c>
    </row>
    <row r="48" spans="1:11" s="23" customFormat="1" ht="20.25">
      <c r="A48" s="20" t="s">
        <v>25</v>
      </c>
      <c r="B48" s="86" t="s">
        <v>76</v>
      </c>
      <c r="C48" s="14">
        <v>192</v>
      </c>
      <c r="D48" s="14" t="s">
        <v>22</v>
      </c>
      <c r="E48" s="20">
        <v>1</v>
      </c>
      <c r="F48" s="21">
        <v>7.62</v>
      </c>
      <c r="G48" s="106"/>
      <c r="H48" s="22">
        <f t="shared" si="7"/>
        <v>0</v>
      </c>
      <c r="I48" s="95">
        <v>0.34770000000000001</v>
      </c>
      <c r="J48" s="85">
        <f t="shared" si="8"/>
        <v>2.6494740000000001</v>
      </c>
      <c r="K48" s="56">
        <f t="shared" si="9"/>
        <v>0</v>
      </c>
    </row>
    <row r="49" spans="1:11" s="23" customFormat="1" ht="20.25">
      <c r="A49" s="20" t="s">
        <v>23</v>
      </c>
      <c r="B49" s="86" t="s">
        <v>77</v>
      </c>
      <c r="C49" s="14">
        <v>192</v>
      </c>
      <c r="D49" s="14" t="s">
        <v>22</v>
      </c>
      <c r="E49" s="20">
        <v>1.25</v>
      </c>
      <c r="F49" s="21">
        <v>7.47</v>
      </c>
      <c r="G49" s="106"/>
      <c r="H49" s="22">
        <f t="shared" si="7"/>
        <v>0</v>
      </c>
      <c r="I49" s="95">
        <v>0.34770000000000001</v>
      </c>
      <c r="J49" s="85">
        <f t="shared" si="8"/>
        <v>2.5973190000000002</v>
      </c>
      <c r="K49" s="56">
        <f t="shared" si="9"/>
        <v>0</v>
      </c>
    </row>
    <row r="50" spans="1:11" s="23" customFormat="1" ht="20.25" customHeight="1">
      <c r="A50" s="20" t="s">
        <v>30</v>
      </c>
      <c r="B50" s="19" t="s">
        <v>80</v>
      </c>
      <c r="C50" s="14">
        <v>192</v>
      </c>
      <c r="D50" s="14" t="s">
        <v>22</v>
      </c>
      <c r="E50" s="20">
        <v>1</v>
      </c>
      <c r="F50" s="21">
        <v>8.08</v>
      </c>
      <c r="G50" s="106"/>
      <c r="H50" s="22">
        <f t="shared" si="7"/>
        <v>0</v>
      </c>
      <c r="I50" s="95">
        <v>0.34770000000000001</v>
      </c>
      <c r="J50" s="85">
        <f t="shared" si="8"/>
        <v>2.8094160000000001</v>
      </c>
      <c r="K50" s="56">
        <f t="shared" si="9"/>
        <v>0</v>
      </c>
    </row>
    <row r="51" spans="1:11" s="23" customFormat="1" ht="35.1" customHeight="1">
      <c r="A51" s="151" t="s">
        <v>68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3"/>
    </row>
    <row r="52" spans="1:11" s="28" customFormat="1" ht="20.25">
      <c r="A52" s="20" t="s">
        <v>69</v>
      </c>
      <c r="B52" s="88" t="s">
        <v>81</v>
      </c>
      <c r="C52" s="14">
        <v>144</v>
      </c>
      <c r="D52" s="14">
        <v>1.2</v>
      </c>
      <c r="E52" s="20">
        <v>0.75</v>
      </c>
      <c r="F52" s="21">
        <v>4.92</v>
      </c>
      <c r="G52" s="106"/>
      <c r="H52" s="22">
        <f>(F52*G52)</f>
        <v>0</v>
      </c>
      <c r="I52" s="95">
        <v>0.34770000000000001</v>
      </c>
      <c r="J52" s="85">
        <f>F52*I52</f>
        <v>1.7106840000000001</v>
      </c>
      <c r="K52" s="56">
        <f t="shared" ref="K52:K56" si="10">G52*J52</f>
        <v>0</v>
      </c>
    </row>
    <row r="53" spans="1:11" s="28" customFormat="1" ht="20.25">
      <c r="A53" s="20" t="s">
        <v>70</v>
      </c>
      <c r="B53" s="88" t="s">
        <v>82</v>
      </c>
      <c r="C53" s="14">
        <v>144</v>
      </c>
      <c r="D53" s="14">
        <v>1.2</v>
      </c>
      <c r="E53" s="20">
        <v>0.75</v>
      </c>
      <c r="F53" s="21">
        <v>4.92</v>
      </c>
      <c r="G53" s="106"/>
      <c r="H53" s="22">
        <f t="shared" si="7"/>
        <v>0</v>
      </c>
      <c r="I53" s="95">
        <v>0.34770000000000001</v>
      </c>
      <c r="J53" s="85">
        <f t="shared" si="8"/>
        <v>1.7106840000000001</v>
      </c>
      <c r="K53" s="56">
        <f t="shared" si="10"/>
        <v>0</v>
      </c>
    </row>
    <row r="54" spans="1:11" s="28" customFormat="1" ht="20.25">
      <c r="A54" s="20" t="s">
        <v>71</v>
      </c>
      <c r="B54" s="88" t="s">
        <v>83</v>
      </c>
      <c r="C54" s="14">
        <v>144</v>
      </c>
      <c r="D54" s="14">
        <v>1.2</v>
      </c>
      <c r="E54" s="20">
        <v>0.75</v>
      </c>
      <c r="F54" s="21">
        <v>4.92</v>
      </c>
      <c r="G54" s="106"/>
      <c r="H54" s="22">
        <f>(F54*G54)</f>
        <v>0</v>
      </c>
      <c r="I54" s="95">
        <v>0.34770000000000001</v>
      </c>
      <c r="J54" s="85">
        <f>F54*I54</f>
        <v>1.7106840000000001</v>
      </c>
      <c r="K54" s="56">
        <f t="shared" si="10"/>
        <v>0</v>
      </c>
    </row>
    <row r="55" spans="1:11" s="28" customFormat="1" ht="20.25">
      <c r="A55" s="20" t="s">
        <v>72</v>
      </c>
      <c r="B55" s="88" t="s">
        <v>84</v>
      </c>
      <c r="C55" s="14">
        <v>144</v>
      </c>
      <c r="D55" s="14">
        <v>1.2</v>
      </c>
      <c r="E55" s="20">
        <v>0.75</v>
      </c>
      <c r="F55" s="21">
        <v>4.92</v>
      </c>
      <c r="G55" s="106"/>
      <c r="H55" s="22">
        <f>(F55*G55)</f>
        <v>0</v>
      </c>
      <c r="I55" s="95">
        <v>0.34770000000000001</v>
      </c>
      <c r="J55" s="85">
        <f>F55*I55</f>
        <v>1.7106840000000001</v>
      </c>
      <c r="K55" s="56">
        <f t="shared" si="10"/>
        <v>0</v>
      </c>
    </row>
    <row r="56" spans="1:11" s="23" customFormat="1" ht="20.25">
      <c r="A56" s="20" t="s">
        <v>73</v>
      </c>
      <c r="B56" s="88" t="s">
        <v>85</v>
      </c>
      <c r="C56" s="14">
        <v>144</v>
      </c>
      <c r="D56" s="14">
        <v>1.2</v>
      </c>
      <c r="E56" s="20">
        <v>0.75</v>
      </c>
      <c r="F56" s="21">
        <v>4.92</v>
      </c>
      <c r="G56" s="106"/>
      <c r="H56" s="22">
        <f t="shared" si="7"/>
        <v>0</v>
      </c>
      <c r="I56" s="95">
        <v>0.34770000000000001</v>
      </c>
      <c r="J56" s="85">
        <f t="shared" si="8"/>
        <v>1.7106840000000001</v>
      </c>
      <c r="K56" s="56">
        <f t="shared" si="10"/>
        <v>0</v>
      </c>
    </row>
    <row r="57" spans="1:11" ht="39.6" customHeight="1">
      <c r="A57" s="45"/>
      <c r="B57" s="45"/>
      <c r="C57" s="45"/>
      <c r="E57" s="45"/>
      <c r="F57" s="13"/>
      <c r="G57" s="129" t="s">
        <v>8</v>
      </c>
      <c r="H57" s="118">
        <f>SUM(H15:H56)</f>
        <v>0</v>
      </c>
      <c r="I57" s="11"/>
      <c r="J57" s="130" t="s">
        <v>9</v>
      </c>
      <c r="K57" s="119" t="e">
        <f>SUM(K15:K56)</f>
        <v>#REF!</v>
      </c>
    </row>
    <row r="58" spans="1:11" ht="20.25">
      <c r="A58" s="15"/>
      <c r="B58" s="29"/>
      <c r="C58" s="15"/>
      <c r="E58" s="15"/>
      <c r="F58" s="13"/>
      <c r="G58" s="18"/>
      <c r="H58" s="17"/>
      <c r="I58" s="11"/>
      <c r="J58" s="16"/>
      <c r="K58" s="103"/>
    </row>
    <row r="59" spans="1:11" ht="20.25">
      <c r="A59" s="15"/>
      <c r="B59" s="29"/>
      <c r="C59" s="15"/>
      <c r="E59" s="15"/>
      <c r="F59" s="13"/>
      <c r="G59" s="30"/>
      <c r="H59" s="31"/>
      <c r="I59" s="11"/>
      <c r="J59" s="32"/>
      <c r="K59" s="103"/>
    </row>
    <row r="60" spans="1:11" ht="18" customHeight="1">
      <c r="A60" s="137" t="s">
        <v>27</v>
      </c>
      <c r="B60" s="137"/>
      <c r="E60" s="6"/>
      <c r="G60" s="79"/>
      <c r="H60" s="78"/>
      <c r="I60" s="80"/>
      <c r="J60" s="102"/>
      <c r="K60" s="103"/>
    </row>
    <row r="61" spans="1:11" ht="37.15" customHeight="1">
      <c r="A61" s="81" t="s">
        <v>46</v>
      </c>
      <c r="C61" s="9"/>
      <c r="K61" s="103"/>
    </row>
    <row r="62" spans="1:11" ht="32.25" customHeight="1">
      <c r="D62" s="9"/>
      <c r="K62" s="104"/>
    </row>
    <row r="63" spans="1:11" ht="18">
      <c r="K63" s="34" t="s">
        <v>89</v>
      </c>
    </row>
    <row r="64" spans="1:11">
      <c r="K64" s="8"/>
    </row>
    <row r="65" spans="11:11" ht="18">
      <c r="K65" s="34"/>
    </row>
  </sheetData>
  <mergeCells count="18">
    <mergeCell ref="A60:B60"/>
    <mergeCell ref="K11:K13"/>
    <mergeCell ref="J10:J13"/>
    <mergeCell ref="I10:I13"/>
    <mergeCell ref="H10:H13"/>
    <mergeCell ref="G10:G13"/>
    <mergeCell ref="F10:F13"/>
    <mergeCell ref="A35:G35"/>
    <mergeCell ref="A51:K51"/>
    <mergeCell ref="A10:B11"/>
    <mergeCell ref="A12:B12"/>
    <mergeCell ref="A31:B31"/>
    <mergeCell ref="A24:D24"/>
    <mergeCell ref="C1:K1"/>
    <mergeCell ref="C2:K2"/>
    <mergeCell ref="A33:B33"/>
    <mergeCell ref="A17:B17"/>
    <mergeCell ref="A14:B14"/>
  </mergeCells>
  <phoneticPr fontId="0" type="noConversion"/>
  <hyperlinks>
    <hyperlink ref="A10" r:id="rId1"/>
  </hyperlinks>
  <pageMargins left="0" right="0" top="0.25" bottom="0.25" header="0.3" footer="0.3"/>
  <pageSetup scale="48" orientation="landscape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2023-01-31T18:18:51+00:00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204650-409A-4A57-B137-04F490A69A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9768F-69EA-4888-BEF5-6A00CAA802DD}">
  <ds:schemaRefs>
    <ds:schemaRef ds:uri="http://schemas.microsoft.com/office/2006/metadata/properties"/>
    <ds:schemaRef ds:uri="07065548-fea9-4d23-be24-dca1f7e8c02d"/>
    <ds:schemaRef ds:uri="http://schemas.microsoft.com/office/2006/documentManagement/types"/>
    <ds:schemaRef ds:uri="http://schemas.microsoft.com/sharepoint/v4"/>
    <ds:schemaRef ds:uri="1910e77a-b93a-4f47-a5a1-a579a5932bcd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625CCB-2A88-4C74-8552-67980DFC26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Country Home Bakers,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Flinn</dc:creator>
  <cp:lastModifiedBy>"Cameronb"</cp:lastModifiedBy>
  <cp:lastPrinted>2022-01-04T21:04:59Z</cp:lastPrinted>
  <dcterms:created xsi:type="dcterms:W3CDTF">2003-06-12T21:14:11Z</dcterms:created>
  <dcterms:modified xsi:type="dcterms:W3CDTF">2023-01-31T18:17:16Z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