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\\ahpfs106\DATA\DF Foodservice\School Foodservice\_K12 specialist\SEPDS\21-22 SY\"/>
    </mc:Choice>
  </mc:AlternateContent>
  <xr:revisionPtr revIDLastSave="0" documentId="13_ncr:1_{ED05039C-67F1-411E-A20C-F885CA8C565C}" xr6:coauthVersionLast="45" xr6:coauthVersionMax="45" xr10:uidLastSave="{00000000-0000-0000-0000-000000000000}"/>
  <bookViews>
    <workbookView xWindow="28680" yWindow="-315" windowWidth="29040" windowHeight="15840" xr2:uid="{00000000-000D-0000-FFFF-FFFF00000000}"/>
  </bookViews>
  <sheets>
    <sheet name="REV. 12-11-2020" sheetId="1" r:id="rId1"/>
  </sheets>
  <externalReferences>
    <externalReference r:id="rId2"/>
  </externalReferences>
  <definedNames>
    <definedName name="_xlnm._FilterDatabase" localSheetId="0" hidden="1">'REV. 12-11-2020'!$A$3:$N$43</definedName>
    <definedName name="_xlnm.Print_Area" localSheetId="0">'REV. 12-11-2020'!$A$1:$N$43</definedName>
    <definedName name="_xlnm.Print_Titles" localSheetId="0">'REV. 12-11-2020'!$1:$3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3" i="1" l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<sst xmlns="http://schemas.openxmlformats.org/spreadsheetml/2006/main" count="177" uniqueCount="60">
  <si>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</si>
  <si>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</si>
  <si>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</si>
  <si>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</si>
  <si>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</si>
  <si>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</si>
  <si>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</si>
  <si>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</si>
  <si>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</si>
  <si>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</si>
  <si>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</si>
  <si>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</si>
  <si>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</si>
  <si>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</si>
  <si>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</si>
  <si>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</si>
  <si>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</si>
  <si>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</si>
  <si>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</si>
  <si>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Ultimate Cheddar Cheese Sauce Cups</t>
  </si>
  <si>
    <t>Mucho Queso Cheddar Cheese Sauce Cups</t>
  </si>
  <si>
    <t>Ultimate Cheddar Cheese Sauce IW Pouches; 176/3oz Pouches</t>
  </si>
  <si>
    <t>Ultimate White Cheese Sauce Blend</t>
  </si>
  <si>
    <t>Shredded Monterey Jack / Mild Cheddar
Cheese Blend 4/5 lb Bags</t>
  </si>
  <si>
    <t>Shredded Mozzarella Cheese LMPS</t>
  </si>
  <si>
    <t>Shredded Sharp American Cheese 4/5# bags</t>
  </si>
  <si>
    <t>Shredded Reduced Fat Pasteurized
Process American Cheese 4/5# bags</t>
  </si>
  <si>
    <t>Shredded Mild Cheddar Cheese</t>
  </si>
  <si>
    <t xml:space="preserve">Shredded Monterey Jack and Mild Cheddar, Fancy Shred </t>
  </si>
  <si>
    <t>25% RS 50%RF Macaroni &amp; Cheese Entrée with Whole Grain 6/5# bags</t>
  </si>
  <si>
    <t>Reduced Fat Macaroni &amp; Cheese with Whole Grain 6/5# pouch</t>
  </si>
  <si>
    <t>Reduced Fat Macaroni &amp; Cheese</t>
  </si>
  <si>
    <t>Full Fat Full Sodium Macaroni and Cheese Entrée with Whole Grain</t>
  </si>
  <si>
    <t>25% RS, 50% RF Macaroni &amp; Cheese Entrée</t>
  </si>
  <si>
    <t>Mild Cheddar Cheese Cracker Cuts</t>
  </si>
  <si>
    <t>Reduced Fat Mild Cheddar Cubes
200-1oz</t>
  </si>
  <si>
    <t>Reduced Fat Colby Jack Cheese Cubes</t>
  </si>
  <si>
    <t>Reduced Fat Mild Cheddar Readi-Pac®
8-1.5 lb</t>
  </si>
  <si>
    <t>Pepper Jack Cheese Readi-Pac®
8-1.5 lb</t>
  </si>
  <si>
    <t>Reduced Fat Swiss Readi-Pac®
8-1.5 lb</t>
  </si>
  <si>
    <t>Reduced Fat Mild Cheddar Cheese Cubes</t>
  </si>
  <si>
    <t>CoJack® Portions</t>
  </si>
  <si>
    <t>Reduced Fat CoJack® Portions</t>
  </si>
  <si>
    <t>Cheddar Portions</t>
  </si>
  <si>
    <t>Reduced Fat Cheddar Portions</t>
  </si>
  <si>
    <t xml:space="preserve">50% Reduced Sodium 50% Reduced Fat 
Process American Cheese Slices White </t>
  </si>
  <si>
    <t>American Cheese Slice, White</t>
  </si>
  <si>
    <t>Yellow American Slice</t>
  </si>
  <si>
    <t>Reduced Fat American Cheese Slice</t>
  </si>
  <si>
    <t>American Cheese Slice, Yellow</t>
  </si>
  <si>
    <t>Reduced Sodium, Reduced Fat Process American Cheese Slices</t>
  </si>
  <si>
    <t>50% Reduced Sodium 50% Reduced Fat Process American Cheese Slices 6/5# - 160 slc</t>
  </si>
  <si>
    <t>50% Reduced Sodium 50% Reduced Fat Process American Cheese Slices (NYC)</t>
  </si>
  <si>
    <t>50% Reduced Sodium 50% Reduced Fat 
Process American Cheese Slices White (NYC)</t>
  </si>
  <si>
    <t>American Loaf Cheese</t>
  </si>
  <si>
    <t>String Cheese</t>
  </si>
  <si>
    <t>Light Mozzarella String Cheese LMPS</t>
  </si>
  <si>
    <t>Land O' Lakes Inc.</t>
  </si>
  <si>
    <t>Ultimate Cheddar Cheese Sauce Pouches</t>
  </si>
  <si>
    <t xml:space="preserve"> Mucho Queso Cheese Sauce Pouches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</si>
</sst>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0.48459999999999998</v>
          </cell>
        </row>
        <row r="76">
          <cell r="A76">
            <v>100309</v>
          </cell>
          <cell r="B76" t="str">
            <v>CARROTS CAN-6/10</v>
          </cell>
          <cell r="C76">
            <v>0.49590000000000001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0.48020000000000002</v>
          </cell>
        </row>
        <row r="78">
          <cell r="A78">
            <v>100315</v>
          </cell>
          <cell r="B78" t="str">
            <v>PEAS CAN-6/10</v>
          </cell>
          <cell r="C78">
            <v>0.6613</v>
          </cell>
        </row>
        <row r="79">
          <cell r="A79">
            <v>100317</v>
          </cell>
          <cell r="B79" t="str">
            <v>SWEET POTATOES W/ SYRUP CAN-6/10</v>
          </cell>
          <cell r="C79">
            <v>0.81120000000000003</v>
          </cell>
        </row>
        <row r="80">
          <cell r="A80">
            <v>100327</v>
          </cell>
          <cell r="B80" t="str">
            <v>TOMATO PASTE CAN-6/10</v>
          </cell>
          <cell r="C80">
            <v>0.64300000000000002</v>
          </cell>
        </row>
        <row r="81">
          <cell r="A81">
            <v>100329</v>
          </cell>
          <cell r="B81" t="str">
            <v>TOMATO DICED CAN-6/10</v>
          </cell>
          <cell r="C81">
            <v>0.42</v>
          </cell>
        </row>
        <row r="82">
          <cell r="A82">
            <v>100330</v>
          </cell>
          <cell r="B82" t="str">
            <v>TOMATO SALSA CAN-6/10</v>
          </cell>
          <cell r="C82">
            <v>0.54790000000000005</v>
          </cell>
        </row>
        <row r="83">
          <cell r="A83">
            <v>100332</v>
          </cell>
          <cell r="B83" t="str">
            <v>TOMATO PASTE FOR BULK PROCESSING</v>
          </cell>
          <cell r="C83">
            <v>0.47760000000000002</v>
          </cell>
        </row>
        <row r="84">
          <cell r="A84">
            <v>100334</v>
          </cell>
          <cell r="B84" t="str">
            <v>TOMATO SAUCE CAN-6/10</v>
          </cell>
          <cell r="C84">
            <v>0.3987</v>
          </cell>
        </row>
        <row r="85">
          <cell r="A85">
            <v>100336</v>
          </cell>
          <cell r="B85" t="str">
            <v>SPAGHETTI SAUCE MEATLESS CAN-6/10</v>
          </cell>
          <cell r="C85">
            <v>0.43890000000000001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0.56869999999999998</v>
          </cell>
        </row>
        <row r="88">
          <cell r="A88">
            <v>100350</v>
          </cell>
          <cell r="B88" t="str">
            <v>PEAS GREEN FRZ CTN-30 LB</v>
          </cell>
          <cell r="C88">
            <v>0.68140000000000001</v>
          </cell>
        </row>
        <row r="89">
          <cell r="A89">
            <v>100351</v>
          </cell>
          <cell r="B89" t="str">
            <v>BEANS GREEN FRZ CTN-30 LB</v>
          </cell>
          <cell r="C89">
            <v>0.62119999999999997</v>
          </cell>
        </row>
        <row r="90">
          <cell r="A90">
            <v>100352</v>
          </cell>
          <cell r="B90" t="str">
            <v>CARROTS FRZ CTN-30 LB</v>
          </cell>
          <cell r="C90">
            <v>0.54249999999999998</v>
          </cell>
        </row>
        <row r="91">
          <cell r="A91">
            <v>100355</v>
          </cell>
          <cell r="B91" t="str">
            <v>POTATOES WEDGE FRZ PKG-6/5 LB</v>
          </cell>
          <cell r="C91">
            <v>0.62029999999999996</v>
          </cell>
        </row>
        <row r="92">
          <cell r="A92">
            <v>100356</v>
          </cell>
          <cell r="B92" t="str">
            <v>POTATOES WEDGE FAT FREE FRZ PKG-6/5 LB</v>
          </cell>
          <cell r="C92">
            <v>0.72070000000000001</v>
          </cell>
        </row>
        <row r="93">
          <cell r="A93">
            <v>100357</v>
          </cell>
          <cell r="B93" t="str">
            <v>POTATOES OVENS FRY PKG-6/5 LB</v>
          </cell>
          <cell r="C93">
            <v>0.60160000000000002</v>
          </cell>
        </row>
        <row r="94">
          <cell r="A94">
            <v>100359</v>
          </cell>
          <cell r="B94" t="str">
            <v>BEANS BLACK TURTLE CAN-6/10</v>
          </cell>
          <cell r="C94">
            <v>0.38350000000000001</v>
          </cell>
        </row>
        <row r="95">
          <cell r="A95">
            <v>100360</v>
          </cell>
          <cell r="B95" t="str">
            <v>BEANS GARBANZO CAN-6/10</v>
          </cell>
          <cell r="C95">
            <v>0.3639</v>
          </cell>
        </row>
        <row r="96">
          <cell r="A96">
            <v>100362</v>
          </cell>
          <cell r="B96" t="str">
            <v>BEANS REFRIED CAN-6/10</v>
          </cell>
          <cell r="C96">
            <v>0.57979999999999998</v>
          </cell>
        </row>
        <row r="97">
          <cell r="A97">
            <v>100364</v>
          </cell>
          <cell r="B97" t="str">
            <v>BEANS VEGETARIAN CAN-6/10</v>
          </cell>
          <cell r="C97">
            <v>0.41720000000000002</v>
          </cell>
        </row>
        <row r="98">
          <cell r="A98">
            <v>100365</v>
          </cell>
          <cell r="B98" t="str">
            <v>BEANS PINTO CAN-6/10</v>
          </cell>
          <cell r="C98">
            <v>0.40500000000000003</v>
          </cell>
        </row>
        <row r="99">
          <cell r="A99">
            <v>100366</v>
          </cell>
          <cell r="B99" t="str">
            <v>BEANS SMALL RED CAN-6/10</v>
          </cell>
          <cell r="C99">
            <v>0.42659999999999998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0.49170000000000003</v>
          </cell>
        </row>
        <row r="101">
          <cell r="A101">
            <v>100369</v>
          </cell>
          <cell r="B101" t="str">
            <v>BEANS PINK CAN-6/10</v>
          </cell>
          <cell r="C101">
            <v>0.44790000000000002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0.44579999999999997</v>
          </cell>
        </row>
        <row r="103">
          <cell r="A103">
            <v>100371</v>
          </cell>
          <cell r="B103" t="str">
            <v>BEANS BABY LIMA CAN-6/10</v>
          </cell>
          <cell r="C103">
            <v>0.71179999999999999</v>
          </cell>
        </row>
        <row r="104">
          <cell r="A104">
            <v>100373</v>
          </cell>
          <cell r="B104" t="str">
            <v>BEANS GREAT NORTHERN CAN-6/10</v>
          </cell>
          <cell r="C104">
            <v>0.42</v>
          </cell>
        </row>
        <row r="105">
          <cell r="A105">
            <v>100382</v>
          </cell>
          <cell r="B105" t="str">
            <v>BEANS PINTO DRY PKG-12/2 LB</v>
          </cell>
          <cell r="C105">
            <v>0.52849999999999997</v>
          </cell>
        </row>
        <row r="106">
          <cell r="A106">
            <v>100396</v>
          </cell>
          <cell r="B106" t="str">
            <v>PEANUT BUTTER SMOOTH JAR-6/5 LB</v>
          </cell>
          <cell r="C106">
            <v>1.1261000000000001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0.2215</v>
          </cell>
        </row>
        <row r="109">
          <cell r="A109">
            <v>100409</v>
          </cell>
          <cell r="B109" t="str">
            <v>FLOUR WHOLE WHEAT BAG-50 LB</v>
          </cell>
          <cell r="C109">
            <v>0.19409999999999999</v>
          </cell>
        </row>
        <row r="110">
          <cell r="A110">
            <v>100413</v>
          </cell>
          <cell r="B110" t="str">
            <v>FLOUR BAKER HARD UNBLCH BAG-50 LB</v>
          </cell>
          <cell r="C110">
            <v>0.23180000000000001</v>
          </cell>
        </row>
        <row r="111">
          <cell r="A111">
            <v>100417</v>
          </cell>
          <cell r="B111" t="str">
            <v>FLOUR BAKER HARD WHT BLCH-BULK</v>
          </cell>
          <cell r="C111">
            <v>0.20330000000000001</v>
          </cell>
        </row>
        <row r="112">
          <cell r="A112">
            <v>100418</v>
          </cell>
          <cell r="B112" t="str">
            <v>FLOUR BAKER HARD WHT UNBLCH-BULK</v>
          </cell>
          <cell r="C112">
            <v>0.20749999999999999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0.21809999999999999</v>
          </cell>
        </row>
        <row r="115">
          <cell r="A115">
            <v>100421</v>
          </cell>
          <cell r="B115" t="str">
            <v>FLOUR BAKER SOFT UNBLCH-BULK</v>
          </cell>
          <cell r="C115">
            <v>0.17610000000000001</v>
          </cell>
        </row>
        <row r="116">
          <cell r="A116">
            <v>100425</v>
          </cell>
          <cell r="B116" t="str">
            <v>PASTA SPAGHETTI CTN-20 LB</v>
          </cell>
          <cell r="C116">
            <v>0.38540000000000002</v>
          </cell>
        </row>
        <row r="117">
          <cell r="A117">
            <v>100439</v>
          </cell>
          <cell r="B117" t="str">
            <v>OIL VEGETABLE BTL-6/1 GAL</v>
          </cell>
          <cell r="C117">
            <v>0.58289999999999997</v>
          </cell>
        </row>
        <row r="118">
          <cell r="A118">
            <v>100443</v>
          </cell>
          <cell r="B118" t="str">
            <v>OIL VEGETABLE-BULK</v>
          </cell>
          <cell r="C118">
            <v>0.4234</v>
          </cell>
        </row>
        <row r="119">
          <cell r="A119">
            <v>100465</v>
          </cell>
          <cell r="B119" t="str">
            <v>OATS ROLLED TUBE-12/42 OZ</v>
          </cell>
          <cell r="C119">
            <v>0.5998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0.38929999999999998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0.9123</v>
          </cell>
        </row>
        <row r="122">
          <cell r="A122">
            <v>100506</v>
          </cell>
          <cell r="B122" t="str">
            <v>POTATO BULK FOR PROCESS FRZ</v>
          </cell>
          <cell r="C122">
            <v>0.1313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0.4713</v>
          </cell>
        </row>
        <row r="124">
          <cell r="A124">
            <v>100517</v>
          </cell>
          <cell r="B124" t="str">
            <v>APPLES EMPIRE FRESH CTN-40 LB</v>
          </cell>
          <cell r="C124">
            <v>0.502</v>
          </cell>
        </row>
        <row r="125">
          <cell r="A125">
            <v>100521</v>
          </cell>
          <cell r="B125" t="str">
            <v>APPLES GALA FRESH G CARTON-40 LB</v>
          </cell>
          <cell r="C125">
            <v>0.49430000000000002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0.4607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0.56279999999999997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0.60150000000000003</v>
          </cell>
        </row>
        <row r="129">
          <cell r="A129">
            <v>100877</v>
          </cell>
          <cell r="B129" t="str">
            <v>CHICKEN BONED CAN-12/50 OZ</v>
          </cell>
          <cell r="C129">
            <v>2.0699999999999998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1.6315999999999999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0.2054</v>
          </cell>
        </row>
        <row r="133">
          <cell r="A133">
            <v>100935</v>
          </cell>
          <cell r="B133" t="str">
            <v>SUNFLOWER SEED BUTTER 6-5#'S</v>
          </cell>
          <cell r="C133">
            <v>1.8991</v>
          </cell>
        </row>
        <row r="134">
          <cell r="A134">
            <v>100980</v>
          </cell>
          <cell r="B134" t="str">
            <v>SWEET POTATO BULK FRESH PROC</v>
          </cell>
          <cell r="C134">
            <v>0.2646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0.41299999999999998</v>
          </cell>
        </row>
        <row r="137">
          <cell r="A137">
            <v>110052</v>
          </cell>
          <cell r="B137" t="str">
            <v>K CHICKEN CUT-UP FRZ CTN-40 LB</v>
          </cell>
          <cell r="C137">
            <v>2.39</v>
          </cell>
        </row>
        <row r="138">
          <cell r="A138">
            <v>110053</v>
          </cell>
          <cell r="B138" t="str">
            <v>K APPLESAUCE CAN-6/10</v>
          </cell>
          <cell r="C138">
            <v>0.54369999999999996</v>
          </cell>
        </row>
        <row r="139">
          <cell r="A139">
            <v>110054</v>
          </cell>
          <cell r="B139" t="str">
            <v>K PEACHES CLING CAN-6/10</v>
          </cell>
          <cell r="C139">
            <v>0.86329999999999996</v>
          </cell>
        </row>
        <row r="140">
          <cell r="A140">
            <v>110055</v>
          </cell>
          <cell r="B140" t="str">
            <v>K PEARS SLICES CAN-6/10</v>
          </cell>
          <cell r="C140">
            <v>0.81469999999999998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1.3915999999999999</v>
          </cell>
        </row>
        <row r="142">
          <cell r="A142">
            <v>110059</v>
          </cell>
          <cell r="B142" t="str">
            <v>K CORN WHOLE KERNEL(LIQ) CAN-6/10</v>
          </cell>
          <cell r="C142">
            <v>0.45579999999999998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0.64429999999999998</v>
          </cell>
        </row>
        <row r="145">
          <cell r="A145">
            <v>110064</v>
          </cell>
          <cell r="B145" t="str">
            <v>K CARROTS FRZ CTN-30 LB</v>
          </cell>
          <cell r="C145">
            <v>0.58399999999999996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2.3294000000000001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0.47449999999999998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0.2722</v>
          </cell>
        </row>
        <row r="152">
          <cell r="A152">
            <v>110161</v>
          </cell>
          <cell r="B152" t="str">
            <v>FRUIT MIX DRIED PKG-5/5 LB</v>
          </cell>
          <cell r="C152">
            <v>3.6442000000000001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0.4819</v>
          </cell>
        </row>
        <row r="154">
          <cell r="A154">
            <v>110186</v>
          </cell>
          <cell r="B154" t="str">
            <v>TOMATO SALSA POUCH-6/106 OZ</v>
          </cell>
          <cell r="C154">
            <v>0.55200000000000005</v>
          </cell>
        </row>
        <row r="155">
          <cell r="A155">
            <v>110187</v>
          </cell>
          <cell r="B155" t="str">
            <v>TOMATO SAUCE POUCH-6/106 OZ</v>
          </cell>
          <cell r="C155">
            <v>0.47960000000000003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0.2059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0.26519999999999999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8.3199999999999996E-2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1.7956000000000001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1.8467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1.7956000000000001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1.7956000000000001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3.2715000000000001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3.6983000000000001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3.4205000000000001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3.0642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3.6128999999999998</v>
          </cell>
        </row>
        <row r="168">
          <cell r="A168">
            <v>110361</v>
          </cell>
          <cell r="B168" t="str">
            <v>APPLESAUCE CUP-96/4.5</v>
          </cell>
          <cell r="C168">
            <v>0.64439999999999997</v>
          </cell>
        </row>
        <row r="169">
          <cell r="A169">
            <v>110381</v>
          </cell>
          <cell r="B169" t="str">
            <v>BEANS PINTO DRY TOTE-2000 LB</v>
          </cell>
          <cell r="C169">
            <v>0.64249999999999996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1.1153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0.78569999999999995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2.3603999999999998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1.2524999999999999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1.2390000000000001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1.2434000000000001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1.2443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0.86899999999999999</v>
          </cell>
        </row>
        <row r="178">
          <cell r="A178">
            <v>110462</v>
          </cell>
          <cell r="B178" t="str">
            <v>CHICKEN STRIPS FRZ CTN-30 LB</v>
          </cell>
          <cell r="C178">
            <v>2.0718999999999999</v>
          </cell>
        </row>
        <row r="179">
          <cell r="A179">
            <v>110470</v>
          </cell>
          <cell r="B179" t="str">
            <v>APPLE SLICES FRZ CTN-12/2.5 LB</v>
          </cell>
          <cell r="C179">
            <v>0.96499999999999997</v>
          </cell>
        </row>
        <row r="180">
          <cell r="A180">
            <v>110473</v>
          </cell>
          <cell r="B180" t="str">
            <v>BROCCOLI FRZ CTN-30 LB</v>
          </cell>
          <cell r="C180">
            <v>1.2814000000000001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0.47239999999999999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0.27110000000000001</v>
          </cell>
        </row>
        <row r="183">
          <cell r="A183">
            <v>110483</v>
          </cell>
          <cell r="B183" t="str">
            <v>K BEANS GARBANZO CAN-6/10</v>
          </cell>
          <cell r="C183">
            <v>0.31130000000000002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0.5444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0.53790000000000004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0.51400000000000001</v>
          </cell>
        </row>
        <row r="188">
          <cell r="A188">
            <v>110541</v>
          </cell>
          <cell r="B188" t="str">
            <v>APPLESAUCE UNSWEETENED CAN-6/10</v>
          </cell>
          <cell r="C188">
            <v>0.54320000000000002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0.52429999999999999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2.5943999999999998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0.73399999999999999</v>
          </cell>
        </row>
        <row r="192">
          <cell r="A192">
            <v>110601</v>
          </cell>
          <cell r="B192" t="str">
            <v>FISH AK PLCK FRZ BULK CTN-49.5 LB</v>
          </cell>
          <cell r="C192">
            <v>1.5507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1.1213</v>
          </cell>
        </row>
        <row r="194">
          <cell r="A194">
            <v>110624</v>
          </cell>
          <cell r="B194" t="str">
            <v>BLUEBERRY HIGHBUSH FRZ CTN-30 LB</v>
          </cell>
          <cell r="C194">
            <v>0.84960000000000002</v>
          </cell>
        </row>
        <row r="195">
          <cell r="A195">
            <v>110630</v>
          </cell>
          <cell r="B195" t="str">
            <v>K OIL VEGETABLE BTL-6/1 GAL</v>
          </cell>
          <cell r="C195">
            <v>0.50570000000000004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0.45329999999999998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0.65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4.4560000000000004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1.3714</v>
          </cell>
        </row>
        <row r="203">
          <cell r="A203">
            <v>110723</v>
          </cell>
          <cell r="B203" t="str">
            <v>CRANBERRIES DRIED PKG-300/1.16 OZ</v>
          </cell>
          <cell r="C203">
            <v>2.7947000000000002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1.4104000000000001</v>
          </cell>
        </row>
        <row r="205">
          <cell r="A205">
            <v>110730</v>
          </cell>
          <cell r="B205" t="str">
            <v>PORK PULLED CKD PKG-8/5 LB</v>
          </cell>
          <cell r="C205">
            <v>2.6539999999999999</v>
          </cell>
        </row>
        <row r="206">
          <cell r="A206">
            <v>110763</v>
          </cell>
          <cell r="B206" t="str">
            <v>PEAS GREEN FRZ CTN-12/2.5 LB</v>
          </cell>
          <cell r="C206">
            <v>0.80230000000000001</v>
          </cell>
        </row>
        <row r="207">
          <cell r="A207">
            <v>110844</v>
          </cell>
          <cell r="B207" t="str">
            <v>POTATOES DICED FRZ PKG-6/5 LB</v>
          </cell>
          <cell r="C207">
            <v>0.59640000000000004</v>
          </cell>
        </row>
        <row r="208">
          <cell r="A208">
            <v>110845</v>
          </cell>
          <cell r="B208" t="str">
            <v>EGGS WHOLE FRZ CTN-12/2 LB</v>
          </cell>
          <cell r="C208">
            <v>0.72870000000000001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1.1447000000000001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2.0853999999999999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2.2262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0.22289999999999999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1.5491999999999999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1.2532000000000001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0.66190000000000004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1.8011999999999999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2.5447000000000002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2.8544999999999998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0.94330000000000003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2.2235999999999998</v>
          </cell>
        </row>
        <row r="224">
          <cell r="A224">
            <v>110931</v>
          </cell>
          <cell r="B224" t="str">
            <v>EGG PATTY ROUND FRZ CTN-25 LB</v>
          </cell>
          <cell r="C224">
            <v>1.8714</v>
          </cell>
        </row>
        <row r="225">
          <cell r="A225">
            <v>111021</v>
          </cell>
          <cell r="B225" t="str">
            <v>K TUNA CHUNK LIGHT CAN 6/66.5 OZ</v>
          </cell>
          <cell r="C225">
            <v>2.1593</v>
          </cell>
        </row>
        <row r="226">
          <cell r="A226">
            <v>111052</v>
          </cell>
          <cell r="B226" t="str">
            <v>CARROTS DICED FRZ CTN-12/2 LB</v>
          </cell>
          <cell r="C226">
            <v>0.60840000000000005</v>
          </cell>
        </row>
        <row r="227">
          <cell r="A227">
            <v>111053</v>
          </cell>
          <cell r="B227" t="str">
            <v>CORN FRZ CTN-12/2.5 LB</v>
          </cell>
          <cell r="C227">
            <v>0.67600000000000005</v>
          </cell>
        </row>
        <row r="228">
          <cell r="A228">
            <v>111054</v>
          </cell>
          <cell r="B228" t="str">
            <v>BEANS GREEN FRZ CTN-12/2 LB</v>
          </cell>
          <cell r="C228">
            <v>0.75170000000000003</v>
          </cell>
        </row>
        <row r="229">
          <cell r="A229">
            <v>111100</v>
          </cell>
          <cell r="B229" t="str">
            <v>CEREAL OAT CIRCLES BOWL PKG 96/1 OZ</v>
          </cell>
          <cell r="C229">
            <v>2.5722999999999998</v>
          </cell>
        </row>
        <row r="230">
          <cell r="A230">
            <v>111110</v>
          </cell>
          <cell r="B230" t="str">
            <v>CHEESE CHED YEL 0.75 OZ SLICE PKG-12 LB</v>
          </cell>
          <cell r="C230">
            <v>2.5992999999999999</v>
          </cell>
        </row>
        <row r="231">
          <cell r="A231">
            <v>111220</v>
          </cell>
          <cell r="B231" t="str">
            <v>CHEESE PEPPER JACK SHRED-PKG 4/5 LB</v>
          </cell>
          <cell r="C231">
            <v>2.3157000000000001</v>
          </cell>
        </row>
        <row r="232">
          <cell r="A232">
            <v>111230</v>
          </cell>
          <cell r="B232" t="str">
            <v>MIXED VEGETABLES FRZ CTN-6/5LB</v>
          </cell>
          <cell r="C232">
            <v>0.67720000000000002</v>
          </cell>
        </row>
        <row r="233">
          <cell r="C233"/>
        </row>
        <row r="234">
          <cell r="A234" t="str">
            <v>New USDA Food Not on SY 2021 APF</v>
          </cell>
          <cell r="B234"/>
          <cell r="C234"/>
        </row>
        <row r="235">
          <cell r="A235" t="str">
            <v>Continued From SY 2021 APF</v>
          </cell>
          <cell r="B235"/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43"/>
  <sheetViews>
    <sheetView tabSelected="1" zoomScale="70" zoomScaleNormal="70" zoomScaleSheetLayoutView="70" workbookViewId="0">
      <selection activeCell="E2" sqref="E2"/>
    </sheetView>
  </sheetViews>
  <sheetFormatPr defaultRowHeight="14.4" x14ac:dyDescent="0.3"/>
  <cols>
    <col min="1" max="1" width="10.88671875" style="6" customWidth="1"/>
    <col min="2" max="2" width="22.33203125" style="8" customWidth="1"/>
    <col min="3" max="3" width="14.5546875" style="6" customWidth="1"/>
    <col min="4" max="4" width="11.88671875" style="21" customWidth="1"/>
    <col min="5" max="5" width="52.77734375" customWidth="1"/>
    <col min="6" max="6" width="9.21875" style="2" customWidth="1"/>
    <col min="7" max="8" width="9.88671875" style="2" customWidth="1"/>
    <col min="9" max="9" width="13.6640625" style="16" customWidth="1"/>
    <col min="10" max="10" width="50.109375" style="6" customWidth="1"/>
    <col min="11" max="11" width="11.6640625" style="2" customWidth="1"/>
    <col min="12" max="12" width="12.109375" style="11" customWidth="1"/>
    <col min="13" max="13" width="10.5546875" style="12" customWidth="1"/>
    <col min="14" max="14" width="12.33203125" style="13" customWidth="1"/>
  </cols>
  <sheetData>
    <row r="1" spans="1:14" s="1" customFormat="1" ht="31.2" x14ac:dyDescent="0.6">
      <c r="A1" s="7" t="s">
        <v>13</v>
      </c>
      <c r="B1" s="7"/>
      <c r="C1" s="5"/>
      <c r="D1" s="20"/>
      <c r="F1" s="17"/>
      <c r="G1" s="17"/>
      <c r="H1" s="17"/>
      <c r="I1" s="15"/>
      <c r="J1" s="26"/>
      <c r="K1" s="45"/>
      <c r="L1" s="45"/>
      <c r="M1" s="45"/>
      <c r="N1" s="45"/>
    </row>
    <row r="2" spans="1:14" s="22" customFormat="1" ht="31.2" x14ac:dyDescent="0.3">
      <c r="A2" s="14" t="s">
        <v>2</v>
      </c>
      <c r="B2" s="3"/>
      <c r="C2" s="4"/>
      <c r="D2" s="25" t="s">
        <v>1</v>
      </c>
      <c r="E2" s="19">
        <v>44175</v>
      </c>
      <c r="F2" s="9"/>
      <c r="G2" s="9"/>
      <c r="H2" s="23"/>
      <c r="I2" s="24"/>
      <c r="J2" s="5"/>
      <c r="K2" s="9"/>
      <c r="L2" s="18"/>
      <c r="M2" s="9"/>
      <c r="N2" s="10"/>
    </row>
    <row r="3" spans="1:14" s="33" customFormat="1" ht="122.55" customHeight="1" x14ac:dyDescent="0.3">
      <c r="A3" s="27" t="s">
        <v>3</v>
      </c>
      <c r="B3" s="27" t="s">
        <v>0</v>
      </c>
      <c r="C3" s="27" t="s">
        <v>4</v>
      </c>
      <c r="D3" s="28" t="s">
        <v>5</v>
      </c>
      <c r="E3" s="27" t="s">
        <v>6</v>
      </c>
      <c r="F3" s="29" t="s">
        <v>16</v>
      </c>
      <c r="G3" s="29" t="s">
        <v>17</v>
      </c>
      <c r="H3" s="29" t="s">
        <v>7</v>
      </c>
      <c r="I3" s="30" t="s">
        <v>8</v>
      </c>
      <c r="J3" s="27" t="s">
        <v>9</v>
      </c>
      <c r="K3" s="29" t="s">
        <v>14</v>
      </c>
      <c r="L3" s="31" t="s">
        <v>10</v>
      </c>
      <c r="M3" s="29" t="s">
        <v>15</v>
      </c>
      <c r="N3" s="32" t="s">
        <v>11</v>
      </c>
    </row>
    <row r="4" spans="1:14" s="43" customFormat="1" ht="38.549999999999997" customHeight="1" x14ac:dyDescent="0.3">
      <c r="A4" s="34" t="s">
        <v>18</v>
      </c>
      <c r="B4" s="35" t="s">
        <v>57</v>
      </c>
      <c r="C4" s="34" t="s">
        <v>12</v>
      </c>
      <c r="D4" s="36">
        <v>39911</v>
      </c>
      <c r="E4" s="37" t="s">
        <v>19</v>
      </c>
      <c r="F4" s="38">
        <v>26.25</v>
      </c>
      <c r="G4" s="38">
        <v>140</v>
      </c>
      <c r="H4" s="38">
        <v>3</v>
      </c>
      <c r="I4" s="39">
        <v>110242</v>
      </c>
      <c r="J4" s="27" t="str">
        <f>VLOOKUP(I4,'[1]November 2020'!A:C,2,FALSE)</f>
        <v>CHEESE NAT AMER FBD BARREL-500 LB(40800)</v>
      </c>
      <c r="K4" s="38">
        <v>8.92</v>
      </c>
      <c r="L4" s="40">
        <f>VLOOKUP(I4,'[1]November 2020'!A:C,3,FALSE)</f>
        <v>1.7956000000000001</v>
      </c>
      <c r="M4" s="41">
        <f t="shared" ref="M4:M43" si="0">ROUND(K4*L4,2)</f>
        <v>16.02</v>
      </c>
      <c r="N4" s="42">
        <v>44136</v>
      </c>
    </row>
    <row r="5" spans="1:14" s="43" customFormat="1" ht="38.549999999999997" customHeight="1" x14ac:dyDescent="0.3">
      <c r="A5" s="34" t="s">
        <v>18</v>
      </c>
      <c r="B5" s="35" t="s">
        <v>57</v>
      </c>
      <c r="C5" s="34" t="s">
        <v>12</v>
      </c>
      <c r="D5" s="36">
        <v>39912</v>
      </c>
      <c r="E5" s="37" t="s">
        <v>20</v>
      </c>
      <c r="F5" s="38">
        <v>26.25</v>
      </c>
      <c r="G5" s="38">
        <v>140</v>
      </c>
      <c r="H5" s="38">
        <v>3</v>
      </c>
      <c r="I5" s="39">
        <v>110242</v>
      </c>
      <c r="J5" s="27" t="str">
        <f>VLOOKUP(I5,'[1]November 2020'!A:C,2,FALSE)</f>
        <v>CHEESE NAT AMER FBD BARREL-500 LB(40800)</v>
      </c>
      <c r="K5" s="38">
        <v>8.92</v>
      </c>
      <c r="L5" s="40">
        <f>VLOOKUP(I5,'[1]November 2020'!A:C,3,FALSE)</f>
        <v>1.7956000000000001</v>
      </c>
      <c r="M5" s="41">
        <f t="shared" si="0"/>
        <v>16.02</v>
      </c>
      <c r="N5" s="42">
        <v>44136</v>
      </c>
    </row>
    <row r="6" spans="1:14" s="43" customFormat="1" ht="38.549999999999997" hidden="1" customHeight="1" x14ac:dyDescent="0.3">
      <c r="A6" s="34" t="s">
        <v>18</v>
      </c>
      <c r="B6" s="35" t="s">
        <v>57</v>
      </c>
      <c r="C6" s="34" t="s">
        <v>12</v>
      </c>
      <c r="D6" s="36">
        <v>39913</v>
      </c>
      <c r="E6" s="37" t="s">
        <v>21</v>
      </c>
      <c r="F6" s="38">
        <v>33</v>
      </c>
      <c r="G6" s="38">
        <v>176</v>
      </c>
      <c r="H6" s="38">
        <v>3</v>
      </c>
      <c r="I6" s="39">
        <v>110242</v>
      </c>
      <c r="J6" s="27" t="str">
        <f>VLOOKUP(I6,'[1]November 2020'!A:C,2,FALSE)</f>
        <v>CHEESE NAT AMER FBD BARREL-500 LB(40800)</v>
      </c>
      <c r="K6" s="38">
        <v>11.22</v>
      </c>
      <c r="L6" s="40">
        <f>VLOOKUP(I6,'[1]November 2020'!A:C,3,FALSE)</f>
        <v>1.7956000000000001</v>
      </c>
      <c r="M6" s="41">
        <f t="shared" si="0"/>
        <v>20.149999999999999</v>
      </c>
      <c r="N6" s="42">
        <v>44136</v>
      </c>
    </row>
    <row r="7" spans="1:14" s="43" customFormat="1" ht="38.549999999999997" customHeight="1" x14ac:dyDescent="0.3">
      <c r="A7" s="34" t="s">
        <v>18</v>
      </c>
      <c r="B7" s="35" t="s">
        <v>57</v>
      </c>
      <c r="C7" s="34" t="s">
        <v>12</v>
      </c>
      <c r="D7" s="36">
        <v>39940</v>
      </c>
      <c r="E7" s="37" t="s">
        <v>58</v>
      </c>
      <c r="F7" s="38">
        <v>39.75</v>
      </c>
      <c r="G7" s="38">
        <v>212</v>
      </c>
      <c r="H7" s="38">
        <v>3</v>
      </c>
      <c r="I7" s="39">
        <v>110242</v>
      </c>
      <c r="J7" s="27" t="str">
        <f>VLOOKUP(I7,'[1]November 2020'!A:C,2,FALSE)</f>
        <v>CHEESE NAT AMER FBD BARREL-500 LB(40800)</v>
      </c>
      <c r="K7" s="38">
        <v>13.5</v>
      </c>
      <c r="L7" s="40">
        <f>VLOOKUP(I7,'[1]November 2020'!A:C,3,FALSE)</f>
        <v>1.7956000000000001</v>
      </c>
      <c r="M7" s="41">
        <f t="shared" si="0"/>
        <v>24.24</v>
      </c>
      <c r="N7" s="42">
        <v>44136</v>
      </c>
    </row>
    <row r="8" spans="1:14" s="43" customFormat="1" ht="38.549999999999997" customHeight="1" x14ac:dyDescent="0.3">
      <c r="A8" s="34" t="s">
        <v>18</v>
      </c>
      <c r="B8" s="35" t="s">
        <v>57</v>
      </c>
      <c r="C8" s="34" t="s">
        <v>12</v>
      </c>
      <c r="D8" s="36">
        <v>39941</v>
      </c>
      <c r="E8" s="37" t="s">
        <v>59</v>
      </c>
      <c r="F8" s="38">
        <v>39.75</v>
      </c>
      <c r="G8" s="38">
        <v>212</v>
      </c>
      <c r="H8" s="38">
        <v>3</v>
      </c>
      <c r="I8" s="39">
        <v>110242</v>
      </c>
      <c r="J8" s="27" t="str">
        <f>VLOOKUP(I8,'[1]November 2020'!A:C,2,FALSE)</f>
        <v>CHEESE NAT AMER FBD BARREL-500 LB(40800)</v>
      </c>
      <c r="K8" s="38">
        <v>13.5</v>
      </c>
      <c r="L8" s="40">
        <f>VLOOKUP(I8,'[1]November 2020'!A:C,3,FALSE)</f>
        <v>1.7956000000000001</v>
      </c>
      <c r="M8" s="41">
        <f t="shared" si="0"/>
        <v>24.24</v>
      </c>
      <c r="N8" s="42">
        <v>44136</v>
      </c>
    </row>
    <row r="9" spans="1:14" s="43" customFormat="1" ht="38.549999999999997" customHeight="1" x14ac:dyDescent="0.3">
      <c r="A9" s="34" t="s">
        <v>18</v>
      </c>
      <c r="B9" s="35" t="s">
        <v>57</v>
      </c>
      <c r="C9" s="34" t="s">
        <v>12</v>
      </c>
      <c r="D9" s="36">
        <v>39944</v>
      </c>
      <c r="E9" s="37" t="s">
        <v>22</v>
      </c>
      <c r="F9" s="38">
        <v>39.75</v>
      </c>
      <c r="G9" s="38">
        <v>212</v>
      </c>
      <c r="H9" s="38">
        <v>3</v>
      </c>
      <c r="I9" s="39">
        <v>110242</v>
      </c>
      <c r="J9" s="27" t="str">
        <f>VLOOKUP(I9,'[1]November 2020'!A:C,2,FALSE)</f>
        <v>CHEESE NAT AMER FBD BARREL-500 LB(40800)</v>
      </c>
      <c r="K9" s="38">
        <v>14.58</v>
      </c>
      <c r="L9" s="40">
        <f>VLOOKUP(I9,'[1]November 2020'!A:C,3,FALSE)</f>
        <v>1.7956000000000001</v>
      </c>
      <c r="M9" s="41">
        <f t="shared" si="0"/>
        <v>26.18</v>
      </c>
      <c r="N9" s="42">
        <v>44136</v>
      </c>
    </row>
    <row r="10" spans="1:14" s="43" customFormat="1" ht="38.549999999999997" customHeight="1" x14ac:dyDescent="0.3">
      <c r="A10" s="34" t="s">
        <v>18</v>
      </c>
      <c r="B10" s="35" t="s">
        <v>57</v>
      </c>
      <c r="C10" s="34" t="s">
        <v>12</v>
      </c>
      <c r="D10" s="36">
        <v>41485</v>
      </c>
      <c r="E10" s="37" t="s">
        <v>23</v>
      </c>
      <c r="F10" s="38">
        <v>20</v>
      </c>
      <c r="G10" s="38">
        <v>320</v>
      </c>
      <c r="H10" s="38">
        <v>1</v>
      </c>
      <c r="I10" s="39">
        <v>110242</v>
      </c>
      <c r="J10" s="27" t="str">
        <f>VLOOKUP(I10,'[1]November 2020'!A:C,2,FALSE)</f>
        <v>CHEESE NAT AMER FBD BARREL-500 LB(40800)</v>
      </c>
      <c r="K10" s="38">
        <v>20</v>
      </c>
      <c r="L10" s="40">
        <f>VLOOKUP(I10,'[1]November 2020'!A:C,3,FALSE)</f>
        <v>1.7956000000000001</v>
      </c>
      <c r="M10" s="41">
        <f t="shared" si="0"/>
        <v>35.909999999999997</v>
      </c>
      <c r="N10" s="42">
        <v>44136</v>
      </c>
    </row>
    <row r="11" spans="1:14" s="43" customFormat="1" ht="38.549999999999997" customHeight="1" x14ac:dyDescent="0.3">
      <c r="A11" s="34" t="s">
        <v>18</v>
      </c>
      <c r="B11" s="35" t="s">
        <v>57</v>
      </c>
      <c r="C11" s="34" t="s">
        <v>12</v>
      </c>
      <c r="D11" s="36">
        <v>41698</v>
      </c>
      <c r="E11" s="37" t="s">
        <v>24</v>
      </c>
      <c r="F11" s="38">
        <v>20</v>
      </c>
      <c r="G11" s="38">
        <v>320</v>
      </c>
      <c r="H11" s="38">
        <v>1</v>
      </c>
      <c r="I11" s="39">
        <v>110242</v>
      </c>
      <c r="J11" s="27" t="str">
        <f>VLOOKUP(I11,'[1]November 2020'!A:C,2,FALSE)</f>
        <v>CHEESE NAT AMER FBD BARREL-500 LB(40800)</v>
      </c>
      <c r="K11" s="38">
        <v>20</v>
      </c>
      <c r="L11" s="40">
        <f>VLOOKUP(I11,'[1]November 2020'!A:C,3,FALSE)</f>
        <v>1.7956000000000001</v>
      </c>
      <c r="M11" s="41">
        <f t="shared" si="0"/>
        <v>35.909999999999997</v>
      </c>
      <c r="N11" s="42">
        <v>44136</v>
      </c>
    </row>
    <row r="12" spans="1:14" s="43" customFormat="1" ht="38.549999999999997" customHeight="1" x14ac:dyDescent="0.3">
      <c r="A12" s="34" t="s">
        <v>18</v>
      </c>
      <c r="B12" s="35" t="s">
        <v>57</v>
      </c>
      <c r="C12" s="34" t="s">
        <v>12</v>
      </c>
      <c r="D12" s="36">
        <v>41725</v>
      </c>
      <c r="E12" s="37" t="s">
        <v>25</v>
      </c>
      <c r="F12" s="38">
        <v>20</v>
      </c>
      <c r="G12" s="38">
        <v>320</v>
      </c>
      <c r="H12" s="38">
        <v>1</v>
      </c>
      <c r="I12" s="39">
        <v>110242</v>
      </c>
      <c r="J12" s="27" t="str">
        <f>VLOOKUP(I12,'[1]November 2020'!A:C,2,FALSE)</f>
        <v>CHEESE NAT AMER FBD BARREL-500 LB(40800)</v>
      </c>
      <c r="K12" s="38">
        <v>16</v>
      </c>
      <c r="L12" s="40">
        <f>VLOOKUP(I12,'[1]November 2020'!A:C,3,FALSE)</f>
        <v>1.7956000000000001</v>
      </c>
      <c r="M12" s="41">
        <f t="shared" si="0"/>
        <v>28.73</v>
      </c>
      <c r="N12" s="42">
        <v>44136</v>
      </c>
    </row>
    <row r="13" spans="1:14" s="43" customFormat="1" ht="38.549999999999997" customHeight="1" x14ac:dyDescent="0.3">
      <c r="A13" s="34" t="s">
        <v>18</v>
      </c>
      <c r="B13" s="35" t="s">
        <v>57</v>
      </c>
      <c r="C13" s="34" t="s">
        <v>12</v>
      </c>
      <c r="D13" s="36">
        <v>41728</v>
      </c>
      <c r="E13" s="37" t="s">
        <v>26</v>
      </c>
      <c r="F13" s="38">
        <v>20</v>
      </c>
      <c r="G13" s="38">
        <v>320</v>
      </c>
      <c r="H13" s="38">
        <v>1</v>
      </c>
      <c r="I13" s="39">
        <v>110242</v>
      </c>
      <c r="J13" s="27" t="str">
        <f>VLOOKUP(I13,'[1]November 2020'!A:C,2,FALSE)</f>
        <v>CHEESE NAT AMER FBD BARREL-500 LB(40800)</v>
      </c>
      <c r="K13" s="38">
        <v>15.34</v>
      </c>
      <c r="L13" s="40">
        <f>VLOOKUP(I13,'[1]November 2020'!A:C,3,FALSE)</f>
        <v>1.7956000000000001</v>
      </c>
      <c r="M13" s="41">
        <f t="shared" si="0"/>
        <v>27.54</v>
      </c>
      <c r="N13" s="42">
        <v>44136</v>
      </c>
    </row>
    <row r="14" spans="1:14" s="43" customFormat="1" ht="38.549999999999997" customHeight="1" x14ac:dyDescent="0.3">
      <c r="A14" s="34" t="s">
        <v>18</v>
      </c>
      <c r="B14" s="35" t="s">
        <v>57</v>
      </c>
      <c r="C14" s="34" t="s">
        <v>12</v>
      </c>
      <c r="D14" s="36">
        <v>41749</v>
      </c>
      <c r="E14" s="37" t="s">
        <v>27</v>
      </c>
      <c r="F14" s="38">
        <v>20</v>
      </c>
      <c r="G14" s="38">
        <v>320</v>
      </c>
      <c r="H14" s="38">
        <v>1</v>
      </c>
      <c r="I14" s="39">
        <v>110242</v>
      </c>
      <c r="J14" s="27" t="str">
        <f>VLOOKUP(I14,'[1]November 2020'!A:C,2,FALSE)</f>
        <v>CHEESE NAT AMER FBD BARREL-500 LB(40800)</v>
      </c>
      <c r="K14" s="38">
        <v>20</v>
      </c>
      <c r="L14" s="40">
        <f>VLOOKUP(I14,'[1]November 2020'!A:C,3,FALSE)</f>
        <v>1.7956000000000001</v>
      </c>
      <c r="M14" s="41">
        <f t="shared" si="0"/>
        <v>35.909999999999997</v>
      </c>
      <c r="N14" s="42">
        <v>44136</v>
      </c>
    </row>
    <row r="15" spans="1:14" s="43" customFormat="1" ht="38.549999999999997" hidden="1" customHeight="1" x14ac:dyDescent="0.3">
      <c r="A15" s="34" t="s">
        <v>18</v>
      </c>
      <c r="B15" s="35" t="s">
        <v>57</v>
      </c>
      <c r="C15" s="34" t="s">
        <v>12</v>
      </c>
      <c r="D15" s="36">
        <v>41798</v>
      </c>
      <c r="E15" s="37" t="s">
        <v>28</v>
      </c>
      <c r="F15" s="38">
        <v>20</v>
      </c>
      <c r="G15" s="38">
        <v>320</v>
      </c>
      <c r="H15" s="38">
        <v>1</v>
      </c>
      <c r="I15" s="39">
        <v>110242</v>
      </c>
      <c r="J15" s="27" t="str">
        <f>VLOOKUP(I15,'[1]November 2020'!A:C,2,FALSE)</f>
        <v>CHEESE NAT AMER FBD BARREL-500 LB(40800)</v>
      </c>
      <c r="K15" s="38">
        <v>20</v>
      </c>
      <c r="L15" s="40">
        <f>VLOOKUP(I15,'[1]November 2020'!A:C,3,FALSE)</f>
        <v>1.7956000000000001</v>
      </c>
      <c r="M15" s="41">
        <f t="shared" si="0"/>
        <v>35.909999999999997</v>
      </c>
      <c r="N15" s="42">
        <v>44136</v>
      </c>
    </row>
    <row r="16" spans="1:14" s="43" customFormat="1" ht="38.549999999999997" customHeight="1" x14ac:dyDescent="0.3">
      <c r="A16" s="34" t="s">
        <v>18</v>
      </c>
      <c r="B16" s="35" t="s">
        <v>57</v>
      </c>
      <c r="C16" s="34" t="s">
        <v>12</v>
      </c>
      <c r="D16" s="36">
        <v>43274</v>
      </c>
      <c r="E16" s="37" t="s">
        <v>29</v>
      </c>
      <c r="F16" s="38">
        <v>30</v>
      </c>
      <c r="G16" s="38">
        <v>80</v>
      </c>
      <c r="H16" s="38">
        <v>6</v>
      </c>
      <c r="I16" s="39">
        <v>110242</v>
      </c>
      <c r="J16" s="27" t="str">
        <f>VLOOKUP(I16,'[1]November 2020'!A:C,2,FALSE)</f>
        <v>CHEESE NAT AMER FBD BARREL-500 LB(40800)</v>
      </c>
      <c r="K16" s="38">
        <v>6.66</v>
      </c>
      <c r="L16" s="40">
        <f>VLOOKUP(I16,'[1]November 2020'!A:C,3,FALSE)</f>
        <v>1.7956000000000001</v>
      </c>
      <c r="M16" s="41">
        <f t="shared" si="0"/>
        <v>11.96</v>
      </c>
      <c r="N16" s="42">
        <v>44136</v>
      </c>
    </row>
    <row r="17" spans="1:14" s="43" customFormat="1" ht="38.549999999999997" customHeight="1" x14ac:dyDescent="0.3">
      <c r="A17" s="34" t="s">
        <v>18</v>
      </c>
      <c r="B17" s="35" t="s">
        <v>57</v>
      </c>
      <c r="C17" s="34" t="s">
        <v>12</v>
      </c>
      <c r="D17" s="36">
        <v>43277</v>
      </c>
      <c r="E17" s="37" t="s">
        <v>30</v>
      </c>
      <c r="F17" s="38">
        <v>30</v>
      </c>
      <c r="G17" s="38">
        <v>80</v>
      </c>
      <c r="H17" s="38">
        <v>6</v>
      </c>
      <c r="I17" s="39">
        <v>110242</v>
      </c>
      <c r="J17" s="27" t="str">
        <f>VLOOKUP(I17,'[1]November 2020'!A:C,2,FALSE)</f>
        <v>CHEESE NAT AMER FBD BARREL-500 LB(40800)</v>
      </c>
      <c r="K17" s="38">
        <v>6.25</v>
      </c>
      <c r="L17" s="40">
        <f>VLOOKUP(I17,'[1]November 2020'!A:C,3,FALSE)</f>
        <v>1.7956000000000001</v>
      </c>
      <c r="M17" s="41">
        <f t="shared" si="0"/>
        <v>11.22</v>
      </c>
      <c r="N17" s="42">
        <v>44136</v>
      </c>
    </row>
    <row r="18" spans="1:14" s="43" customFormat="1" ht="38.549999999999997" customHeight="1" x14ac:dyDescent="0.3">
      <c r="A18" s="34" t="s">
        <v>18</v>
      </c>
      <c r="B18" s="35" t="s">
        <v>57</v>
      </c>
      <c r="C18" s="34" t="s">
        <v>12</v>
      </c>
      <c r="D18" s="36">
        <v>43284</v>
      </c>
      <c r="E18" s="37" t="s">
        <v>31</v>
      </c>
      <c r="F18" s="38">
        <v>30</v>
      </c>
      <c r="G18" s="38">
        <v>80</v>
      </c>
      <c r="H18" s="38">
        <v>6</v>
      </c>
      <c r="I18" s="39">
        <v>110242</v>
      </c>
      <c r="J18" s="27" t="str">
        <f>VLOOKUP(I18,'[1]November 2020'!A:C,2,FALSE)</f>
        <v>CHEESE NAT AMER FBD BARREL-500 LB(40800)</v>
      </c>
      <c r="K18" s="38">
        <v>6.25</v>
      </c>
      <c r="L18" s="40">
        <f>VLOOKUP(I18,'[1]November 2020'!A:C,3,FALSE)</f>
        <v>1.7956000000000001</v>
      </c>
      <c r="M18" s="41">
        <f t="shared" si="0"/>
        <v>11.22</v>
      </c>
      <c r="N18" s="42">
        <v>44136</v>
      </c>
    </row>
    <row r="19" spans="1:14" s="44" customFormat="1" ht="38.549999999999997" customHeight="1" x14ac:dyDescent="0.3">
      <c r="A19" s="34" t="s">
        <v>18</v>
      </c>
      <c r="B19" s="35" t="s">
        <v>57</v>
      </c>
      <c r="C19" s="34" t="s">
        <v>12</v>
      </c>
      <c r="D19" s="36">
        <v>43292</v>
      </c>
      <c r="E19" s="37" t="s">
        <v>32</v>
      </c>
      <c r="F19" s="38">
        <v>30</v>
      </c>
      <c r="G19" s="38">
        <v>80</v>
      </c>
      <c r="H19" s="38">
        <v>6</v>
      </c>
      <c r="I19" s="39">
        <v>110242</v>
      </c>
      <c r="J19" s="27" t="str">
        <f>VLOOKUP(I19,'[1]November 2020'!A:C,2,FALSE)</f>
        <v>CHEESE NAT AMER FBD BARREL-500 LB(40800)</v>
      </c>
      <c r="K19" s="38">
        <v>8.73</v>
      </c>
      <c r="L19" s="40">
        <f>VLOOKUP(I19,'[1]November 2020'!A:C,3,FALSE)</f>
        <v>1.7956000000000001</v>
      </c>
      <c r="M19" s="41">
        <f t="shared" si="0"/>
        <v>15.68</v>
      </c>
      <c r="N19" s="42">
        <v>44136</v>
      </c>
    </row>
    <row r="20" spans="1:14" s="44" customFormat="1" ht="38.549999999999997" customHeight="1" x14ac:dyDescent="0.3">
      <c r="A20" s="34" t="s">
        <v>18</v>
      </c>
      <c r="B20" s="35" t="s">
        <v>57</v>
      </c>
      <c r="C20" s="34" t="s">
        <v>12</v>
      </c>
      <c r="D20" s="36">
        <v>43294</v>
      </c>
      <c r="E20" s="37" t="s">
        <v>33</v>
      </c>
      <c r="F20" s="38">
        <v>30</v>
      </c>
      <c r="G20" s="38">
        <v>80</v>
      </c>
      <c r="H20" s="38">
        <v>6</v>
      </c>
      <c r="I20" s="39">
        <v>110242</v>
      </c>
      <c r="J20" s="27" t="str">
        <f>VLOOKUP(I20,'[1]November 2020'!A:C,2,FALSE)</f>
        <v>CHEESE NAT AMER FBD BARREL-500 LB(40800)</v>
      </c>
      <c r="K20" s="38">
        <v>6.65</v>
      </c>
      <c r="L20" s="40">
        <f>VLOOKUP(I20,'[1]November 2020'!A:C,3,FALSE)</f>
        <v>1.7956000000000001</v>
      </c>
      <c r="M20" s="41">
        <f t="shared" si="0"/>
        <v>11.94</v>
      </c>
      <c r="N20" s="42">
        <v>44136</v>
      </c>
    </row>
    <row r="21" spans="1:14" s="44" customFormat="1" ht="38.549999999999997" customHeight="1" x14ac:dyDescent="0.3">
      <c r="A21" s="34" t="s">
        <v>18</v>
      </c>
      <c r="B21" s="35" t="s">
        <v>57</v>
      </c>
      <c r="C21" s="34" t="s">
        <v>12</v>
      </c>
      <c r="D21" s="36">
        <v>44006</v>
      </c>
      <c r="E21" s="37" t="s">
        <v>34</v>
      </c>
      <c r="F21" s="38">
        <v>15</v>
      </c>
      <c r="G21" s="38">
        <v>240</v>
      </c>
      <c r="H21" s="38">
        <v>1</v>
      </c>
      <c r="I21" s="39">
        <v>110242</v>
      </c>
      <c r="J21" s="27" t="str">
        <f>VLOOKUP(I21,'[1]November 2020'!A:C,2,FALSE)</f>
        <v>CHEESE NAT AMER FBD BARREL-500 LB(40800)</v>
      </c>
      <c r="K21" s="38">
        <v>15</v>
      </c>
      <c r="L21" s="40">
        <f>VLOOKUP(I21,'[1]November 2020'!A:C,3,FALSE)</f>
        <v>1.7956000000000001</v>
      </c>
      <c r="M21" s="41">
        <f t="shared" si="0"/>
        <v>26.93</v>
      </c>
      <c r="N21" s="42">
        <v>44136</v>
      </c>
    </row>
    <row r="22" spans="1:14" s="44" customFormat="1" ht="38.549999999999997" customHeight="1" x14ac:dyDescent="0.3">
      <c r="A22" s="34" t="s">
        <v>18</v>
      </c>
      <c r="B22" s="35" t="s">
        <v>57</v>
      </c>
      <c r="C22" s="34" t="s">
        <v>12</v>
      </c>
      <c r="D22" s="36">
        <v>44113</v>
      </c>
      <c r="E22" s="37" t="s">
        <v>35</v>
      </c>
      <c r="F22" s="38">
        <v>12.5</v>
      </c>
      <c r="G22" s="38">
        <v>200</v>
      </c>
      <c r="H22" s="38">
        <v>1</v>
      </c>
      <c r="I22" s="39">
        <v>110242</v>
      </c>
      <c r="J22" s="27" t="str">
        <f>VLOOKUP(I22,'[1]November 2020'!A:C,2,FALSE)</f>
        <v>CHEESE NAT AMER FBD BARREL-500 LB(40800)</v>
      </c>
      <c r="K22" s="38">
        <v>12.5</v>
      </c>
      <c r="L22" s="40">
        <f>VLOOKUP(I22,'[1]November 2020'!A:C,3,FALSE)</f>
        <v>1.7956000000000001</v>
      </c>
      <c r="M22" s="41">
        <f t="shared" si="0"/>
        <v>22.45</v>
      </c>
      <c r="N22" s="42">
        <v>44136</v>
      </c>
    </row>
    <row r="23" spans="1:14" s="44" customFormat="1" ht="38.549999999999997" customHeight="1" x14ac:dyDescent="0.3">
      <c r="A23" s="34" t="s">
        <v>18</v>
      </c>
      <c r="B23" s="35" t="s">
        <v>57</v>
      </c>
      <c r="C23" s="34" t="s">
        <v>12</v>
      </c>
      <c r="D23" s="36">
        <v>44115</v>
      </c>
      <c r="E23" s="37" t="s">
        <v>36</v>
      </c>
      <c r="F23" s="38">
        <v>12.5</v>
      </c>
      <c r="G23" s="38">
        <v>200</v>
      </c>
      <c r="H23" s="38">
        <v>1</v>
      </c>
      <c r="I23" s="39">
        <v>110242</v>
      </c>
      <c r="J23" s="27" t="str">
        <f>VLOOKUP(I23,'[1]November 2020'!A:C,2,FALSE)</f>
        <v>CHEESE NAT AMER FBD BARREL-500 LB(40800)</v>
      </c>
      <c r="K23" s="38">
        <v>12.5</v>
      </c>
      <c r="L23" s="40">
        <f>VLOOKUP(I23,'[1]November 2020'!A:C,3,FALSE)</f>
        <v>1.7956000000000001</v>
      </c>
      <c r="M23" s="41">
        <f t="shared" si="0"/>
        <v>22.45</v>
      </c>
      <c r="N23" s="42">
        <v>44136</v>
      </c>
    </row>
    <row r="24" spans="1:14" s="44" customFormat="1" ht="38.549999999999997" customHeight="1" x14ac:dyDescent="0.3">
      <c r="A24" s="34" t="s">
        <v>18</v>
      </c>
      <c r="B24" s="35" t="s">
        <v>57</v>
      </c>
      <c r="C24" s="34" t="s">
        <v>12</v>
      </c>
      <c r="D24" s="36">
        <v>44224</v>
      </c>
      <c r="E24" s="37" t="s">
        <v>37</v>
      </c>
      <c r="F24" s="38">
        <v>12</v>
      </c>
      <c r="G24" s="38">
        <v>384</v>
      </c>
      <c r="H24" s="38">
        <v>0.5</v>
      </c>
      <c r="I24" s="39">
        <v>110242</v>
      </c>
      <c r="J24" s="27" t="str">
        <f>VLOOKUP(I24,'[1]November 2020'!A:C,2,FALSE)</f>
        <v>CHEESE NAT AMER FBD BARREL-500 LB(40800)</v>
      </c>
      <c r="K24" s="38">
        <v>12</v>
      </c>
      <c r="L24" s="40">
        <f>VLOOKUP(I24,'[1]November 2020'!A:C,3,FALSE)</f>
        <v>1.7956000000000001</v>
      </c>
      <c r="M24" s="41">
        <f t="shared" si="0"/>
        <v>21.55</v>
      </c>
      <c r="N24" s="42">
        <v>44136</v>
      </c>
    </row>
    <row r="25" spans="1:14" s="44" customFormat="1" ht="38.549999999999997" customHeight="1" x14ac:dyDescent="0.3">
      <c r="A25" s="34" t="s">
        <v>18</v>
      </c>
      <c r="B25" s="35" t="s">
        <v>57</v>
      </c>
      <c r="C25" s="34" t="s">
        <v>12</v>
      </c>
      <c r="D25" s="36">
        <v>44238</v>
      </c>
      <c r="E25" s="37" t="s">
        <v>38</v>
      </c>
      <c r="F25" s="38">
        <v>12</v>
      </c>
      <c r="G25" s="38">
        <v>384</v>
      </c>
      <c r="H25" s="38">
        <v>0.5</v>
      </c>
      <c r="I25" s="39">
        <v>110242</v>
      </c>
      <c r="J25" s="27" t="str">
        <f>VLOOKUP(I25,'[1]November 2020'!A:C,2,FALSE)</f>
        <v>CHEESE NAT AMER FBD BARREL-500 LB(40800)</v>
      </c>
      <c r="K25" s="38">
        <v>12</v>
      </c>
      <c r="L25" s="40">
        <f>VLOOKUP(I25,'[1]November 2020'!A:C,3,FALSE)</f>
        <v>1.7956000000000001</v>
      </c>
      <c r="M25" s="41">
        <f t="shared" si="0"/>
        <v>21.55</v>
      </c>
      <c r="N25" s="42">
        <v>44136</v>
      </c>
    </row>
    <row r="26" spans="1:14" s="44" customFormat="1" ht="38.549999999999997" customHeight="1" x14ac:dyDescent="0.3">
      <c r="A26" s="34" t="s">
        <v>18</v>
      </c>
      <c r="B26" s="35" t="s">
        <v>57</v>
      </c>
      <c r="C26" s="34" t="s">
        <v>12</v>
      </c>
      <c r="D26" s="36">
        <v>44261</v>
      </c>
      <c r="E26" s="37" t="s">
        <v>39</v>
      </c>
      <c r="F26" s="38">
        <v>12</v>
      </c>
      <c r="G26" s="38">
        <v>384</v>
      </c>
      <c r="H26" s="38">
        <v>0.5</v>
      </c>
      <c r="I26" s="39">
        <v>110242</v>
      </c>
      <c r="J26" s="27" t="str">
        <f>VLOOKUP(I26,'[1]November 2020'!A:C,2,FALSE)</f>
        <v>CHEESE NAT AMER FBD BARREL-500 LB(40800)</v>
      </c>
      <c r="K26" s="38">
        <v>12</v>
      </c>
      <c r="L26" s="40">
        <f>VLOOKUP(I26,'[1]November 2020'!A:C,3,FALSE)</f>
        <v>1.7956000000000001</v>
      </c>
      <c r="M26" s="41">
        <f t="shared" si="0"/>
        <v>21.55</v>
      </c>
      <c r="N26" s="42">
        <v>44136</v>
      </c>
    </row>
    <row r="27" spans="1:14" s="44" customFormat="1" ht="38.549999999999997" customHeight="1" x14ac:dyDescent="0.3">
      <c r="A27" s="34" t="s">
        <v>18</v>
      </c>
      <c r="B27" s="35" t="s">
        <v>57</v>
      </c>
      <c r="C27" s="34" t="s">
        <v>12</v>
      </c>
      <c r="D27" s="36">
        <v>44751</v>
      </c>
      <c r="E27" s="37" t="s">
        <v>40</v>
      </c>
      <c r="F27" s="38">
        <v>20</v>
      </c>
      <c r="G27" s="38">
        <v>320</v>
      </c>
      <c r="H27" s="38">
        <v>1</v>
      </c>
      <c r="I27" s="39">
        <v>110242</v>
      </c>
      <c r="J27" s="27" t="str">
        <f>VLOOKUP(I27,'[1]November 2020'!A:C,2,FALSE)</f>
        <v>CHEESE NAT AMER FBD BARREL-500 LB(40800)</v>
      </c>
      <c r="K27" s="38">
        <v>20</v>
      </c>
      <c r="L27" s="40">
        <f>VLOOKUP(I27,'[1]November 2020'!A:C,3,FALSE)</f>
        <v>1.7956000000000001</v>
      </c>
      <c r="M27" s="41">
        <f t="shared" si="0"/>
        <v>35.909999999999997</v>
      </c>
      <c r="N27" s="42">
        <v>44136</v>
      </c>
    </row>
    <row r="28" spans="1:14" s="44" customFormat="1" ht="38.549999999999997" customHeight="1" x14ac:dyDescent="0.3">
      <c r="A28" s="34" t="s">
        <v>18</v>
      </c>
      <c r="B28" s="35" t="s">
        <v>57</v>
      </c>
      <c r="C28" s="34" t="s">
        <v>12</v>
      </c>
      <c r="D28" s="36">
        <v>44877</v>
      </c>
      <c r="E28" s="37" t="s">
        <v>41</v>
      </c>
      <c r="F28" s="38">
        <v>10.5</v>
      </c>
      <c r="G28" s="38">
        <v>168</v>
      </c>
      <c r="H28" s="38">
        <v>1</v>
      </c>
      <c r="I28" s="39">
        <v>110242</v>
      </c>
      <c r="J28" s="27" t="str">
        <f>VLOOKUP(I28,'[1]November 2020'!A:C,2,FALSE)</f>
        <v>CHEESE NAT AMER FBD BARREL-500 LB(40800)</v>
      </c>
      <c r="K28" s="38">
        <v>10.5</v>
      </c>
      <c r="L28" s="40">
        <f>VLOOKUP(I28,'[1]November 2020'!A:C,3,FALSE)</f>
        <v>1.7956000000000001</v>
      </c>
      <c r="M28" s="41">
        <f t="shared" si="0"/>
        <v>18.850000000000001</v>
      </c>
      <c r="N28" s="42">
        <v>44136</v>
      </c>
    </row>
    <row r="29" spans="1:14" s="44" customFormat="1" ht="38.549999999999997" customHeight="1" x14ac:dyDescent="0.3">
      <c r="A29" s="34" t="s">
        <v>18</v>
      </c>
      <c r="B29" s="35" t="s">
        <v>57</v>
      </c>
      <c r="C29" s="34" t="s">
        <v>12</v>
      </c>
      <c r="D29" s="36">
        <v>44878</v>
      </c>
      <c r="E29" s="37" t="s">
        <v>42</v>
      </c>
      <c r="F29" s="38">
        <v>10.5</v>
      </c>
      <c r="G29" s="38">
        <v>168</v>
      </c>
      <c r="H29" s="38">
        <v>1</v>
      </c>
      <c r="I29" s="39">
        <v>110242</v>
      </c>
      <c r="J29" s="27" t="str">
        <f>VLOOKUP(I29,'[1]November 2020'!A:C,2,FALSE)</f>
        <v>CHEESE NAT AMER FBD BARREL-500 LB(40800)</v>
      </c>
      <c r="K29" s="38">
        <v>10.5</v>
      </c>
      <c r="L29" s="40">
        <f>VLOOKUP(I29,'[1]November 2020'!A:C,3,FALSE)</f>
        <v>1.7956000000000001</v>
      </c>
      <c r="M29" s="41">
        <f t="shared" si="0"/>
        <v>18.850000000000001</v>
      </c>
      <c r="N29" s="42">
        <v>44136</v>
      </c>
    </row>
    <row r="30" spans="1:14" s="44" customFormat="1" ht="38.549999999999997" customHeight="1" x14ac:dyDescent="0.3">
      <c r="A30" s="34" t="s">
        <v>18</v>
      </c>
      <c r="B30" s="35" t="s">
        <v>57</v>
      </c>
      <c r="C30" s="34" t="s">
        <v>12</v>
      </c>
      <c r="D30" s="36">
        <v>44879</v>
      </c>
      <c r="E30" s="37" t="s">
        <v>43</v>
      </c>
      <c r="F30" s="38">
        <v>10.5</v>
      </c>
      <c r="G30" s="38">
        <v>168</v>
      </c>
      <c r="H30" s="38">
        <v>1</v>
      </c>
      <c r="I30" s="39">
        <v>110242</v>
      </c>
      <c r="J30" s="27" t="str">
        <f>VLOOKUP(I30,'[1]November 2020'!A:C,2,FALSE)</f>
        <v>CHEESE NAT AMER FBD BARREL-500 LB(40800)</v>
      </c>
      <c r="K30" s="38">
        <v>10.5</v>
      </c>
      <c r="L30" s="40">
        <f>VLOOKUP(I30,'[1]November 2020'!A:C,3,FALSE)</f>
        <v>1.7956000000000001</v>
      </c>
      <c r="M30" s="41">
        <f t="shared" si="0"/>
        <v>18.850000000000001</v>
      </c>
      <c r="N30" s="42">
        <v>44136</v>
      </c>
    </row>
    <row r="31" spans="1:14" s="44" customFormat="1" ht="38.549999999999997" customHeight="1" x14ac:dyDescent="0.3">
      <c r="A31" s="34" t="s">
        <v>18</v>
      </c>
      <c r="B31" s="35" t="s">
        <v>57</v>
      </c>
      <c r="C31" s="34" t="s">
        <v>12</v>
      </c>
      <c r="D31" s="36">
        <v>44881</v>
      </c>
      <c r="E31" s="37" t="s">
        <v>44</v>
      </c>
      <c r="F31" s="38">
        <v>10.5</v>
      </c>
      <c r="G31" s="38">
        <v>168</v>
      </c>
      <c r="H31" s="38">
        <v>1</v>
      </c>
      <c r="I31" s="39">
        <v>110242</v>
      </c>
      <c r="J31" s="27" t="str">
        <f>VLOOKUP(I31,'[1]November 2020'!A:C,2,FALSE)</f>
        <v>CHEESE NAT AMER FBD BARREL-500 LB(40800)</v>
      </c>
      <c r="K31" s="38">
        <v>10.5</v>
      </c>
      <c r="L31" s="40">
        <f>VLOOKUP(I31,'[1]November 2020'!A:C,3,FALSE)</f>
        <v>1.7956000000000001</v>
      </c>
      <c r="M31" s="41">
        <f t="shared" si="0"/>
        <v>18.850000000000001</v>
      </c>
      <c r="N31" s="42">
        <v>44136</v>
      </c>
    </row>
    <row r="32" spans="1:14" s="44" customFormat="1" ht="38.549999999999997" hidden="1" customHeight="1" x14ac:dyDescent="0.3">
      <c r="A32" s="34" t="s">
        <v>18</v>
      </c>
      <c r="B32" s="35" t="s">
        <v>57</v>
      </c>
      <c r="C32" s="34" t="s">
        <v>12</v>
      </c>
      <c r="D32" s="36">
        <v>46001</v>
      </c>
      <c r="E32" s="37" t="s">
        <v>45</v>
      </c>
      <c r="F32" s="38">
        <v>30</v>
      </c>
      <c r="G32" s="38">
        <v>960</v>
      </c>
      <c r="H32" s="38">
        <v>0.5</v>
      </c>
      <c r="I32" s="39">
        <v>110242</v>
      </c>
      <c r="J32" s="27" t="str">
        <f>VLOOKUP(I32,'[1]November 2020'!A:C,2,FALSE)</f>
        <v>CHEESE NAT AMER FBD BARREL-500 LB(40800)</v>
      </c>
      <c r="K32" s="38">
        <v>23.12</v>
      </c>
      <c r="L32" s="40">
        <f>VLOOKUP(I32,'[1]November 2020'!A:C,3,FALSE)</f>
        <v>1.7956000000000001</v>
      </c>
      <c r="M32" s="41">
        <f t="shared" si="0"/>
        <v>41.51</v>
      </c>
      <c r="N32" s="42">
        <v>44136</v>
      </c>
    </row>
    <row r="33" spans="1:14" s="44" customFormat="1" ht="38.549999999999997" customHeight="1" x14ac:dyDescent="0.3">
      <c r="A33" s="34" t="s">
        <v>18</v>
      </c>
      <c r="B33" s="35" t="s">
        <v>57</v>
      </c>
      <c r="C33" s="34" t="s">
        <v>12</v>
      </c>
      <c r="D33" s="36">
        <v>46219</v>
      </c>
      <c r="E33" s="37" t="s">
        <v>46</v>
      </c>
      <c r="F33" s="38">
        <v>30</v>
      </c>
      <c r="G33" s="38">
        <v>960</v>
      </c>
      <c r="H33" s="38">
        <v>0.5</v>
      </c>
      <c r="I33" s="39">
        <v>110242</v>
      </c>
      <c r="J33" s="27" t="str">
        <f>VLOOKUP(I33,'[1]November 2020'!A:C,2,FALSE)</f>
        <v>CHEESE NAT AMER FBD BARREL-500 LB(40800)</v>
      </c>
      <c r="K33" s="38">
        <v>19.43</v>
      </c>
      <c r="L33" s="40">
        <f>VLOOKUP(I33,'[1]November 2020'!A:C,3,FALSE)</f>
        <v>1.7956000000000001</v>
      </c>
      <c r="M33" s="41">
        <f t="shared" si="0"/>
        <v>34.89</v>
      </c>
      <c r="N33" s="42">
        <v>44136</v>
      </c>
    </row>
    <row r="34" spans="1:14" s="44" customFormat="1" ht="38.549999999999997" customHeight="1" x14ac:dyDescent="0.3">
      <c r="A34" s="34" t="s">
        <v>18</v>
      </c>
      <c r="B34" s="35" t="s">
        <v>57</v>
      </c>
      <c r="C34" s="34" t="s">
        <v>12</v>
      </c>
      <c r="D34" s="36">
        <v>46236</v>
      </c>
      <c r="E34" s="37" t="s">
        <v>47</v>
      </c>
      <c r="F34" s="38">
        <v>30</v>
      </c>
      <c r="G34" s="38">
        <v>1104</v>
      </c>
      <c r="H34" s="38">
        <v>0.44</v>
      </c>
      <c r="I34" s="39">
        <v>110242</v>
      </c>
      <c r="J34" s="27" t="str">
        <f>VLOOKUP(I34,'[1]November 2020'!A:C,2,FALSE)</f>
        <v>CHEESE NAT AMER FBD BARREL-500 LB(40800)</v>
      </c>
      <c r="K34" s="38">
        <v>21.77</v>
      </c>
      <c r="L34" s="40">
        <f>VLOOKUP(I34,'[1]November 2020'!A:C,3,FALSE)</f>
        <v>1.7956000000000001</v>
      </c>
      <c r="M34" s="41">
        <f t="shared" si="0"/>
        <v>39.090000000000003</v>
      </c>
      <c r="N34" s="42">
        <v>44136</v>
      </c>
    </row>
    <row r="35" spans="1:14" s="44" customFormat="1" ht="38.549999999999997" customHeight="1" x14ac:dyDescent="0.3">
      <c r="A35" s="34" t="s">
        <v>18</v>
      </c>
      <c r="B35" s="35" t="s">
        <v>57</v>
      </c>
      <c r="C35" s="34" t="s">
        <v>12</v>
      </c>
      <c r="D35" s="36">
        <v>46253</v>
      </c>
      <c r="E35" s="37" t="s">
        <v>48</v>
      </c>
      <c r="F35" s="38">
        <v>30</v>
      </c>
      <c r="G35" s="38">
        <v>960</v>
      </c>
      <c r="H35" s="38">
        <v>0.5</v>
      </c>
      <c r="I35" s="39">
        <v>110242</v>
      </c>
      <c r="J35" s="27" t="str">
        <f>VLOOKUP(I35,'[1]November 2020'!A:C,2,FALSE)</f>
        <v>CHEESE NAT AMER FBD BARREL-500 LB(40800)</v>
      </c>
      <c r="K35" s="38">
        <v>22.48</v>
      </c>
      <c r="L35" s="40">
        <f>VLOOKUP(I35,'[1]November 2020'!A:C,3,FALSE)</f>
        <v>1.7956000000000001</v>
      </c>
      <c r="M35" s="41">
        <f t="shared" si="0"/>
        <v>40.369999999999997</v>
      </c>
      <c r="N35" s="42">
        <v>44136</v>
      </c>
    </row>
    <row r="36" spans="1:14" s="44" customFormat="1" ht="38.549999999999997" customHeight="1" x14ac:dyDescent="0.3">
      <c r="A36" s="34" t="s">
        <v>18</v>
      </c>
      <c r="B36" s="35" t="s">
        <v>57</v>
      </c>
      <c r="C36" s="34" t="s">
        <v>12</v>
      </c>
      <c r="D36" s="36">
        <v>46255</v>
      </c>
      <c r="E36" s="37" t="s">
        <v>49</v>
      </c>
      <c r="F36" s="38">
        <v>30</v>
      </c>
      <c r="G36" s="38">
        <v>960</v>
      </c>
      <c r="H36" s="38">
        <v>0.5</v>
      </c>
      <c r="I36" s="39">
        <v>110242</v>
      </c>
      <c r="J36" s="27" t="str">
        <f>VLOOKUP(I36,'[1]November 2020'!A:C,2,FALSE)</f>
        <v>CHEESE NAT AMER FBD BARREL-500 LB(40800)</v>
      </c>
      <c r="K36" s="38">
        <v>21.77</v>
      </c>
      <c r="L36" s="40">
        <f>VLOOKUP(I36,'[1]November 2020'!A:C,3,FALSE)</f>
        <v>1.7956000000000001</v>
      </c>
      <c r="M36" s="41">
        <f t="shared" si="0"/>
        <v>39.090000000000003</v>
      </c>
      <c r="N36" s="42">
        <v>44136</v>
      </c>
    </row>
    <row r="37" spans="1:14" s="44" customFormat="1" ht="38.549999999999997" customHeight="1" x14ac:dyDescent="0.3">
      <c r="A37" s="34" t="s">
        <v>18</v>
      </c>
      <c r="B37" s="35" t="s">
        <v>57</v>
      </c>
      <c r="C37" s="34" t="s">
        <v>12</v>
      </c>
      <c r="D37" s="36">
        <v>46268</v>
      </c>
      <c r="E37" s="37" t="s">
        <v>50</v>
      </c>
      <c r="F37" s="38">
        <v>30</v>
      </c>
      <c r="G37" s="38">
        <v>960</v>
      </c>
      <c r="H37" s="38">
        <v>0.5</v>
      </c>
      <c r="I37" s="39">
        <v>110242</v>
      </c>
      <c r="J37" s="27" t="str">
        <f>VLOOKUP(I37,'[1]November 2020'!A:C,2,FALSE)</f>
        <v>CHEESE NAT AMER FBD BARREL-500 LB(40800)</v>
      </c>
      <c r="K37" s="38">
        <v>23.04</v>
      </c>
      <c r="L37" s="40">
        <f>VLOOKUP(I37,'[1]November 2020'!A:C,3,FALSE)</f>
        <v>1.7956000000000001</v>
      </c>
      <c r="M37" s="41">
        <f t="shared" si="0"/>
        <v>41.37</v>
      </c>
      <c r="N37" s="42">
        <v>44136</v>
      </c>
    </row>
    <row r="38" spans="1:14" s="44" customFormat="1" ht="38.549999999999997" customHeight="1" x14ac:dyDescent="0.3">
      <c r="A38" s="34" t="s">
        <v>18</v>
      </c>
      <c r="B38" s="35" t="s">
        <v>57</v>
      </c>
      <c r="C38" s="34" t="s">
        <v>12</v>
      </c>
      <c r="D38" s="36">
        <v>46288</v>
      </c>
      <c r="E38" s="37" t="s">
        <v>51</v>
      </c>
      <c r="F38" s="38">
        <v>30</v>
      </c>
      <c r="G38" s="38">
        <v>960</v>
      </c>
      <c r="H38" s="38">
        <v>0.5</v>
      </c>
      <c r="I38" s="39">
        <v>110242</v>
      </c>
      <c r="J38" s="27" t="str">
        <f>VLOOKUP(I38,'[1]November 2020'!A:C,2,FALSE)</f>
        <v>CHEESE NAT AMER FBD BARREL-500 LB(40800)</v>
      </c>
      <c r="K38" s="38">
        <v>22.91</v>
      </c>
      <c r="L38" s="40">
        <f>VLOOKUP(I38,'[1]November 2020'!A:C,3,FALSE)</f>
        <v>1.7956000000000001</v>
      </c>
      <c r="M38" s="41">
        <f t="shared" si="0"/>
        <v>41.14</v>
      </c>
      <c r="N38" s="42">
        <v>44136</v>
      </c>
    </row>
    <row r="39" spans="1:14" s="44" customFormat="1" ht="38.549999999999997" hidden="1" customHeight="1" x14ac:dyDescent="0.3">
      <c r="A39" s="34" t="s">
        <v>18</v>
      </c>
      <c r="B39" s="35" t="s">
        <v>57</v>
      </c>
      <c r="C39" s="34" t="s">
        <v>12</v>
      </c>
      <c r="D39" s="36">
        <v>46292</v>
      </c>
      <c r="E39" s="37" t="s">
        <v>52</v>
      </c>
      <c r="F39" s="38">
        <v>30</v>
      </c>
      <c r="G39" s="38">
        <v>960</v>
      </c>
      <c r="H39" s="38">
        <v>0.5</v>
      </c>
      <c r="I39" s="39">
        <v>110242</v>
      </c>
      <c r="J39" s="27" t="str">
        <f>VLOOKUP(I39,'[1]November 2020'!A:C,2,FALSE)</f>
        <v>CHEESE NAT AMER FBD BARREL-500 LB(40800)</v>
      </c>
      <c r="K39" s="38">
        <v>22.91</v>
      </c>
      <c r="L39" s="40">
        <f>VLOOKUP(I39,'[1]November 2020'!A:C,3,FALSE)</f>
        <v>1.7956000000000001</v>
      </c>
      <c r="M39" s="41">
        <f t="shared" si="0"/>
        <v>41.14</v>
      </c>
      <c r="N39" s="42">
        <v>44136</v>
      </c>
    </row>
    <row r="40" spans="1:14" s="44" customFormat="1" ht="38.549999999999997" hidden="1" customHeight="1" x14ac:dyDescent="0.3">
      <c r="A40" s="34" t="s">
        <v>18</v>
      </c>
      <c r="B40" s="35" t="s">
        <v>57</v>
      </c>
      <c r="C40" s="34" t="s">
        <v>12</v>
      </c>
      <c r="D40" s="36">
        <v>46322</v>
      </c>
      <c r="E40" s="37" t="s">
        <v>53</v>
      </c>
      <c r="F40" s="38">
        <v>30</v>
      </c>
      <c r="G40" s="38">
        <v>960</v>
      </c>
      <c r="H40" s="38">
        <v>0.5</v>
      </c>
      <c r="I40" s="39">
        <v>110242</v>
      </c>
      <c r="J40" s="27" t="str">
        <f>VLOOKUP(I40,'[1]November 2020'!A:C,2,FALSE)</f>
        <v>CHEESE NAT AMER FBD BARREL-500 LB(40800)</v>
      </c>
      <c r="K40" s="38">
        <v>23.12</v>
      </c>
      <c r="L40" s="40">
        <f>VLOOKUP(I40,'[1]November 2020'!A:C,3,FALSE)</f>
        <v>1.7956000000000001</v>
      </c>
      <c r="M40" s="41">
        <f t="shared" si="0"/>
        <v>41.51</v>
      </c>
      <c r="N40" s="42">
        <v>44136</v>
      </c>
    </row>
    <row r="41" spans="1:14" s="44" customFormat="1" ht="38.549999999999997" customHeight="1" x14ac:dyDescent="0.3">
      <c r="A41" s="34" t="s">
        <v>18</v>
      </c>
      <c r="B41" s="35" t="s">
        <v>57</v>
      </c>
      <c r="C41" s="34" t="s">
        <v>12</v>
      </c>
      <c r="D41" s="36">
        <v>48174</v>
      </c>
      <c r="E41" s="37" t="s">
        <v>54</v>
      </c>
      <c r="F41" s="38">
        <v>30</v>
      </c>
      <c r="G41" s="38">
        <v>960</v>
      </c>
      <c r="H41" s="38">
        <v>0.5</v>
      </c>
      <c r="I41" s="39">
        <v>110242</v>
      </c>
      <c r="J41" s="27" t="str">
        <f>VLOOKUP(I41,'[1]November 2020'!A:C,2,FALSE)</f>
        <v>CHEESE NAT AMER FBD BARREL-500 LB(40800)</v>
      </c>
      <c r="K41" s="38">
        <v>22.78</v>
      </c>
      <c r="L41" s="40">
        <f>VLOOKUP(I41,'[1]November 2020'!A:C,3,FALSE)</f>
        <v>1.7956000000000001</v>
      </c>
      <c r="M41" s="41">
        <f t="shared" si="0"/>
        <v>40.9</v>
      </c>
      <c r="N41" s="42">
        <v>44136</v>
      </c>
    </row>
    <row r="42" spans="1:14" s="44" customFormat="1" ht="38.549999999999997" customHeight="1" x14ac:dyDescent="0.3">
      <c r="A42" s="34" t="s">
        <v>18</v>
      </c>
      <c r="B42" s="35" t="s">
        <v>57</v>
      </c>
      <c r="C42" s="34" t="s">
        <v>12</v>
      </c>
      <c r="D42" s="36">
        <v>59701</v>
      </c>
      <c r="E42" s="37" t="s">
        <v>55</v>
      </c>
      <c r="F42" s="38">
        <v>10.5</v>
      </c>
      <c r="G42" s="38">
        <v>168</v>
      </c>
      <c r="H42" s="38">
        <v>1</v>
      </c>
      <c r="I42" s="39">
        <v>110242</v>
      </c>
      <c r="J42" s="27" t="str">
        <f>VLOOKUP(I42,'[1]November 2020'!A:C,2,FALSE)</f>
        <v>CHEESE NAT AMER FBD BARREL-500 LB(40800)</v>
      </c>
      <c r="K42" s="38">
        <v>10.5</v>
      </c>
      <c r="L42" s="40">
        <f>VLOOKUP(I42,'[1]November 2020'!A:C,3,FALSE)</f>
        <v>1.7956000000000001</v>
      </c>
      <c r="M42" s="41">
        <f t="shared" si="0"/>
        <v>18.850000000000001</v>
      </c>
      <c r="N42" s="42">
        <v>44136</v>
      </c>
    </row>
    <row r="43" spans="1:14" s="44" customFormat="1" ht="38.549999999999997" customHeight="1" x14ac:dyDescent="0.3">
      <c r="A43" s="34" t="s">
        <v>18</v>
      </c>
      <c r="B43" s="35" t="s">
        <v>57</v>
      </c>
      <c r="C43" s="34" t="s">
        <v>12</v>
      </c>
      <c r="D43" s="36">
        <v>59703</v>
      </c>
      <c r="E43" s="37" t="s">
        <v>56</v>
      </c>
      <c r="F43" s="38">
        <v>10.5</v>
      </c>
      <c r="G43" s="38">
        <v>168</v>
      </c>
      <c r="H43" s="38">
        <v>1</v>
      </c>
      <c r="I43" s="39">
        <v>110242</v>
      </c>
      <c r="J43" s="27" t="str">
        <f>VLOOKUP(I43,'[1]November 2020'!A:C,2,FALSE)</f>
        <v>CHEESE NAT AMER FBD BARREL-500 LB(40800)</v>
      </c>
      <c r="K43" s="38">
        <v>10.5</v>
      </c>
      <c r="L43" s="40">
        <f>VLOOKUP(I43,'[1]November 2020'!A:C,3,FALSE)</f>
        <v>1.7956000000000001</v>
      </c>
      <c r="M43" s="41">
        <f t="shared" si="0"/>
        <v>18.850000000000001</v>
      </c>
      <c r="N43" s="42">
        <v>44136</v>
      </c>
    </row>
  </sheetData>
  <sheetProtection algorithmName="SHA-512" hashValue="/nkAwzPioxsD9YMCsNYqwjzqKBc4ljwp/rsNOkPFjIfXIEOnMIzEwZbIrSz1lV9unW3G1EdmWbeJJITdejOUZA==" saltValue="U44n5jogZbuA36ItnLwEcg==" spinCount="100000" sheet="1" selectLockedCells="1" autoFilter="0" selectUnlockedCells="1"/>
  <autoFilter ref="A3:N43" xr:uid="{00000000-0009-0000-0000-000000000000}">
    <filterColumn colId="3">
      <filters>
        <filter val="39911"/>
        <filter val="39912"/>
        <filter val="39940"/>
        <filter val="39941"/>
        <filter val="39944"/>
        <filter val="41485"/>
        <filter val="41698"/>
        <filter val="41725"/>
        <filter val="41728"/>
        <filter val="41749"/>
        <filter val="43274"/>
        <filter val="43277"/>
        <filter val="43284"/>
        <filter val="43292"/>
        <filter val="43294"/>
        <filter val="44006"/>
        <filter val="44113"/>
        <filter val="44115"/>
        <filter val="44224"/>
        <filter val="44238"/>
        <filter val="44261"/>
        <filter val="44751"/>
        <filter val="44877"/>
        <filter val="44878"/>
        <filter val="44879"/>
        <filter val="44881"/>
        <filter val="46219"/>
        <filter val="46236"/>
        <filter val="46253"/>
        <filter val="46255"/>
        <filter val="46268"/>
        <filter val="46288"/>
        <filter val="48174"/>
        <filter val="59701"/>
        <filter val="59703"/>
      </filters>
    </filterColumn>
    <sortState xmlns:xlrd2="http://schemas.microsoft.com/office/spreadsheetml/2017/richdata2" ref="A4:N46">
      <sortCondition ref="D3:D43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2021-01-20T18:37:24+00:00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B43663-F968-4DEB-8B4A-F852169522FD}"/>
</file>

<file path=customXml/itemProps2.xml><?xml version="1.0" encoding="utf-8"?>
<ds:datastoreItem xmlns:ds="http://schemas.openxmlformats.org/officeDocument/2006/customXml" ds:itemID="{09AA1E89-FA12-4811-9E0E-9B3845C7DDCF}">
  <ds:schemaRefs>
    <ds:schemaRef ds:uri="http://purl.org/dc/elements/1.1/"/>
    <ds:schemaRef ds:uri="http://schemas.microsoft.com/office/2006/metadata/properties"/>
    <ds:schemaRef ds:uri="http://schemas.microsoft.com/sharepoint/v3/fields"/>
    <ds:schemaRef ds:uri="http://schemas.openxmlformats.org/package/2006/metadata/core-properties"/>
    <ds:schemaRef ds:uri="619deea3-b82a-4324-abc9-c36ccb056917"/>
    <ds:schemaRef ds:uri="http://purl.org/dc/terms/"/>
    <ds:schemaRef ds:uri="http://schemas.microsoft.com/office/2006/documentManagement/types"/>
    <ds:schemaRef ds:uri="http://schemas.microsoft.com/office/infopath/2007/PartnerControls"/>
    <ds:schemaRef ds:uri="61a5bba3-b343-484f-bec3-eb0518693f06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821D6E-E34C-495B-B608-59D4D8E07E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12-11-2020</vt:lpstr>
      <vt:lpstr>'REV. 12-11-2020'!Print_Area</vt:lpstr>
      <vt:lpstr>'REV. 12-11-2020'!Print_Titles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Scheett, Alethia</cp:lastModifiedBy>
  <cp:lastPrinted>2019-09-26T16:13:28Z</cp:lastPrinted>
  <dcterms:created xsi:type="dcterms:W3CDTF">2019-09-13T10:37:59Z</dcterms:created>
  <dcterms:modified xsi:type="dcterms:W3CDTF">2020-12-11T19:21:34Z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