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xl/externalLinks/externalLink1.xml" ContentType="application/vnd.openxmlformats-officedocument.spreadsheetml.externalLink+xml"/>
  <Override PartName="/xl/comments1.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autoCompressPictures="0"/>
  <mc:AlternateContent xmlns:mc="http://schemas.openxmlformats.org/markup-compatibility/2006">
    <mc:Choice Requires="x15">
      <x15ac:absPath xmlns:x15ac="http://schemas.microsoft.com/office/spreadsheetml/2010/11/ac" url="K:\_CFDP\Purchasing USDA Food.BB.DD.SProc\Processing, SEPDS, Packet Docs\Processors -NPA.MPA.SPEDS\Packet and SEPDS 22.23 SY\National Food Group\"/>
    </mc:Choice>
  </mc:AlternateContent>
  <bookViews>
    <workbookView xWindow="0" yWindow="0" windowWidth="23040" windowHeight="7968"/>
  </bookViews>
  <sheets>
    <sheet name="Commodity Order Form " sheetId="3" r:id="rId1"/>
  </sheets>
  <externalReferences>
    <externalReference r:id="rId2"/>
  </externalReferences>
  <definedNames>
    <definedName name="_xlnm.Print_Area" localSheetId="0">'Commodity Order Form '!$A$1:$L$38</definedName>
    <definedName name="usdalist" localSheetId="0">[1]Sheet1!$A$6:$O$518</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23" i="3" l="1"/>
  <c r="K22" i="3"/>
  <c r="L22" i="3" s="1"/>
  <c r="K21" i="3"/>
  <c r="L21" i="3" s="1"/>
  <c r="K19" i="3"/>
  <c r="L19" i="3" s="1"/>
  <c r="K27" i="3"/>
  <c r="L27" i="3" s="1"/>
  <c r="K26" i="3"/>
  <c r="L26" i="3" s="1"/>
  <c r="K25" i="3"/>
  <c r="L25" i="3" s="1"/>
  <c r="K18" i="3"/>
  <c r="L18" i="3" s="1"/>
  <c r="I8" i="3" s="1"/>
  <c r="K17" i="3"/>
  <c r="L17" i="3" s="1"/>
  <c r="G8" i="3" s="1"/>
  <c r="K16" i="3"/>
  <c r="L16" i="3" s="1"/>
  <c r="H8" i="3" s="1"/>
  <c r="K14" i="3"/>
  <c r="L14" i="3" s="1"/>
  <c r="K13" i="3"/>
  <c r="L13" i="3" s="1"/>
  <c r="L23" i="3"/>
  <c r="L8" i="3" s="1"/>
  <c r="J8" i="3" l="1"/>
  <c r="K8" i="3"/>
  <c r="F8" i="3"/>
  <c r="K9" i="3" l="1"/>
  <c r="M19" i="3"/>
  <c r="M18" i="3"/>
  <c r="I6" i="3" l="1"/>
  <c r="I7" i="3" s="1"/>
  <c r="M13" i="3"/>
  <c r="M14" i="3" l="1"/>
  <c r="F6" i="3" s="1"/>
  <c r="M25" i="3"/>
  <c r="M26" i="3"/>
  <c r="M27" i="3"/>
  <c r="M22" i="3"/>
  <c r="M21" i="3"/>
  <c r="M23" i="3"/>
  <c r="M16" i="3"/>
  <c r="M17" i="3"/>
  <c r="M15" i="3"/>
  <c r="M20" i="3"/>
  <c r="M24" i="3"/>
  <c r="J6" i="3" l="1"/>
  <c r="J7" i="3" s="1"/>
  <c r="L6" i="3"/>
  <c r="L7" i="3" s="1"/>
  <c r="K6" i="3"/>
  <c r="K7" i="3" s="1"/>
  <c r="G6" i="3"/>
  <c r="G7" i="3" s="1"/>
  <c r="H6" i="3"/>
  <c r="H7" i="3" s="1"/>
</calcChain>
</file>

<file path=xl/comments1.xml><?xml version="1.0" encoding="utf-8"?>
<comments xmlns="http://schemas.openxmlformats.org/spreadsheetml/2006/main">
  <authors>
    <author>Microsoft Office User</author>
  </authors>
  <commentList>
    <comment ref="H21" authorId="0" shapeId="0">
      <text>
        <r>
          <rPr>
            <b/>
            <sz val="10"/>
            <color rgb="FF000000"/>
            <rFont val="Tahoma"/>
            <family val="2"/>
          </rPr>
          <t>Microsoft Office User:</t>
        </r>
      </text>
    </comment>
  </commentList>
</comments>
</file>

<file path=xl/sharedStrings.xml><?xml version="1.0" encoding="utf-8"?>
<sst xmlns="http://schemas.openxmlformats.org/spreadsheetml/2006/main" count="99" uniqueCount="80">
  <si>
    <t xml:space="preserve">Product Description </t>
  </si>
  <si>
    <t>1/2 Cup Fruit</t>
  </si>
  <si>
    <t>Serving Size</t>
  </si>
  <si>
    <t>Meal Contribution</t>
  </si>
  <si>
    <t>Commodity Used</t>
  </si>
  <si>
    <t>100220 Peaches</t>
  </si>
  <si>
    <t>100225 Pears</t>
  </si>
  <si>
    <t>100212 Mixed Fruit</t>
  </si>
  <si>
    <t>Drawdown
 Per Case</t>
  </si>
  <si>
    <t>PLEASE FILL OUT INFORMATION BELOW:</t>
  </si>
  <si>
    <t>First &amp; Last Name:</t>
  </si>
  <si>
    <t>School District:</t>
  </si>
  <si>
    <t>Address:</t>
  </si>
  <si>
    <t>Phone #:</t>
  </si>
  <si>
    <t>Fax #:</t>
  </si>
  <si>
    <t>248.669.3010</t>
  </si>
  <si>
    <t>www.nationalfoodgroup.com</t>
  </si>
  <si>
    <t>Distributor:</t>
  </si>
  <si>
    <t>4.5 oz</t>
  </si>
  <si>
    <t>4 oz</t>
  </si>
  <si>
    <t>5 oz</t>
  </si>
  <si>
    <t>2 M/MA, 2 GRN, 1/8c VEG</t>
  </si>
  <si>
    <t>110149 Bulk Apples</t>
  </si>
  <si>
    <t>Case Count</t>
  </si>
  <si>
    <t>3 oz</t>
  </si>
  <si>
    <t>1 M/MA or 1/4c VEG (Legume)</t>
  </si>
  <si>
    <t>100360 Garbanzo Beans</t>
  </si>
  <si>
    <t>Zee Zees® Hummus Cups</t>
  </si>
  <si>
    <t>2 M/MA or 1/2c VEG (Legume)</t>
  </si>
  <si>
    <t>100365 Pinto Beans</t>
  </si>
  <si>
    <t>Zee Zees® Shelf-Stable Applesauce Cups</t>
  </si>
  <si>
    <t>Zee Zees® Diced Pear Fruit Cups</t>
  </si>
  <si>
    <t>Zee Zees® Diced Peach Fruit Cups</t>
  </si>
  <si>
    <t>Zee Zees® Four Fruit Mixed Fruit Cups  (apples, pears, pineapple &amp; peaches)</t>
  </si>
  <si>
    <t>Zee Zees® Harvest Mixed Fruit Cups (pears, peaches &amp; grapes)</t>
  </si>
  <si>
    <t>3/4 Cup Fruit</t>
  </si>
  <si>
    <t xml:space="preserve">Zee Zees® Shelf-Stable Diced Fruit Cups </t>
  </si>
  <si>
    <t xml:space="preserve">Zee Zees® Bean Dip Cups - Original </t>
  </si>
  <si>
    <t>2 M/MA, 2 GRN</t>
  </si>
  <si>
    <t>Cheese Products</t>
  </si>
  <si>
    <t>Elated Plates® Whole Grain Cheesy Breadsticks</t>
  </si>
  <si>
    <t>Zee Zees® Applesauce Cups - Unsweetened</t>
  </si>
  <si>
    <t>Zee Zees® Applesauce Cups - Reduced Sugar</t>
  </si>
  <si>
    <t>Zee Zees® Hummus Cups - 3 oz</t>
  </si>
  <si>
    <t>Zee Zees® Hummus Cups - 4.5 oz</t>
  </si>
  <si>
    <t xml:space="preserve">Please feel free to send a copy of this form to your Sales Representative for review. Thank you </t>
  </si>
  <si>
    <t>N/A</t>
  </si>
  <si>
    <t>Total USDA Cases</t>
  </si>
  <si>
    <t>ADP</t>
  </si>
  <si>
    <t>USDA Value
 Per Case</t>
  </si>
  <si>
    <t xml:space="preserve">Times Menued 
Per Year </t>
  </si>
  <si>
    <t>Total Entitlement Needed</t>
  </si>
  <si>
    <t>National Food Group Phone #:</t>
  </si>
  <si>
    <t>National Food Group Address:</t>
  </si>
  <si>
    <t xml:space="preserve">Sales Representative: </t>
  </si>
  <si>
    <t>Website:</t>
  </si>
  <si>
    <t>National Food Group Information</t>
  </si>
  <si>
    <t>46821 Magellan Drive, Suite A Novi, MI 48377-2454</t>
  </si>
  <si>
    <t>Bulk Apples 
110149</t>
  </si>
  <si>
    <t>Peaches
100220</t>
  </si>
  <si>
    <t>Pears 
100225</t>
  </si>
  <si>
    <t>Mixed Fruit
 100212</t>
  </si>
  <si>
    <t>Garbanzo Beans
 100360</t>
  </si>
  <si>
    <t>Pinto Beans
 100365</t>
  </si>
  <si>
    <t>Finished Cases</t>
  </si>
  <si>
    <t>Total Pounds</t>
  </si>
  <si>
    <t>Entitlement Subtotal</t>
  </si>
  <si>
    <r>
      <rPr>
        <b/>
        <sz val="8"/>
        <color theme="7"/>
        <rFont val="Avenir LT Std 65 Medium"/>
        <family val="2"/>
      </rPr>
      <t>Instructions</t>
    </r>
    <r>
      <rPr>
        <sz val="8"/>
        <color theme="3"/>
        <rFont val="Avenir LT Std 65 Medium"/>
        <family val="2"/>
      </rPr>
      <t xml:space="preserve">
1. Enter your ADP and times the item will be on your menu during the school year.
2. The number of finished cases and total entitlement required for given item will populate 
     next to these entries.
3. Totals will also populate for:
    a. Quantity, in Pounds of each USDA Food needed to divert to National Food Group 
    b. Quantity, in Cases of each USDA Food needed to divert to National Food Group 
    (if applicable to your state diversion processes)
    c. Entitlement required per USDA Food
    d.  Total Entitlement required for all diversions to National Food Group
4. Once completed, please email your finished calculator to your National Food Group sales      
    representative to review.</t>
    </r>
  </si>
  <si>
    <t xml:space="preserve">Total Entitlement 
Per USDA Food </t>
  </si>
  <si>
    <r>
      <rPr>
        <b/>
        <sz val="36"/>
        <color theme="3"/>
        <rFont val="Avenir Heavy"/>
        <family val="2"/>
      </rPr>
      <t xml:space="preserve">Commodity Processing Calculator SY 22/23 </t>
    </r>
    <r>
      <rPr>
        <b/>
        <sz val="95"/>
        <color theme="3"/>
        <rFont val="Avenir Heavy"/>
        <family val="2"/>
      </rPr>
      <t xml:space="preserve">   </t>
    </r>
    <r>
      <rPr>
        <b/>
        <sz val="100"/>
        <color theme="1"/>
        <rFont val="Avenir Heavy"/>
        <family val="2"/>
      </rPr>
      <t xml:space="preserve">                                        </t>
    </r>
  </si>
  <si>
    <t>Mozzarella
 110244</t>
  </si>
  <si>
    <t>110244 Mozzarella</t>
  </si>
  <si>
    <t>Elated Plates® Whole Grain Pepperoni  Calzone</t>
  </si>
  <si>
    <t>Elated Plates® Whole Grain Cheese  Calzone</t>
  </si>
  <si>
    <t>SY 22/23</t>
  </si>
  <si>
    <t>Sales Representative Phone #:</t>
  </si>
  <si>
    <t>Sales Representative Email:</t>
  </si>
  <si>
    <t>Shayna Pham</t>
  </si>
  <si>
    <t>248-560-2338</t>
  </si>
  <si>
    <t>spham@nationalfoodgroup.com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</si>
</sst>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9">
    <font>
      <sz val="11"/>
      <color theme="1"/>
      <name val="Segoe UI"/>
      <family val="2"/>
      <scheme val="minor"/>
    </font>
    <font>
      <u/>
      <sz val="10"/>
      <color indexed="12"/>
      <name val="Arial"/>
      <family val="2"/>
    </font>
    <font>
      <u/>
      <sz val="10"/>
      <color indexed="12"/>
      <name val="Avenir LT Std 55 Roman"/>
      <family val="2"/>
    </font>
    <font>
      <sz val="11"/>
      <color theme="1"/>
      <name val="Avenir Heavy"/>
      <family val="2"/>
    </font>
    <font>
      <b/>
      <sz val="34"/>
      <color theme="1"/>
      <name val="Avenir Heavy"/>
      <family val="2"/>
    </font>
    <font>
      <u/>
      <sz val="11"/>
      <color theme="11"/>
      <name val="Segoe UI"/>
      <family val="2"/>
      <scheme val="minor"/>
    </font>
    <font>
      <sz val="8"/>
      <name val="Segoe UI"/>
      <family val="2"/>
      <scheme val="minor"/>
    </font>
    <font>
      <b/>
      <sz val="20"/>
      <color theme="3"/>
      <name val="Avenir LT Std 65 Medium"/>
      <family val="2"/>
    </font>
    <font>
      <b/>
      <sz val="48"/>
      <color theme="0"/>
      <name val="Avenir Heavy"/>
      <family val="2"/>
    </font>
    <font>
      <sz val="32"/>
      <color theme="0"/>
      <name val="Avenir Black"/>
      <family val="2"/>
    </font>
    <font>
      <sz val="20"/>
      <color theme="1"/>
      <name val="Segoe UI"/>
      <family val="2"/>
      <scheme val="minor"/>
    </font>
    <font>
      <sz val="26"/>
      <color rgb="FFFFFFFF"/>
      <name val="Avenir LT Std 85 Heavy"/>
    </font>
    <font>
      <b/>
      <sz val="36"/>
      <color theme="4"/>
      <name val="Avenir LT Std 55 Roman"/>
      <family val="2"/>
    </font>
    <font>
      <b/>
      <sz val="24"/>
      <color rgb="FFFFFFFF"/>
      <name val="Avenir Heavy"/>
      <family val="2"/>
    </font>
    <font>
      <b/>
      <sz val="100"/>
      <color theme="3"/>
      <name val="Avenir Heavy"/>
      <family val="2"/>
    </font>
    <font>
      <b/>
      <sz val="100"/>
      <color theme="1"/>
      <name val="Avenir Heavy"/>
      <family val="2"/>
    </font>
    <font>
      <b/>
      <sz val="95"/>
      <color theme="3"/>
      <name val="Avenir Heavy"/>
      <family val="2"/>
    </font>
    <font>
      <b/>
      <sz val="22"/>
      <color theme="7"/>
      <name val="Avenir LT Std 65 Medium"/>
      <family val="2"/>
    </font>
    <font>
      <b/>
      <sz val="10"/>
      <color rgb="FF000000"/>
      <name val="Tahoma"/>
      <family val="2"/>
    </font>
    <font>
      <sz val="10"/>
      <color theme="0"/>
      <name val="Avenir Roman"/>
    </font>
    <font>
      <b/>
      <sz val="10"/>
      <color theme="0"/>
      <name val="Avenir Roman"/>
    </font>
    <font>
      <sz val="10"/>
      <color theme="3"/>
      <name val="Avenir Medium"/>
      <family val="2"/>
    </font>
    <font>
      <sz val="12"/>
      <color theme="0"/>
      <name val="Avenir Heavy"/>
      <family val="2"/>
    </font>
    <font>
      <sz val="8"/>
      <color theme="3"/>
      <name val="Avenir Heavy"/>
      <family val="2"/>
    </font>
    <font>
      <sz val="8"/>
      <color theme="1"/>
      <name val="Avenir LT Std 65 Medium"/>
      <family val="2"/>
    </font>
    <font>
      <sz val="8"/>
      <name val="Avenir LT Std 65 Medium"/>
      <family val="2"/>
    </font>
    <font>
      <sz val="8"/>
      <color theme="1"/>
      <name val="Avenir Heavy"/>
      <family val="2"/>
    </font>
    <font>
      <sz val="8"/>
      <color theme="1"/>
      <name val="Segoe UI"/>
      <family val="2"/>
      <scheme val="minor"/>
    </font>
    <font>
      <b/>
      <sz val="12"/>
      <color theme="0"/>
      <name val="Avenir Heavy"/>
      <family val="2"/>
    </font>
    <font>
      <b/>
      <sz val="12"/>
      <color rgb="FFFFFFFF"/>
      <name val="Avenir Heavy"/>
      <family val="2"/>
    </font>
    <font>
      <sz val="12"/>
      <color theme="3"/>
      <name val="Avenir LT Std 55 Roman"/>
      <family val="2"/>
    </font>
    <font>
      <b/>
      <sz val="12"/>
      <color theme="3"/>
      <name val="Avenir LT Std 55 Roman"/>
      <family val="2"/>
    </font>
    <font>
      <sz val="8"/>
      <color theme="3"/>
      <name val="Avenir LT Std 65 Medium"/>
      <family val="2"/>
    </font>
    <font>
      <b/>
      <sz val="8"/>
      <color theme="7"/>
      <name val="Avenir LT Std 65 Medium"/>
      <family val="2"/>
    </font>
    <font>
      <sz val="8"/>
      <color theme="7"/>
      <name val="Avenir LT Std 65 Medium"/>
      <family val="2"/>
    </font>
    <font>
      <b/>
      <sz val="36"/>
      <color theme="3"/>
      <name val="Avenir Heavy"/>
      <family val="2"/>
    </font>
    <font>
      <sz val="12"/>
      <color rgb="FFFFFFFF"/>
      <name val="Avenir LT Std 85 Heavy"/>
    </font>
    <font>
      <sz val="20"/>
      <color theme="7"/>
      <name val="Avenir Heavy"/>
      <family val="2"/>
    </font>
    <font>
      <sz val="20"/>
      <color theme="1"/>
      <name val="Avenir Heavy"/>
      <family val="2"/>
    </font>
  </fonts>
  <fills count="19">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8"/>
        <bgColor indexed="64"/>
      </patternFill>
    </fill>
    <fill>
      <patternFill patternType="solid">
        <fgColor theme="3"/>
        <bgColor indexed="64"/>
      </patternFill>
    </fill>
    <fill>
      <patternFill patternType="solid">
        <fgColor rgb="FF415A68"/>
        <bgColor rgb="FF000000"/>
      </patternFill>
    </fill>
    <fill>
      <patternFill patternType="solid">
        <fgColor rgb="FFAFBD21"/>
        <bgColor rgb="FF000000"/>
      </patternFill>
    </fill>
    <fill>
      <patternFill patternType="solid">
        <fgColor rgb="FFF2F2F2"/>
        <bgColor rgb="FF000000"/>
      </patternFill>
    </fill>
    <fill>
      <patternFill patternType="solid">
        <fgColor theme="4"/>
        <bgColor indexed="64"/>
      </patternFill>
    </fill>
    <fill>
      <patternFill patternType="solid">
        <fgColor theme="3" tint="0.39997558519241921"/>
        <bgColor rgb="FF000000"/>
      </patternFill>
    </fill>
    <fill>
      <patternFill patternType="solid">
        <fgColor theme="3"/>
        <bgColor rgb="FF000000"/>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0"/>
        <bgColor rgb="FF000000"/>
      </patternFill>
    </fill>
  </fills>
  <borders count="81">
    <border>
      <left/>
      <right/>
      <top/>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thin">
        <color auto="1"/>
      </left>
      <right style="thin">
        <color auto="1"/>
      </right>
      <top/>
      <bottom style="thin">
        <color auto="1"/>
      </bottom>
      <diagonal/>
    </border>
    <border>
      <left/>
      <right style="medium">
        <color rgb="FF000000"/>
      </right>
      <top/>
      <bottom/>
      <diagonal/>
    </border>
    <border>
      <left/>
      <right style="thick">
        <color theme="0"/>
      </right>
      <top/>
      <bottom/>
      <diagonal/>
    </border>
    <border>
      <left style="thick">
        <color theme="0"/>
      </left>
      <right/>
      <top/>
      <bottom/>
      <diagonal/>
    </border>
    <border>
      <left/>
      <right/>
      <top style="medium">
        <color rgb="FF000000"/>
      </top>
      <bottom style="medium">
        <color rgb="FF000000"/>
      </bottom>
      <diagonal/>
    </border>
    <border>
      <left style="medium">
        <color rgb="FF000000"/>
      </left>
      <right/>
      <top style="dashed">
        <color rgb="FF000000"/>
      </top>
      <bottom style="dashed">
        <color rgb="FF000000"/>
      </bottom>
      <diagonal/>
    </border>
    <border>
      <left/>
      <right/>
      <top style="dashed">
        <color rgb="FF000000"/>
      </top>
      <bottom style="dashed">
        <color rgb="FF000000"/>
      </bottom>
      <diagonal/>
    </border>
    <border>
      <left style="medium">
        <color rgb="FF000000"/>
      </left>
      <right/>
      <top style="dashed">
        <color rgb="FF000000"/>
      </top>
      <bottom style="medium">
        <color rgb="FF000000"/>
      </bottom>
      <diagonal/>
    </border>
    <border>
      <left/>
      <right/>
      <top style="dashed">
        <color rgb="FF000000"/>
      </top>
      <bottom style="medium">
        <color rgb="FF000000"/>
      </bottom>
      <diagonal/>
    </border>
    <border>
      <left style="medium">
        <color rgb="FF000000"/>
      </left>
      <right/>
      <top style="medium">
        <color rgb="FF000000"/>
      </top>
      <bottom style="dashed">
        <color rgb="FF000000"/>
      </bottom>
      <diagonal/>
    </border>
    <border>
      <left/>
      <right/>
      <top style="medium">
        <color rgb="FF000000"/>
      </top>
      <bottom style="dashed">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style="dashed">
        <color rgb="FF000000"/>
      </bottom>
      <diagonal/>
    </border>
    <border>
      <left/>
      <right style="medium">
        <color rgb="FF000000"/>
      </right>
      <top style="dashed">
        <color rgb="FF000000"/>
      </top>
      <bottom style="dashed">
        <color rgb="FF000000"/>
      </bottom>
      <diagonal/>
    </border>
    <border>
      <left/>
      <right style="medium">
        <color rgb="FF000000"/>
      </right>
      <top style="dashed">
        <color rgb="FF000000"/>
      </top>
      <bottom style="medium">
        <color rgb="FF000000"/>
      </bottom>
      <diagonal/>
    </border>
    <border>
      <left style="medium">
        <color rgb="FF000000"/>
      </left>
      <right style="medium">
        <color auto="1"/>
      </right>
      <top style="medium">
        <color rgb="FF000000"/>
      </top>
      <bottom style="double">
        <color rgb="FF000000"/>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top/>
      <bottom style="medium">
        <color auto="1"/>
      </bottom>
      <diagonal/>
    </border>
    <border>
      <left/>
      <right/>
      <top/>
      <bottom style="medium">
        <color rgb="FF000000"/>
      </bottom>
      <diagonal/>
    </border>
    <border>
      <left/>
      <right/>
      <top style="medium">
        <color auto="1"/>
      </top>
      <bottom style="thin">
        <color auto="1"/>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rgb="FF000000"/>
      </left>
      <right style="medium">
        <color rgb="FF000000"/>
      </right>
      <top style="medium">
        <color rgb="FF000000"/>
      </top>
      <bottom/>
      <diagonal/>
    </border>
    <border>
      <left style="medium">
        <color rgb="FF000000"/>
      </left>
      <right style="medium">
        <color auto="1"/>
      </right>
      <top style="medium">
        <color rgb="FF000000"/>
      </top>
      <bottom/>
      <diagonal/>
    </border>
    <border>
      <left style="medium">
        <color rgb="FF415A68"/>
      </left>
      <right style="medium">
        <color rgb="FF415A68"/>
      </right>
      <top style="medium">
        <color rgb="FF415A68"/>
      </top>
      <bottom style="medium">
        <color rgb="FF415A68"/>
      </bottom>
      <diagonal/>
    </border>
    <border>
      <left/>
      <right style="medium">
        <color auto="1"/>
      </right>
      <top style="double">
        <color rgb="FF000000"/>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rgb="FF415A68"/>
      </left>
      <right/>
      <top style="medium">
        <color rgb="FF415A68"/>
      </top>
      <bottom style="medium">
        <color rgb="FF415A68"/>
      </bottom>
      <diagonal/>
    </border>
    <border>
      <left/>
      <right style="medium">
        <color rgb="FF415A68"/>
      </right>
      <top style="medium">
        <color rgb="FF415A68"/>
      </top>
      <bottom style="medium">
        <color rgb="FF415A68"/>
      </bottom>
      <diagonal/>
    </border>
    <border>
      <left style="medium">
        <color rgb="FF000000"/>
      </left>
      <right/>
      <top style="medium">
        <color rgb="FF000000"/>
      </top>
      <bottom style="medium">
        <color rgb="FF415A68"/>
      </bottom>
      <diagonal/>
    </border>
    <border>
      <left/>
      <right style="medium">
        <color rgb="FF000000"/>
      </right>
      <top style="medium">
        <color rgb="FF000000"/>
      </top>
      <bottom style="medium">
        <color rgb="FF415A68"/>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ck">
        <color theme="0"/>
      </left>
      <right style="thick">
        <color theme="0"/>
      </right>
      <top/>
      <bottom/>
      <diagonal/>
    </border>
    <border>
      <left style="medium">
        <color rgb="FF415A68"/>
      </left>
      <right style="medium">
        <color rgb="FF415A68"/>
      </right>
      <top/>
      <bottom style="medium">
        <color rgb="FF415A68"/>
      </bottom>
      <diagonal/>
    </border>
    <border>
      <left/>
      <right style="medium">
        <color rgb="FF000000"/>
      </right>
      <top/>
      <bottom style="medium">
        <color auto="1"/>
      </bottom>
      <diagonal/>
    </border>
    <border>
      <left style="medium">
        <color auto="1"/>
      </left>
      <right style="medium">
        <color auto="1"/>
      </right>
      <top style="dashed">
        <color auto="1"/>
      </top>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rgb="FF000000"/>
      </right>
      <top style="medium">
        <color auto="1"/>
      </top>
      <bottom style="dotted">
        <color auto="1"/>
      </bottom>
      <diagonal/>
    </border>
    <border>
      <left style="medium">
        <color auto="1"/>
      </left>
      <right/>
      <top style="dotted">
        <color auto="1"/>
      </top>
      <bottom style="dotted">
        <color auto="1"/>
      </bottom>
      <diagonal/>
    </border>
    <border>
      <left/>
      <right/>
      <top style="dotted">
        <color auto="1"/>
      </top>
      <bottom style="dotted">
        <color auto="1"/>
      </bottom>
      <diagonal/>
    </border>
    <border>
      <left/>
      <right style="medium">
        <color rgb="FF000000"/>
      </right>
      <top style="dotted">
        <color auto="1"/>
      </top>
      <bottom style="dotted">
        <color auto="1"/>
      </bottom>
      <diagonal/>
    </border>
    <border>
      <left style="medium">
        <color auto="1"/>
      </left>
      <right style="medium">
        <color auto="1"/>
      </right>
      <top style="medium">
        <color auto="1"/>
      </top>
      <bottom style="dashed">
        <color auto="1"/>
      </bottom>
      <diagonal/>
    </border>
    <border>
      <left style="medium">
        <color auto="1"/>
      </left>
      <right style="medium">
        <color auto="1"/>
      </right>
      <top style="dashed">
        <color auto="1"/>
      </top>
      <bottom style="dashed">
        <color auto="1"/>
      </bottom>
      <diagonal/>
    </border>
    <border>
      <left style="medium">
        <color auto="1"/>
      </left>
      <right style="medium">
        <color auto="1"/>
      </right>
      <top/>
      <bottom style="medium">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rgb="FF000000"/>
      </right>
      <top style="dotted">
        <color auto="1"/>
      </top>
      <bottom style="medium">
        <color auto="1"/>
      </bottom>
      <diagonal/>
    </border>
    <border>
      <left style="medium">
        <color rgb="FF000000"/>
      </left>
      <right style="medium">
        <color rgb="FF000000"/>
      </right>
      <top style="medium">
        <color rgb="FF000000"/>
      </top>
      <bottom style="dashed">
        <color rgb="FF000000"/>
      </bottom>
      <diagonal/>
    </border>
    <border>
      <left style="medium">
        <color rgb="FF000000"/>
      </left>
      <right style="medium">
        <color rgb="FF000000"/>
      </right>
      <top style="dashed">
        <color rgb="FF000000"/>
      </top>
      <bottom style="dashed">
        <color rgb="FF000000"/>
      </bottom>
      <diagonal/>
    </border>
    <border>
      <left style="medium">
        <color rgb="FF000000"/>
      </left>
      <right style="medium">
        <color rgb="FF000000"/>
      </right>
      <top style="dashed">
        <color rgb="FF000000"/>
      </top>
      <bottom style="medium">
        <color rgb="FF000000"/>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bottom/>
      <diagonal/>
    </border>
    <border>
      <left/>
      <right style="medium">
        <color auto="1"/>
      </right>
      <top/>
      <bottom style="medium">
        <color auto="1"/>
      </bottom>
      <diagonal/>
    </border>
  </borders>
  <cellStyleXfs count="65">
    <xf numFmtId="0" fontId="0" fillId="0" borderId="0"/>
    <xf numFmtId="0" fontId="1" fillId="0" borderId="0" applyNumberFormat="0" applyFill="0" applyBorder="0" applyAlignment="0" applyProtection="0">
      <alignment vertical="top"/>
      <protection locked="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45">
    <xf numFmtId="0" fontId="0" fillId="0" borderId="0" xfId="0"/>
    <xf numFmtId="0" fontId="2" fillId="0" borderId="0" xfId="1" applyFont="1" applyFill="1" applyBorder="1" applyAlignment="1" applyProtection="1"/>
    <xf numFmtId="0" fontId="25" fillId="0" borderId="9" xfId="0" applyFont="1" applyBorder="1" applyAlignment="1" applyProtection="1">
      <alignment horizontal="center" vertical="center"/>
    </xf>
    <xf numFmtId="0" fontId="25" fillId="0" borderId="32" xfId="0" applyFont="1" applyBorder="1" applyAlignment="1" applyProtection="1">
      <alignment horizontal="center" vertical="center"/>
    </xf>
    <xf numFmtId="0" fontId="25" fillId="0" borderId="1" xfId="0" applyFont="1" applyBorder="1" applyAlignment="1" applyProtection="1">
      <alignment horizontal="center" vertical="center"/>
    </xf>
    <xf numFmtId="164" fontId="24" fillId="0" borderId="40" xfId="0" applyNumberFormat="1" applyFont="1" applyBorder="1" applyAlignment="1" applyProtection="1">
      <alignment horizontal="center" vertical="center"/>
    </xf>
    <xf numFmtId="164" fontId="24" fillId="0" borderId="41" xfId="0" applyNumberFormat="1" applyFont="1" applyBorder="1" applyAlignment="1" applyProtection="1">
      <alignment horizontal="center" vertical="center"/>
    </xf>
    <xf numFmtId="164" fontId="24" fillId="0" borderId="42" xfId="0" applyNumberFormat="1" applyFont="1" applyBorder="1" applyAlignment="1" applyProtection="1">
      <alignment horizontal="center" vertical="center"/>
    </xf>
    <xf numFmtId="0" fontId="0" fillId="0" borderId="0" xfId="0" applyProtection="1"/>
    <xf numFmtId="0" fontId="4" fillId="2" borderId="0" xfId="0" applyFont="1" applyFill="1" applyBorder="1" applyAlignment="1" applyProtection="1">
      <alignment horizontal="left" vertical="center" indent="1"/>
    </xf>
    <xf numFmtId="0" fontId="29" fillId="10" borderId="36" xfId="0" applyFont="1" applyFill="1" applyBorder="1" applyAlignment="1" applyProtection="1">
      <alignment horizontal="center" vertical="center" wrapText="1"/>
    </xf>
    <xf numFmtId="0" fontId="29" fillId="10" borderId="37" xfId="0" applyFont="1" applyFill="1" applyBorder="1" applyAlignment="1" applyProtection="1">
      <alignment horizontal="center" vertical="center" wrapText="1"/>
    </xf>
    <xf numFmtId="0" fontId="13" fillId="10" borderId="24" xfId="0" applyFont="1" applyFill="1" applyBorder="1" applyAlignment="1" applyProtection="1">
      <alignment horizontal="center" vertical="center" wrapText="1"/>
    </xf>
    <xf numFmtId="0" fontId="0" fillId="0" borderId="0" xfId="0" applyAlignment="1" applyProtection="1">
      <alignment vertical="center"/>
    </xf>
    <xf numFmtId="4" fontId="31" fillId="16" borderId="38" xfId="0" applyNumberFormat="1" applyFont="1" applyFill="1" applyBorder="1" applyAlignment="1" applyProtection="1">
      <alignment horizontal="center" vertical="center"/>
    </xf>
    <xf numFmtId="4" fontId="12" fillId="0" borderId="39" xfId="0" applyNumberFormat="1" applyFont="1" applyBorder="1" applyAlignment="1" applyProtection="1">
      <alignment horizontal="center" vertical="center"/>
    </xf>
    <xf numFmtId="0" fontId="0" fillId="0" borderId="0" xfId="0" applyAlignment="1" applyProtection="1">
      <alignment horizontal="center" vertical="center"/>
    </xf>
    <xf numFmtId="3" fontId="31" fillId="15" borderId="38" xfId="0" applyNumberFormat="1" applyFont="1" applyFill="1" applyBorder="1" applyAlignment="1" applyProtection="1">
      <alignment horizontal="center" vertical="center"/>
    </xf>
    <xf numFmtId="4" fontId="12" fillId="0" borderId="0" xfId="0" applyNumberFormat="1" applyFont="1" applyBorder="1" applyAlignment="1" applyProtection="1">
      <alignment horizontal="center" vertical="center"/>
    </xf>
    <xf numFmtId="164" fontId="31" fillId="2" borderId="38" xfId="0" applyNumberFormat="1" applyFont="1" applyFill="1" applyBorder="1" applyAlignment="1" applyProtection="1">
      <alignment horizontal="center" vertical="center"/>
    </xf>
    <xf numFmtId="0" fontId="17" fillId="2" borderId="0" xfId="0" applyFont="1" applyFill="1" applyBorder="1" applyAlignment="1" applyProtection="1">
      <alignment horizontal="left" vertical="top" wrapText="1" indent="1"/>
    </xf>
    <xf numFmtId="0" fontId="19" fillId="5" borderId="4" xfId="0" applyFont="1" applyFill="1" applyBorder="1" applyAlignment="1" applyProtection="1">
      <alignment horizontal="center" vertical="center" wrapText="1"/>
    </xf>
    <xf numFmtId="0" fontId="20" fillId="9" borderId="4" xfId="0" applyFont="1" applyFill="1" applyBorder="1" applyAlignment="1" applyProtection="1">
      <alignment horizontal="center" vertical="center" wrapText="1"/>
    </xf>
    <xf numFmtId="0" fontId="21" fillId="15" borderId="4" xfId="0" applyFont="1" applyFill="1" applyBorder="1" applyAlignment="1" applyProtection="1">
      <alignment horizontal="center" vertical="center"/>
    </xf>
    <xf numFmtId="0" fontId="21" fillId="14" borderId="44" xfId="0" applyFont="1" applyFill="1" applyBorder="1" applyAlignment="1" applyProtection="1">
      <alignment horizontal="center" vertical="center" wrapText="1"/>
    </xf>
    <xf numFmtId="0" fontId="3" fillId="0" borderId="77" xfId="0" applyFont="1" applyBorder="1" applyAlignment="1" applyProtection="1">
      <alignment vertical="center"/>
    </xf>
    <xf numFmtId="0" fontId="24" fillId="0" borderId="34" xfId="0" applyFont="1" applyBorder="1" applyAlignment="1" applyProtection="1">
      <alignment horizontal="center" vertical="center"/>
    </xf>
    <xf numFmtId="0" fontId="24" fillId="0" borderId="9" xfId="0" applyFont="1" applyBorder="1" applyAlignment="1" applyProtection="1">
      <alignment horizontal="center" vertical="center"/>
    </xf>
    <xf numFmtId="2" fontId="24" fillId="0" borderId="9" xfId="0" applyNumberFormat="1" applyFont="1" applyBorder="1" applyAlignment="1" applyProtection="1">
      <alignment horizontal="center" vertical="center"/>
    </xf>
    <xf numFmtId="3" fontId="24" fillId="12" borderId="5" xfId="0" applyNumberFormat="1" applyFont="1" applyFill="1" applyBorder="1" applyAlignment="1" applyProtection="1">
      <alignment horizontal="center" vertical="center"/>
    </xf>
    <xf numFmtId="164" fontId="24" fillId="12" borderId="47" xfId="0" applyNumberFormat="1" applyFont="1" applyFill="1" applyBorder="1" applyAlignment="1" applyProtection="1">
      <alignment horizontal="center" vertical="center"/>
    </xf>
    <xf numFmtId="0" fontId="26" fillId="0" borderId="79" xfId="0" applyFont="1" applyBorder="1" applyAlignment="1" applyProtection="1">
      <alignment vertical="center"/>
    </xf>
    <xf numFmtId="0" fontId="26" fillId="0" borderId="0" xfId="0" applyFont="1" applyAlignment="1" applyProtection="1">
      <alignment vertical="center"/>
    </xf>
    <xf numFmtId="0" fontId="3" fillId="0" borderId="0" xfId="0" applyFont="1" applyAlignment="1" applyProtection="1">
      <alignment vertical="center"/>
    </xf>
    <xf numFmtId="0" fontId="24" fillId="0" borderId="31" xfId="0" applyFont="1" applyBorder="1" applyAlignment="1" applyProtection="1">
      <alignment horizontal="center" vertical="center"/>
    </xf>
    <xf numFmtId="0" fontId="24" fillId="0" borderId="32" xfId="0" applyFont="1" applyBorder="1" applyAlignment="1" applyProtection="1">
      <alignment horizontal="center" vertical="center"/>
    </xf>
    <xf numFmtId="2" fontId="24" fillId="0" borderId="32" xfId="0" applyNumberFormat="1" applyFont="1" applyBorder="1" applyAlignment="1" applyProtection="1">
      <alignment horizontal="center" vertical="center"/>
    </xf>
    <xf numFmtId="164" fontId="24" fillId="12" borderId="49" xfId="0" applyNumberFormat="1" applyFont="1" applyFill="1" applyBorder="1" applyAlignment="1" applyProtection="1">
      <alignment horizontal="center" vertical="center"/>
    </xf>
    <xf numFmtId="0" fontId="3" fillId="0" borderId="79" xfId="0" applyFont="1" applyBorder="1" applyAlignment="1" applyProtection="1">
      <alignment vertical="center"/>
    </xf>
    <xf numFmtId="0" fontId="10" fillId="0" borderId="0" xfId="0" applyFont="1" applyProtection="1"/>
    <xf numFmtId="0" fontId="24" fillId="0" borderId="5" xfId="0" applyFont="1" applyBorder="1" applyAlignment="1" applyProtection="1">
      <alignment horizontal="center" vertical="center"/>
    </xf>
    <xf numFmtId="0" fontId="24" fillId="0" borderId="1" xfId="0" applyFont="1" applyBorder="1" applyAlignment="1" applyProtection="1">
      <alignment horizontal="center" vertical="center"/>
    </xf>
    <xf numFmtId="2" fontId="24" fillId="0" borderId="1" xfId="0" applyNumberFormat="1" applyFont="1" applyBorder="1" applyAlignment="1" applyProtection="1">
      <alignment horizontal="center" vertical="center"/>
    </xf>
    <xf numFmtId="0" fontId="27" fillId="0" borderId="0" xfId="0" applyFont="1" applyProtection="1"/>
    <xf numFmtId="0" fontId="26" fillId="0" borderId="26" xfId="0" applyFont="1" applyBorder="1" applyAlignment="1" applyProtection="1">
      <alignment vertical="center"/>
    </xf>
    <xf numFmtId="0" fontId="26" fillId="0" borderId="33" xfId="0" applyFont="1" applyBorder="1" applyAlignment="1" applyProtection="1">
      <alignment vertical="center"/>
    </xf>
    <xf numFmtId="3" fontId="24" fillId="12" borderId="48" xfId="0" applyNumberFormat="1" applyFont="1" applyFill="1" applyBorder="1" applyAlignment="1" applyProtection="1">
      <alignment horizontal="center" vertical="center"/>
    </xf>
    <xf numFmtId="0" fontId="24" fillId="0" borderId="48" xfId="0" applyFont="1" applyBorder="1" applyAlignment="1" applyProtection="1">
      <alignment horizontal="center" vertical="center"/>
    </xf>
    <xf numFmtId="0" fontId="24" fillId="0" borderId="56" xfId="0" applyFont="1" applyBorder="1" applyAlignment="1" applyProtection="1">
      <alignment horizontal="center" vertical="center"/>
    </xf>
    <xf numFmtId="2" fontId="24" fillId="0" borderId="56" xfId="0" applyNumberFormat="1" applyFont="1" applyBorder="1" applyAlignment="1" applyProtection="1">
      <alignment horizontal="center" vertical="center"/>
    </xf>
    <xf numFmtId="164" fontId="24" fillId="0" borderId="57" xfId="0" applyNumberFormat="1" applyFont="1" applyBorder="1" applyAlignment="1" applyProtection="1">
      <alignment horizontal="center" vertical="center"/>
    </xf>
    <xf numFmtId="0" fontId="26" fillId="0" borderId="80" xfId="0" applyFont="1" applyBorder="1" applyAlignment="1" applyProtection="1">
      <alignment vertical="center"/>
    </xf>
    <xf numFmtId="0" fontId="0" fillId="0" borderId="0" xfId="0" applyBorder="1" applyProtection="1"/>
    <xf numFmtId="0" fontId="0" fillId="0" borderId="0" xfId="0" applyAlignment="1" applyProtection="1">
      <alignment horizontal="center"/>
    </xf>
    <xf numFmtId="0" fontId="10" fillId="0" borderId="0" xfId="0" applyFont="1" applyAlignment="1" applyProtection="1">
      <alignment horizontal="center"/>
    </xf>
    <xf numFmtId="0" fontId="36" fillId="0" borderId="10" xfId="0" applyFont="1" applyFill="1" applyBorder="1" applyAlignment="1" applyProtection="1">
      <alignment horizontal="left" vertical="center" indent="1"/>
    </xf>
    <xf numFmtId="0" fontId="36" fillId="7" borderId="13" xfId="0" applyFont="1" applyFill="1" applyBorder="1" applyAlignment="1" applyProtection="1">
      <alignment horizontal="left" vertical="center" indent="1"/>
    </xf>
    <xf numFmtId="0" fontId="11" fillId="7" borderId="13" xfId="0" applyFont="1" applyFill="1" applyBorder="1" applyAlignment="1" applyProtection="1">
      <alignment horizontal="left" vertical="center" indent="1"/>
    </xf>
    <xf numFmtId="0" fontId="11" fillId="7" borderId="20" xfId="0" applyFont="1" applyFill="1" applyBorder="1" applyAlignment="1" applyProtection="1">
      <alignment horizontal="left" vertical="center" indent="1"/>
    </xf>
    <xf numFmtId="0" fontId="25" fillId="18" borderId="68" xfId="0" applyFont="1" applyFill="1" applyBorder="1" applyAlignment="1" applyProtection="1">
      <alignment horizontal="left" vertical="center" indent="1"/>
    </xf>
    <xf numFmtId="0" fontId="25" fillId="0" borderId="10" xfId="0" applyFont="1" applyFill="1" applyBorder="1" applyAlignment="1" applyProtection="1">
      <alignment horizontal="left" vertical="center" wrapText="1" indent="1"/>
    </xf>
    <xf numFmtId="0" fontId="25" fillId="0" borderId="74" xfId="0" applyFont="1" applyBorder="1" applyAlignment="1" applyProtection="1">
      <alignment horizontal="left" vertical="center" wrapText="1" indent="1"/>
    </xf>
    <xf numFmtId="0" fontId="25" fillId="18" borderId="61" xfId="0" applyFont="1" applyFill="1" applyBorder="1" applyAlignment="1" applyProtection="1">
      <alignment horizontal="left" vertical="center" indent="1"/>
    </xf>
    <xf numFmtId="0" fontId="25" fillId="0" borderId="75" xfId="0" applyFont="1" applyBorder="1" applyAlignment="1" applyProtection="1">
      <alignment horizontal="left" vertical="center" wrapText="1" indent="1"/>
    </xf>
    <xf numFmtId="0" fontId="25" fillId="8" borderId="65" xfId="0" applyFont="1" applyFill="1" applyBorder="1" applyAlignment="1" applyProtection="1">
      <alignment horizontal="left" vertical="center" indent="1"/>
    </xf>
    <xf numFmtId="0" fontId="25" fillId="8" borderId="66" xfId="0" applyFont="1" applyFill="1" applyBorder="1" applyAlignment="1" applyProtection="1">
      <alignment vertical="center"/>
    </xf>
    <xf numFmtId="0" fontId="25" fillId="8" borderId="67" xfId="0" applyFont="1" applyFill="1" applyBorder="1" applyAlignment="1" applyProtection="1">
      <alignment vertical="center"/>
    </xf>
    <xf numFmtId="0" fontId="25" fillId="18" borderId="69" xfId="0" applyFont="1" applyFill="1" applyBorder="1" applyAlignment="1" applyProtection="1">
      <alignment horizontal="left" vertical="center" indent="1"/>
    </xf>
    <xf numFmtId="0" fontId="25" fillId="0" borderId="76" xfId="0" applyFont="1" applyBorder="1" applyAlignment="1" applyProtection="1">
      <alignment horizontal="left" vertical="center" wrapText="1" indent="1"/>
    </xf>
    <xf numFmtId="0" fontId="24" fillId="13" borderId="34" xfId="0" applyNumberFormat="1" applyFont="1" applyFill="1" applyBorder="1" applyAlignment="1" applyProtection="1">
      <alignment horizontal="center" vertical="center"/>
      <protection locked="0"/>
    </xf>
    <xf numFmtId="0" fontId="24" fillId="13" borderId="35" xfId="0" applyNumberFormat="1" applyFont="1" applyFill="1" applyBorder="1" applyAlignment="1" applyProtection="1">
      <alignment horizontal="center" vertical="center"/>
      <protection locked="0"/>
    </xf>
    <xf numFmtId="0" fontId="24" fillId="13" borderId="45" xfId="0" applyNumberFormat="1" applyFont="1" applyFill="1" applyBorder="1" applyAlignment="1" applyProtection="1">
      <alignment horizontal="center" vertical="center"/>
      <protection locked="0"/>
    </xf>
    <xf numFmtId="0" fontId="24" fillId="13" borderId="46" xfId="0" applyNumberFormat="1" applyFont="1" applyFill="1" applyBorder="1" applyAlignment="1" applyProtection="1">
      <alignment horizontal="center" vertical="center"/>
      <protection locked="0"/>
    </xf>
    <xf numFmtId="0" fontId="24" fillId="13" borderId="48" xfId="0" applyNumberFormat="1" applyFont="1" applyFill="1" applyBorder="1" applyAlignment="1" applyProtection="1">
      <alignment horizontal="center" vertical="center"/>
      <protection locked="0"/>
    </xf>
    <xf numFmtId="0" fontId="24" fillId="13" borderId="49" xfId="0" applyNumberFormat="1" applyFont="1" applyFill="1" applyBorder="1" applyAlignment="1" applyProtection="1">
      <alignment horizontal="center" vertical="center"/>
      <protection locked="0"/>
    </xf>
    <xf numFmtId="0" fontId="25" fillId="18" borderId="61" xfId="0" applyFont="1" applyFill="1" applyBorder="1" applyAlignment="1" applyProtection="1">
      <alignment horizontal="left" vertical="center" indent="1"/>
    </xf>
    <xf numFmtId="0" fontId="9" fillId="9" borderId="2" xfId="0" applyFont="1" applyFill="1" applyBorder="1" applyAlignment="1" applyProtection="1">
      <alignment horizontal="center" vertical="center"/>
    </xf>
    <xf numFmtId="0" fontId="9" fillId="9" borderId="3" xfId="0" applyFont="1" applyFill="1" applyBorder="1" applyAlignment="1" applyProtection="1">
      <alignment horizontal="center" vertical="center"/>
    </xf>
    <xf numFmtId="0" fontId="25" fillId="8" borderId="62" xfId="0" applyFont="1" applyFill="1" applyBorder="1" applyAlignment="1" applyProtection="1">
      <alignment horizontal="left" vertical="center" indent="2"/>
      <protection locked="0"/>
    </xf>
    <xf numFmtId="0" fontId="25" fillId="8" borderId="63" xfId="0" applyFont="1" applyFill="1" applyBorder="1" applyAlignment="1" applyProtection="1">
      <alignment horizontal="left" vertical="center" indent="2"/>
      <protection locked="0"/>
    </xf>
    <xf numFmtId="0" fontId="25" fillId="8" borderId="64" xfId="0" applyFont="1" applyFill="1" applyBorder="1" applyAlignment="1" applyProtection="1">
      <alignment horizontal="left" vertical="center" indent="2"/>
      <protection locked="0"/>
    </xf>
    <xf numFmtId="0" fontId="25" fillId="8" borderId="14" xfId="0" applyFont="1" applyFill="1" applyBorder="1" applyAlignment="1" applyProtection="1">
      <alignment horizontal="left" vertical="center" wrapText="1" indent="2"/>
      <protection locked="0"/>
    </xf>
    <xf numFmtId="0" fontId="25" fillId="8" borderId="15" xfId="0" applyFont="1" applyFill="1" applyBorder="1" applyAlignment="1" applyProtection="1">
      <alignment horizontal="left" vertical="center" wrapText="1" indent="2"/>
      <protection locked="0"/>
    </xf>
    <xf numFmtId="0" fontId="25" fillId="8" borderId="22" xfId="0" applyFont="1" applyFill="1" applyBorder="1" applyAlignment="1" applyProtection="1">
      <alignment horizontal="left" vertical="center" wrapText="1" indent="2"/>
      <protection locked="0"/>
    </xf>
    <xf numFmtId="0" fontId="25" fillId="8" borderId="18" xfId="0" applyFont="1" applyFill="1" applyBorder="1" applyAlignment="1" applyProtection="1">
      <alignment horizontal="left" vertical="center" wrapText="1" indent="2"/>
      <protection locked="0"/>
    </xf>
    <xf numFmtId="0" fontId="25" fillId="8" borderId="19" xfId="0" applyFont="1" applyFill="1" applyBorder="1" applyAlignment="1" applyProtection="1">
      <alignment horizontal="left" vertical="center" wrapText="1" indent="2"/>
      <protection locked="0"/>
    </xf>
    <xf numFmtId="0" fontId="25" fillId="8" borderId="21" xfId="0" applyFont="1" applyFill="1" applyBorder="1" applyAlignment="1" applyProtection="1">
      <alignment horizontal="left" vertical="center" wrapText="1" indent="2"/>
      <protection locked="0"/>
    </xf>
    <xf numFmtId="0" fontId="23" fillId="8" borderId="65" xfId="1" applyFont="1" applyFill="1" applyBorder="1" applyAlignment="1" applyProtection="1">
      <alignment horizontal="left" vertical="center" indent="1"/>
    </xf>
    <xf numFmtId="0" fontId="23" fillId="8" borderId="66" xfId="1" applyFont="1" applyFill="1" applyBorder="1" applyAlignment="1" applyProtection="1">
      <alignment horizontal="left" vertical="center" indent="1"/>
    </xf>
    <xf numFmtId="0" fontId="23" fillId="8" borderId="67" xfId="1" applyFont="1" applyFill="1" applyBorder="1" applyAlignment="1" applyProtection="1">
      <alignment horizontal="left" vertical="center" indent="1"/>
    </xf>
    <xf numFmtId="0" fontId="23" fillId="8" borderId="71" xfId="1" applyFont="1" applyFill="1" applyBorder="1" applyAlignment="1" applyProtection="1">
      <alignment horizontal="left" vertical="center" indent="1"/>
    </xf>
    <xf numFmtId="0" fontId="23" fillId="8" borderId="72" xfId="1" applyFont="1" applyFill="1" applyBorder="1" applyAlignment="1" applyProtection="1">
      <alignment horizontal="left" vertical="center" indent="1"/>
    </xf>
    <xf numFmtId="0" fontId="23" fillId="8" borderId="73" xfId="1" applyFont="1" applyFill="1" applyBorder="1" applyAlignment="1" applyProtection="1">
      <alignment horizontal="left" vertical="center" indent="1"/>
    </xf>
    <xf numFmtId="0" fontId="36" fillId="6" borderId="27" xfId="0" applyFont="1" applyFill="1" applyBorder="1" applyAlignment="1" applyProtection="1">
      <alignment horizontal="left" vertical="center" wrapText="1" indent="1"/>
    </xf>
    <xf numFmtId="0" fontId="36" fillId="6" borderId="60" xfId="0" applyFont="1" applyFill="1" applyBorder="1" applyAlignment="1" applyProtection="1">
      <alignment horizontal="left" vertical="center" wrapText="1" indent="1"/>
    </xf>
    <xf numFmtId="0" fontId="25" fillId="8" borderId="65" xfId="0" applyFont="1" applyFill="1" applyBorder="1" applyAlignment="1" applyProtection="1">
      <alignment horizontal="left" vertical="center" indent="2"/>
      <protection locked="0"/>
    </xf>
    <xf numFmtId="0" fontId="25" fillId="8" borderId="66" xfId="0" applyFont="1" applyFill="1" applyBorder="1" applyAlignment="1" applyProtection="1">
      <alignment horizontal="left" vertical="center" indent="2"/>
      <protection locked="0"/>
    </xf>
    <xf numFmtId="0" fontId="25" fillId="8" borderId="67" xfId="0" applyFont="1" applyFill="1" applyBorder="1" applyAlignment="1" applyProtection="1">
      <alignment horizontal="left" vertical="center" indent="2"/>
      <protection locked="0"/>
    </xf>
    <xf numFmtId="0" fontId="25" fillId="8" borderId="65" xfId="0" applyFont="1" applyFill="1" applyBorder="1" applyAlignment="1" applyProtection="1">
      <alignment horizontal="left" vertical="center" indent="1"/>
    </xf>
    <xf numFmtId="0" fontId="25" fillId="8" borderId="66" xfId="0" applyFont="1" applyFill="1" applyBorder="1" applyAlignment="1" applyProtection="1">
      <alignment horizontal="left" vertical="center" indent="1"/>
    </xf>
    <xf numFmtId="0" fontId="25" fillId="8" borderId="67" xfId="0" applyFont="1" applyFill="1" applyBorder="1" applyAlignment="1" applyProtection="1">
      <alignment horizontal="left" vertical="center" indent="1"/>
    </xf>
    <xf numFmtId="0" fontId="37" fillId="0" borderId="0" xfId="0" applyFont="1" applyAlignment="1" applyProtection="1">
      <alignment horizontal="center" vertical="center"/>
    </xf>
    <xf numFmtId="0" fontId="38" fillId="0" borderId="0" xfId="0" applyFont="1" applyAlignment="1" applyProtection="1">
      <alignment horizontal="center" vertical="center"/>
    </xf>
    <xf numFmtId="0" fontId="25" fillId="8" borderId="16" xfId="0" applyFont="1" applyFill="1" applyBorder="1" applyAlignment="1" applyProtection="1">
      <alignment horizontal="left" vertical="center" wrapText="1" indent="2"/>
      <protection locked="0"/>
    </xf>
    <xf numFmtId="0" fontId="25" fillId="8" borderId="17" xfId="0" applyFont="1" applyFill="1" applyBorder="1" applyAlignment="1" applyProtection="1">
      <alignment horizontal="left" vertical="center" wrapText="1" indent="2"/>
      <protection locked="0"/>
    </xf>
    <xf numFmtId="0" fontId="25" fillId="8" borderId="23" xfId="0" applyFont="1" applyFill="1" applyBorder="1" applyAlignment="1" applyProtection="1">
      <alignment horizontal="left" vertical="center" wrapText="1" indent="2"/>
      <protection locked="0"/>
    </xf>
    <xf numFmtId="0" fontId="25" fillId="18" borderId="61" xfId="0" applyFont="1" applyFill="1" applyBorder="1" applyAlignment="1" applyProtection="1">
      <alignment horizontal="left" vertical="center" indent="1"/>
    </xf>
    <xf numFmtId="0" fontId="25" fillId="18" borderId="70" xfId="0" applyFont="1" applyFill="1" applyBorder="1" applyAlignment="1" applyProtection="1">
      <alignment horizontal="left" vertical="center" indent="1"/>
    </xf>
    <xf numFmtId="0" fontId="4" fillId="3" borderId="12"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14" fillId="2" borderId="0" xfId="0" applyFont="1" applyFill="1" applyBorder="1" applyAlignment="1" applyProtection="1">
      <alignment horizontal="left" vertical="center" indent="1"/>
    </xf>
    <xf numFmtId="0" fontId="4" fillId="2" borderId="28" xfId="0" applyFont="1" applyFill="1" applyBorder="1" applyAlignment="1" applyProtection="1">
      <alignment horizontal="center" vertical="center"/>
    </xf>
    <xf numFmtId="0" fontId="22" fillId="3" borderId="78" xfId="0" applyFont="1" applyFill="1" applyBorder="1" applyAlignment="1" applyProtection="1">
      <alignment horizontal="left" vertical="center" indent="1"/>
    </xf>
    <xf numFmtId="0" fontId="22" fillId="3" borderId="29" xfId="0" applyFont="1" applyFill="1" applyBorder="1" applyAlignment="1" applyProtection="1">
      <alignment horizontal="left" vertical="center" indent="1"/>
    </xf>
    <xf numFmtId="0" fontId="22" fillId="3" borderId="25" xfId="0" applyFont="1" applyFill="1" applyBorder="1" applyAlignment="1" applyProtection="1">
      <alignment horizontal="left" vertical="center" indent="1"/>
    </xf>
    <xf numFmtId="0" fontId="28" fillId="11" borderId="52" xfId="0" applyFont="1" applyFill="1" applyBorder="1" applyAlignment="1" applyProtection="1">
      <alignment horizontal="center" vertical="center" wrapText="1"/>
    </xf>
    <xf numFmtId="0" fontId="28" fillId="11" borderId="53" xfId="0" applyFont="1" applyFill="1" applyBorder="1" applyAlignment="1" applyProtection="1">
      <alignment horizontal="center" vertical="center" wrapText="1"/>
    </xf>
    <xf numFmtId="0" fontId="7" fillId="2" borderId="0" xfId="0" applyFont="1" applyFill="1" applyBorder="1" applyAlignment="1" applyProtection="1">
      <alignment horizontal="center" vertical="top" wrapText="1"/>
    </xf>
    <xf numFmtId="0" fontId="8" fillId="5" borderId="11" xfId="0" applyFont="1" applyFill="1" applyBorder="1" applyAlignment="1" applyProtection="1">
      <alignment horizontal="center" vertical="center"/>
    </xf>
    <xf numFmtId="0" fontId="8" fillId="5" borderId="58" xfId="0" applyFont="1" applyFill="1" applyBorder="1" applyAlignment="1" applyProtection="1">
      <alignment horizontal="center" vertical="center"/>
    </xf>
    <xf numFmtId="0" fontId="4" fillId="4" borderId="58" xfId="0" applyFont="1" applyFill="1" applyBorder="1" applyAlignment="1" applyProtection="1">
      <alignment horizontal="center" vertical="center"/>
    </xf>
    <xf numFmtId="0" fontId="15" fillId="2" borderId="0" xfId="0" applyFont="1" applyFill="1" applyBorder="1" applyAlignment="1" applyProtection="1">
      <alignment horizontal="left" vertical="center" wrapText="1" indent="1"/>
    </xf>
    <xf numFmtId="0" fontId="15" fillId="2" borderId="11" xfId="0" applyFont="1" applyFill="1" applyBorder="1" applyAlignment="1" applyProtection="1">
      <alignment horizontal="left" vertical="center" wrapText="1" indent="1"/>
    </xf>
    <xf numFmtId="164" fontId="31" fillId="14" borderId="59" xfId="0" applyNumberFormat="1" applyFont="1" applyFill="1" applyBorder="1" applyAlignment="1" applyProtection="1">
      <alignment horizontal="center" vertical="center"/>
    </xf>
    <xf numFmtId="164" fontId="30" fillId="17" borderId="59" xfId="0" applyNumberFormat="1" applyFont="1" applyFill="1" applyBorder="1" applyAlignment="1" applyProtection="1">
      <alignment horizontal="center" vertical="center"/>
    </xf>
    <xf numFmtId="164" fontId="31" fillId="17" borderId="59" xfId="0" applyNumberFormat="1" applyFont="1" applyFill="1" applyBorder="1" applyAlignment="1" applyProtection="1">
      <alignment horizontal="center" vertical="center"/>
    </xf>
    <xf numFmtId="4" fontId="30" fillId="0" borderId="0" xfId="0" applyNumberFormat="1" applyFont="1" applyFill="1" applyBorder="1" applyAlignment="1" applyProtection="1">
      <alignment horizontal="center" vertical="center" wrapText="1"/>
    </xf>
    <xf numFmtId="4" fontId="30" fillId="16" borderId="50" xfId="0" applyNumberFormat="1" applyFont="1" applyFill="1" applyBorder="1" applyAlignment="1" applyProtection="1">
      <alignment horizontal="center" vertical="center" wrapText="1"/>
    </xf>
    <xf numFmtId="4" fontId="30" fillId="16" borderId="51" xfId="0" applyNumberFormat="1" applyFont="1" applyFill="1" applyBorder="1" applyAlignment="1" applyProtection="1">
      <alignment horizontal="center" vertical="center" wrapText="1"/>
    </xf>
    <xf numFmtId="4" fontId="30" fillId="15" borderId="50" xfId="0" applyNumberFormat="1" applyFont="1" applyFill="1" applyBorder="1" applyAlignment="1" applyProtection="1">
      <alignment horizontal="center" vertical="center" wrapText="1"/>
    </xf>
    <xf numFmtId="4" fontId="30" fillId="15" borderId="51" xfId="0" applyNumberFormat="1" applyFont="1" applyFill="1" applyBorder="1" applyAlignment="1" applyProtection="1">
      <alignment horizontal="center" vertical="center" wrapText="1"/>
    </xf>
    <xf numFmtId="4" fontId="30" fillId="2" borderId="50" xfId="0" applyNumberFormat="1" applyFont="1" applyFill="1" applyBorder="1" applyAlignment="1" applyProtection="1">
      <alignment horizontal="center" vertical="center" wrapText="1"/>
    </xf>
    <xf numFmtId="4" fontId="30" fillId="2" borderId="51" xfId="0" applyNumberFormat="1" applyFont="1" applyFill="1" applyBorder="1" applyAlignment="1" applyProtection="1">
      <alignment horizontal="center" vertical="center" wrapText="1"/>
    </xf>
    <xf numFmtId="0" fontId="32" fillId="2" borderId="0" xfId="0" applyFont="1" applyFill="1" applyBorder="1" applyAlignment="1" applyProtection="1">
      <alignment horizontal="left" vertical="top" wrapText="1"/>
    </xf>
    <xf numFmtId="0" fontId="34" fillId="2" borderId="0" xfId="0" applyFont="1" applyFill="1" applyBorder="1" applyAlignment="1" applyProtection="1">
      <alignment horizontal="left" vertical="top" wrapText="1"/>
    </xf>
    <xf numFmtId="0" fontId="19" fillId="5" borderId="43" xfId="0" applyFont="1" applyFill="1" applyBorder="1" applyAlignment="1" applyProtection="1">
      <alignment horizontal="left" vertical="center" wrapText="1" indent="1"/>
    </xf>
    <xf numFmtId="0" fontId="19" fillId="5" borderId="4" xfId="0" applyFont="1" applyFill="1" applyBorder="1" applyAlignment="1" applyProtection="1">
      <alignment horizontal="left" vertical="center" wrapText="1" indent="1"/>
    </xf>
    <xf numFmtId="0" fontId="23" fillId="0" borderId="7" xfId="0" applyFont="1" applyBorder="1" applyAlignment="1" applyProtection="1">
      <alignment horizontal="left" vertical="center" indent="1"/>
    </xf>
    <xf numFmtId="0" fontId="23" fillId="0" borderId="30" xfId="0" applyFont="1" applyBorder="1" applyAlignment="1" applyProtection="1">
      <alignment horizontal="left" vertical="center" indent="1"/>
    </xf>
    <xf numFmtId="0" fontId="23" fillId="0" borderId="6" xfId="0" applyFont="1" applyBorder="1" applyAlignment="1" applyProtection="1">
      <alignment horizontal="left" vertical="center" indent="1"/>
    </xf>
    <xf numFmtId="0" fontId="23" fillId="0" borderId="26" xfId="0" applyFont="1" applyBorder="1" applyAlignment="1" applyProtection="1">
      <alignment horizontal="left" vertical="center" indent="1"/>
    </xf>
    <xf numFmtId="0" fontId="23" fillId="0" borderId="54" xfId="0" applyFont="1" applyBorder="1" applyAlignment="1" applyProtection="1">
      <alignment horizontal="left" vertical="center" indent="1"/>
    </xf>
    <xf numFmtId="0" fontId="23" fillId="0" borderId="55" xfId="0" applyFont="1" applyBorder="1" applyAlignment="1" applyProtection="1">
      <alignment horizontal="left" vertical="center" indent="1"/>
    </xf>
    <xf numFmtId="0" fontId="23" fillId="0" borderId="8" xfId="0" applyFont="1" applyBorder="1" applyAlignment="1" applyProtection="1">
      <alignment horizontal="left" vertical="center" indent="1"/>
    </xf>
    <xf numFmtId="0" fontId="23" fillId="0" borderId="33" xfId="0" applyFont="1" applyBorder="1" applyAlignment="1" applyProtection="1">
      <alignment horizontal="left" vertical="center" indent="1"/>
    </xf>
  </cellXfs>
  <cellStyles count="65">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Hyperlink" xfId="1" builtinId="8"/>
    <cellStyle name="Normal" xfId="0" builtinId="0"/>
  </cellStyles>
  <dxfs count="0"/>
  <tableStyles count="0" defaultTableStyle="TableStyleMedium9" defaultPivotStyle="PivotStyleLight16"/>
  <colors>
    <mruColors>
      <color rgb="FF415A68"/>
      <color rgb="FFFF9933"/>
      <color rgb="FF93C94B"/>
      <color rgb="FFB0C836"/>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165100</xdr:colOff>
      <xdr:row>0</xdr:row>
      <xdr:rowOff>12700</xdr:rowOff>
    </xdr:from>
    <xdr:to>
      <xdr:col>11</xdr:col>
      <xdr:colOff>1173984</xdr:colOff>
      <xdr:row>3</xdr:row>
      <xdr:rowOff>54653</xdr:rowOff>
    </xdr:to>
    <xdr:pic>
      <xdr:nvPicPr>
        <xdr:cNvPr id="6" name="Picture 5" descr="NFG logo">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12954000" y="12700"/>
          <a:ext cx="2291584" cy="13373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_NPA%20FORMS\usda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NFG">
  <a:themeElements>
    <a:clrScheme name="Custom 15">
      <a:dk1>
        <a:sysClr val="windowText" lastClr="000000"/>
      </a:dk1>
      <a:lt1>
        <a:sysClr val="window" lastClr="FFFFFF"/>
      </a:lt1>
      <a:dk2>
        <a:srgbClr val="415A68"/>
      </a:dk2>
      <a:lt2>
        <a:srgbClr val="B29E76"/>
      </a:lt2>
      <a:accent1>
        <a:srgbClr val="E4801C"/>
      </a:accent1>
      <a:accent2>
        <a:srgbClr val="B39E76"/>
      </a:accent2>
      <a:accent3>
        <a:srgbClr val="C2D2D5"/>
      </a:accent3>
      <a:accent4>
        <a:srgbClr val="B5121B"/>
      </a:accent4>
      <a:accent5>
        <a:srgbClr val="AFBD21"/>
      </a:accent5>
      <a:accent6>
        <a:srgbClr val="E4801C"/>
      </a:accent6>
      <a:hlink>
        <a:srgbClr val="AFBD21"/>
      </a:hlink>
      <a:folHlink>
        <a:srgbClr val="C2D2D5"/>
      </a:folHlink>
    </a:clrScheme>
    <a:fontScheme name="Segoe UI">
      <a:majorFont>
        <a:latin typeface="Segoe UI"/>
        <a:ea typeface=""/>
        <a:cs typeface=""/>
      </a:majorFont>
      <a:minorFont>
        <a:latin typeface="Segoe UI"/>
        <a:ea typeface=""/>
        <a:cs typeface=""/>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spPr>
      <a:bodyPr vert="horz" wrap="square" lIns="91436" tIns="45718" rIns="91436" bIns="45718" numCol="1" rtlCol="0" anchor="ctr" anchorCtr="0" compatLnSpc="1">
        <a:prstTxWarp prst="textNoShape">
          <a:avLst/>
        </a:prstTxWarp>
      </a:bodyPr>
      <a:lstStyle>
        <a:defPPr algn="ctr" defTabSz="914099">
          <a:defRPr sz="2400" dirty="0" smtClean="0">
            <a:gradFill>
              <a:gsLst>
                <a:gs pos="0">
                  <a:srgbClr val="000000"/>
                </a:gs>
                <a:gs pos="100000">
                  <a:srgbClr val="000000"/>
                </a:gs>
              </a:gsLst>
              <a:lin ang="5400000" scaled="0"/>
            </a:gradFill>
          </a:defRPr>
        </a:defPPr>
      </a:lstStyle>
      <a:style>
        <a:lnRef idx="0">
          <a:schemeClr val="accent1"/>
        </a:lnRef>
        <a:fillRef idx="3">
          <a:schemeClr val="accent1"/>
        </a:fillRef>
        <a:effectRef idx="3">
          <a:schemeClr val="accent1"/>
        </a:effectRef>
        <a:fontRef idx="minor">
          <a:schemeClr val="lt1"/>
        </a:fontRef>
      </a:style>
    </a:spDef>
    <a:txDef>
      <a:spPr/>
      <a:bodyPr vert="horz" wrap="square" lIns="0" tIns="0" rIns="0" bIns="0" rtlCol="0" anchor="t">
        <a:spAutoFit/>
      </a:bodyPr>
      <a:lstStyle>
        <a:defPPr>
          <a:defRPr dirty="0" smtClean="0"/>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ationalfoodgroup.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70"/>
  <sheetViews>
    <sheetView tabSelected="1" topLeftCell="D1" zoomScaleNormal="100" zoomScalePageLayoutView="50" workbookViewId="0">
      <selection activeCell="P5" sqref="P5"/>
    </sheetView>
  </sheetViews>
  <sheetFormatPr defaultColWidth="8.59765625" defaultRowHeight="16.8"/>
  <cols>
    <col min="1" max="1" width="26.3984375" style="8" customWidth="1"/>
    <col min="2" max="2" width="26.3984375" style="16" customWidth="1"/>
    <col min="3" max="3" width="7.8984375" style="53" customWidth="1"/>
    <col min="4" max="4" width="8.8984375" style="53" customWidth="1"/>
    <col min="5" max="5" width="20.3984375" style="53" customWidth="1"/>
    <col min="6" max="6" width="16.8984375" style="53" customWidth="1"/>
    <col min="7" max="7" width="13.5" style="53" customWidth="1"/>
    <col min="8" max="8" width="14.09765625" style="53" customWidth="1"/>
    <col min="9" max="11" width="16.8984375" style="53" customWidth="1"/>
    <col min="12" max="12" width="16.8984375" style="8" customWidth="1"/>
    <col min="13" max="13" width="33.5" style="53" hidden="1" customWidth="1"/>
    <col min="14" max="14" width="3.3984375" style="8" customWidth="1"/>
    <col min="15" max="16384" width="8.59765625" style="8"/>
  </cols>
  <sheetData>
    <row r="1" spans="1:18" ht="39.9" customHeight="1">
      <c r="A1" s="121" t="s">
        <v>69</v>
      </c>
      <c r="B1" s="121"/>
      <c r="C1" s="121"/>
      <c r="D1" s="121"/>
      <c r="E1" s="121"/>
      <c r="F1" s="121"/>
      <c r="G1" s="121"/>
      <c r="H1" s="121"/>
      <c r="I1" s="121"/>
      <c r="J1" s="122"/>
      <c r="K1" s="108"/>
      <c r="L1" s="109"/>
      <c r="M1" s="8"/>
    </row>
    <row r="2" spans="1:18" ht="39.9" customHeight="1">
      <c r="A2" s="121"/>
      <c r="B2" s="121"/>
      <c r="C2" s="121"/>
      <c r="D2" s="121"/>
      <c r="E2" s="121"/>
      <c r="F2" s="121"/>
      <c r="G2" s="121"/>
      <c r="H2" s="121"/>
      <c r="I2" s="121"/>
      <c r="J2" s="122"/>
      <c r="K2" s="108"/>
      <c r="L2" s="109"/>
      <c r="M2" s="8"/>
    </row>
    <row r="3" spans="1:18" ht="21.9" customHeight="1">
      <c r="A3" s="118"/>
      <c r="B3" s="119"/>
      <c r="C3" s="119"/>
      <c r="D3" s="119"/>
      <c r="E3" s="119"/>
      <c r="F3" s="119"/>
      <c r="G3" s="120"/>
      <c r="H3" s="120"/>
      <c r="I3" s="120"/>
      <c r="J3" s="120"/>
      <c r="K3" s="108"/>
      <c r="L3" s="109"/>
      <c r="M3" s="8"/>
    </row>
    <row r="4" spans="1:18" ht="35.1" customHeight="1" thickBot="1">
      <c r="A4" s="110"/>
      <c r="B4" s="110"/>
      <c r="C4" s="110"/>
      <c r="D4" s="110"/>
      <c r="E4" s="110"/>
      <c r="F4" s="110"/>
      <c r="G4" s="111"/>
      <c r="H4" s="111"/>
      <c r="I4" s="111"/>
      <c r="J4" s="111"/>
      <c r="K4" s="111"/>
      <c r="L4" s="111"/>
      <c r="M4" s="9"/>
    </row>
    <row r="5" spans="1:18" s="13" customFormat="1" ht="42" customHeight="1" thickBot="1">
      <c r="A5" s="133" t="s">
        <v>67</v>
      </c>
      <c r="B5" s="134"/>
      <c r="C5" s="134"/>
      <c r="D5" s="115" t="s">
        <v>74</v>
      </c>
      <c r="E5" s="116"/>
      <c r="F5" s="10" t="s">
        <v>58</v>
      </c>
      <c r="G5" s="10" t="s">
        <v>59</v>
      </c>
      <c r="H5" s="10" t="s">
        <v>60</v>
      </c>
      <c r="I5" s="11" t="s">
        <v>61</v>
      </c>
      <c r="J5" s="11" t="s">
        <v>70</v>
      </c>
      <c r="K5" s="11" t="s">
        <v>62</v>
      </c>
      <c r="L5" s="11" t="s">
        <v>63</v>
      </c>
      <c r="M5" s="12"/>
    </row>
    <row r="6" spans="1:18" s="16" customFormat="1" ht="30" customHeight="1" thickTop="1" thickBot="1">
      <c r="A6" s="134"/>
      <c r="B6" s="134"/>
      <c r="C6" s="134"/>
      <c r="D6" s="127" t="s">
        <v>65</v>
      </c>
      <c r="E6" s="128"/>
      <c r="F6" s="14">
        <f>SUM(M13:M14,M19)</f>
        <v>0</v>
      </c>
      <c r="G6" s="14">
        <f xml:space="preserve"> SUM(M17)</f>
        <v>0</v>
      </c>
      <c r="H6" s="14">
        <f xml:space="preserve"> SUM(M16)</f>
        <v>0</v>
      </c>
      <c r="I6" s="14">
        <f xml:space="preserve"> SUM(M18)</f>
        <v>0</v>
      </c>
      <c r="J6" s="14">
        <f>SUM(M25:M27)</f>
        <v>0</v>
      </c>
      <c r="K6" s="14">
        <f>SUM(M21:M22)</f>
        <v>0</v>
      </c>
      <c r="L6" s="14">
        <f>SUM(M23)</f>
        <v>0</v>
      </c>
      <c r="M6" s="15"/>
    </row>
    <row r="7" spans="1:18" s="16" customFormat="1" ht="30" customHeight="1" thickBot="1">
      <c r="A7" s="134"/>
      <c r="B7" s="134"/>
      <c r="C7" s="134"/>
      <c r="D7" s="129" t="s">
        <v>47</v>
      </c>
      <c r="E7" s="130"/>
      <c r="F7" s="17" t="s">
        <v>46</v>
      </c>
      <c r="G7" s="17">
        <f>G6/39.75</f>
        <v>0</v>
      </c>
      <c r="H7" s="17">
        <f>H6/39.5</f>
        <v>0</v>
      </c>
      <c r="I7" s="17">
        <f>I6/39.75</f>
        <v>0</v>
      </c>
      <c r="J7" s="17">
        <f>J6/48</f>
        <v>0</v>
      </c>
      <c r="K7" s="17">
        <f>K6/40.5</f>
        <v>0</v>
      </c>
      <c r="L7" s="17">
        <f>L6/40.5</f>
        <v>0</v>
      </c>
      <c r="M7" s="18"/>
    </row>
    <row r="8" spans="1:18" s="16" customFormat="1" ht="39" customHeight="1" thickBot="1">
      <c r="A8" s="134"/>
      <c r="B8" s="134"/>
      <c r="C8" s="134"/>
      <c r="D8" s="131" t="s">
        <v>68</v>
      </c>
      <c r="E8" s="132"/>
      <c r="F8" s="19">
        <f>SUM(L13:L14,L19)</f>
        <v>0</v>
      </c>
      <c r="G8" s="19">
        <f xml:space="preserve"> SUM(L17)</f>
        <v>0</v>
      </c>
      <c r="H8" s="19">
        <f xml:space="preserve"> SUM(L16)</f>
        <v>0</v>
      </c>
      <c r="I8" s="19">
        <f xml:space="preserve"> SUM(L18)</f>
        <v>0</v>
      </c>
      <c r="J8" s="19">
        <f>SUM(L25:L27)</f>
        <v>0</v>
      </c>
      <c r="K8" s="19">
        <f>SUM(L21:L22)</f>
        <v>0</v>
      </c>
      <c r="L8" s="19">
        <f>SUM(L23)</f>
        <v>0</v>
      </c>
    </row>
    <row r="9" spans="1:18" s="16" customFormat="1" ht="30" customHeight="1" thickBot="1">
      <c r="A9" s="20"/>
      <c r="B9" s="20"/>
      <c r="C9" s="20"/>
      <c r="D9" s="126"/>
      <c r="E9" s="126"/>
      <c r="F9" s="126"/>
      <c r="G9" s="126"/>
      <c r="H9" s="124" t="s">
        <v>51</v>
      </c>
      <c r="I9" s="125"/>
      <c r="J9" s="125"/>
      <c r="K9" s="123">
        <f>SUM(F8:L8)</f>
        <v>0</v>
      </c>
      <c r="L9" s="123"/>
    </row>
    <row r="10" spans="1:18" ht="35.1" customHeight="1" thickBot="1">
      <c r="A10" s="117"/>
      <c r="B10" s="117"/>
      <c r="C10" s="117"/>
      <c r="D10" s="117"/>
      <c r="E10" s="117"/>
      <c r="F10" s="117"/>
      <c r="G10" s="117"/>
      <c r="H10" s="117"/>
      <c r="I10" s="117"/>
      <c r="J10" s="117"/>
      <c r="K10" s="117"/>
      <c r="L10" s="117"/>
      <c r="M10" s="8"/>
    </row>
    <row r="11" spans="1:18" ht="45.9" customHeight="1" thickBot="1">
      <c r="A11" s="135" t="s">
        <v>0</v>
      </c>
      <c r="B11" s="136"/>
      <c r="C11" s="21" t="s">
        <v>23</v>
      </c>
      <c r="D11" s="21" t="s">
        <v>2</v>
      </c>
      <c r="E11" s="21" t="s">
        <v>3</v>
      </c>
      <c r="F11" s="21" t="s">
        <v>4</v>
      </c>
      <c r="G11" s="21" t="s">
        <v>8</v>
      </c>
      <c r="H11" s="21" t="s">
        <v>49</v>
      </c>
      <c r="I11" s="22" t="s">
        <v>48</v>
      </c>
      <c r="J11" s="22" t="s">
        <v>50</v>
      </c>
      <c r="K11" s="23" t="s">
        <v>64</v>
      </c>
      <c r="L11" s="24" t="s">
        <v>66</v>
      </c>
      <c r="M11" s="25"/>
    </row>
    <row r="12" spans="1:18" ht="39.9" customHeight="1">
      <c r="A12" s="112" t="s">
        <v>30</v>
      </c>
      <c r="B12" s="113"/>
      <c r="C12" s="113"/>
      <c r="D12" s="113"/>
      <c r="E12" s="113"/>
      <c r="F12" s="113"/>
      <c r="G12" s="113"/>
      <c r="H12" s="113"/>
      <c r="I12" s="113"/>
      <c r="J12" s="113"/>
      <c r="K12" s="113"/>
      <c r="L12" s="113"/>
      <c r="M12" s="114"/>
    </row>
    <row r="13" spans="1:18" s="33" customFormat="1" ht="30" customHeight="1">
      <c r="A13" s="143" t="s">
        <v>41</v>
      </c>
      <c r="B13" s="144"/>
      <c r="C13" s="26">
        <v>96</v>
      </c>
      <c r="D13" s="27" t="s">
        <v>18</v>
      </c>
      <c r="E13" s="27" t="s">
        <v>1</v>
      </c>
      <c r="F13" s="2" t="s">
        <v>22</v>
      </c>
      <c r="G13" s="28">
        <v>10</v>
      </c>
      <c r="H13" s="5">
        <v>3.88</v>
      </c>
      <c r="I13" s="69"/>
      <c r="J13" s="70"/>
      <c r="K13" s="29">
        <f>ROUNDUP(((I13/C13)*J13),0.1)</f>
        <v>0</v>
      </c>
      <c r="L13" s="30">
        <f>K13*H13</f>
        <v>0</v>
      </c>
      <c r="M13" s="31">
        <f t="shared" ref="M13:M27" si="0">K13*G13</f>
        <v>0</v>
      </c>
      <c r="N13" s="32"/>
      <c r="O13" s="32"/>
    </row>
    <row r="14" spans="1:18" s="33" customFormat="1" ht="30" customHeight="1" thickBot="1">
      <c r="A14" s="137" t="s">
        <v>42</v>
      </c>
      <c r="B14" s="138"/>
      <c r="C14" s="34">
        <v>96</v>
      </c>
      <c r="D14" s="35" t="s">
        <v>18</v>
      </c>
      <c r="E14" s="35" t="s">
        <v>1</v>
      </c>
      <c r="F14" s="3" t="s">
        <v>22</v>
      </c>
      <c r="G14" s="36">
        <v>10</v>
      </c>
      <c r="H14" s="7">
        <v>3.88</v>
      </c>
      <c r="I14" s="71"/>
      <c r="J14" s="72"/>
      <c r="K14" s="29">
        <f>ROUNDUP(((I14/C14)*J14),0.1)</f>
        <v>0</v>
      </c>
      <c r="L14" s="37">
        <f>K14*H14</f>
        <v>0</v>
      </c>
      <c r="M14" s="31">
        <f t="shared" si="0"/>
        <v>0</v>
      </c>
      <c r="N14" s="32"/>
      <c r="O14" s="32"/>
    </row>
    <row r="15" spans="1:18" s="39" customFormat="1" ht="39.9" customHeight="1">
      <c r="A15" s="112" t="s">
        <v>36</v>
      </c>
      <c r="B15" s="113"/>
      <c r="C15" s="113"/>
      <c r="D15" s="113"/>
      <c r="E15" s="113"/>
      <c r="F15" s="113"/>
      <c r="G15" s="113"/>
      <c r="H15" s="113"/>
      <c r="I15" s="113"/>
      <c r="J15" s="113"/>
      <c r="K15" s="113"/>
      <c r="L15" s="114"/>
      <c r="M15" s="38">
        <f t="shared" si="0"/>
        <v>0</v>
      </c>
    </row>
    <row r="16" spans="1:18" s="33" customFormat="1" ht="30" customHeight="1">
      <c r="A16" s="143" t="s">
        <v>31</v>
      </c>
      <c r="B16" s="144"/>
      <c r="C16" s="26">
        <v>72</v>
      </c>
      <c r="D16" s="27" t="s">
        <v>18</v>
      </c>
      <c r="E16" s="27" t="s">
        <v>1</v>
      </c>
      <c r="F16" s="2" t="s">
        <v>6</v>
      </c>
      <c r="G16" s="28">
        <v>20.25</v>
      </c>
      <c r="H16" s="5">
        <v>16.38</v>
      </c>
      <c r="I16" s="69"/>
      <c r="J16" s="70"/>
      <c r="K16" s="29">
        <f t="shared" ref="K16:K18" si="1">ROUNDUP(((I16/C16)*J16),0.1)</f>
        <v>0</v>
      </c>
      <c r="L16" s="30">
        <f>K16*H16</f>
        <v>0</v>
      </c>
      <c r="M16" s="31">
        <f t="shared" si="0"/>
        <v>0</v>
      </c>
      <c r="N16" s="32"/>
      <c r="O16" s="32"/>
      <c r="P16" s="32"/>
      <c r="Q16" s="32"/>
      <c r="R16" s="32"/>
    </row>
    <row r="17" spans="1:18" s="39" customFormat="1" ht="30" customHeight="1">
      <c r="A17" s="139" t="s">
        <v>32</v>
      </c>
      <c r="B17" s="140"/>
      <c r="C17" s="40">
        <v>72</v>
      </c>
      <c r="D17" s="41" t="s">
        <v>18</v>
      </c>
      <c r="E17" s="41" t="s">
        <v>1</v>
      </c>
      <c r="F17" s="4" t="s">
        <v>5</v>
      </c>
      <c r="G17" s="42">
        <v>20.25</v>
      </c>
      <c r="H17" s="6">
        <v>16.27</v>
      </c>
      <c r="I17" s="69"/>
      <c r="J17" s="70"/>
      <c r="K17" s="29">
        <f t="shared" si="1"/>
        <v>0</v>
      </c>
      <c r="L17" s="30">
        <f>K17*H17</f>
        <v>0</v>
      </c>
      <c r="M17" s="31">
        <f t="shared" si="0"/>
        <v>0</v>
      </c>
      <c r="N17" s="43"/>
      <c r="O17" s="43"/>
      <c r="P17" s="43"/>
      <c r="Q17" s="43"/>
      <c r="R17" s="43"/>
    </row>
    <row r="18" spans="1:18" s="39" customFormat="1" ht="30" customHeight="1">
      <c r="A18" s="139" t="s">
        <v>34</v>
      </c>
      <c r="B18" s="140"/>
      <c r="C18" s="40">
        <v>72</v>
      </c>
      <c r="D18" s="41" t="s">
        <v>18</v>
      </c>
      <c r="E18" s="41" t="s">
        <v>1</v>
      </c>
      <c r="F18" s="4" t="s">
        <v>7</v>
      </c>
      <c r="G18" s="42">
        <v>20.25</v>
      </c>
      <c r="H18" s="6">
        <v>15.73</v>
      </c>
      <c r="I18" s="69"/>
      <c r="J18" s="70"/>
      <c r="K18" s="29">
        <f t="shared" si="1"/>
        <v>0</v>
      </c>
      <c r="L18" s="30">
        <f>K18*H18</f>
        <v>0</v>
      </c>
      <c r="M18" s="44">
        <f t="shared" si="0"/>
        <v>0</v>
      </c>
      <c r="N18" s="43"/>
      <c r="O18" s="43"/>
      <c r="P18" s="43"/>
      <c r="Q18" s="43"/>
      <c r="R18" s="43"/>
    </row>
    <row r="19" spans="1:18" s="39" customFormat="1" ht="30" customHeight="1" thickBot="1">
      <c r="A19" s="137" t="s">
        <v>33</v>
      </c>
      <c r="B19" s="138"/>
      <c r="C19" s="34">
        <v>72</v>
      </c>
      <c r="D19" s="35" t="s">
        <v>18</v>
      </c>
      <c r="E19" s="35" t="s">
        <v>35</v>
      </c>
      <c r="F19" s="3" t="s">
        <v>22</v>
      </c>
      <c r="G19" s="36">
        <v>11.77</v>
      </c>
      <c r="H19" s="7">
        <v>4.57</v>
      </c>
      <c r="I19" s="71"/>
      <c r="J19" s="72"/>
      <c r="K19" s="29">
        <f>ROUNDUP(((I19/C19)*J19),0.1)</f>
        <v>0</v>
      </c>
      <c r="L19" s="37">
        <f>K19*H19</f>
        <v>0</v>
      </c>
      <c r="M19" s="45">
        <f t="shared" si="0"/>
        <v>0</v>
      </c>
      <c r="N19" s="43"/>
      <c r="O19" s="43"/>
      <c r="P19" s="43"/>
      <c r="Q19" s="43"/>
      <c r="R19" s="43"/>
    </row>
    <row r="20" spans="1:18" s="39" customFormat="1" ht="39.9" customHeight="1">
      <c r="A20" s="112" t="s">
        <v>27</v>
      </c>
      <c r="B20" s="113"/>
      <c r="C20" s="113"/>
      <c r="D20" s="113"/>
      <c r="E20" s="113"/>
      <c r="F20" s="113"/>
      <c r="G20" s="113"/>
      <c r="H20" s="113"/>
      <c r="I20" s="113"/>
      <c r="J20" s="113"/>
      <c r="K20" s="113"/>
      <c r="L20" s="114"/>
      <c r="M20" s="38">
        <f t="shared" si="0"/>
        <v>0</v>
      </c>
    </row>
    <row r="21" spans="1:18" s="39" customFormat="1" ht="30" customHeight="1">
      <c r="A21" s="143" t="s">
        <v>43</v>
      </c>
      <c r="B21" s="144"/>
      <c r="C21" s="26">
        <v>120</v>
      </c>
      <c r="D21" s="27" t="s">
        <v>24</v>
      </c>
      <c r="E21" s="27" t="s">
        <v>25</v>
      </c>
      <c r="F21" s="2" t="s">
        <v>26</v>
      </c>
      <c r="G21" s="28">
        <v>19.899999999999999</v>
      </c>
      <c r="H21" s="5">
        <v>8.4</v>
      </c>
      <c r="I21" s="69"/>
      <c r="J21" s="70"/>
      <c r="K21" s="29">
        <f>ROUNDUP(((I21/C21)*J21),0.1)</f>
        <v>0</v>
      </c>
      <c r="L21" s="30">
        <f>K21*H21</f>
        <v>0</v>
      </c>
      <c r="M21" s="31">
        <f t="shared" si="0"/>
        <v>0</v>
      </c>
      <c r="N21" s="43"/>
      <c r="O21" s="43"/>
      <c r="P21" s="43"/>
      <c r="Q21" s="43"/>
      <c r="R21" s="43"/>
    </row>
    <row r="22" spans="1:18" s="39" customFormat="1" ht="30" customHeight="1">
      <c r="A22" s="139" t="s">
        <v>44</v>
      </c>
      <c r="B22" s="140"/>
      <c r="C22" s="40">
        <v>96</v>
      </c>
      <c r="D22" s="41" t="s">
        <v>18</v>
      </c>
      <c r="E22" s="41" t="s">
        <v>28</v>
      </c>
      <c r="F22" s="4" t="s">
        <v>26</v>
      </c>
      <c r="G22" s="42">
        <v>23.89</v>
      </c>
      <c r="H22" s="6">
        <v>10.08</v>
      </c>
      <c r="I22" s="69"/>
      <c r="J22" s="70"/>
      <c r="K22" s="29">
        <f>ROUNDUP(((I22/C22)*J22),0.1)</f>
        <v>0</v>
      </c>
      <c r="L22" s="30">
        <f>K22*H22</f>
        <v>0</v>
      </c>
      <c r="M22" s="31">
        <f t="shared" si="0"/>
        <v>0</v>
      </c>
      <c r="N22" s="43"/>
      <c r="O22" s="43"/>
      <c r="P22" s="43"/>
      <c r="Q22" s="43"/>
      <c r="R22" s="43"/>
    </row>
    <row r="23" spans="1:18" s="39" customFormat="1" ht="30" customHeight="1" thickBot="1">
      <c r="A23" s="137" t="s">
        <v>37</v>
      </c>
      <c r="B23" s="138"/>
      <c r="C23" s="34">
        <v>120</v>
      </c>
      <c r="D23" s="35" t="s">
        <v>24</v>
      </c>
      <c r="E23" s="35" t="s">
        <v>25</v>
      </c>
      <c r="F23" s="3" t="s">
        <v>29</v>
      </c>
      <c r="G23" s="36">
        <v>21.9</v>
      </c>
      <c r="H23" s="7">
        <v>9.5299999999999994</v>
      </c>
      <c r="I23" s="71"/>
      <c r="J23" s="72"/>
      <c r="K23" s="46">
        <f>ROUNDUP(((I23/C23)*J23),0.1)</f>
        <v>0</v>
      </c>
      <c r="L23" s="37">
        <f>K23*H23</f>
        <v>0</v>
      </c>
      <c r="M23" s="31">
        <f t="shared" si="0"/>
        <v>0</v>
      </c>
      <c r="N23" s="43"/>
      <c r="O23" s="43"/>
      <c r="P23" s="43"/>
      <c r="Q23" s="43"/>
      <c r="R23" s="43"/>
    </row>
    <row r="24" spans="1:18" s="39" customFormat="1" ht="39.9" customHeight="1">
      <c r="A24" s="112" t="s">
        <v>39</v>
      </c>
      <c r="B24" s="113"/>
      <c r="C24" s="113"/>
      <c r="D24" s="113"/>
      <c r="E24" s="113"/>
      <c r="F24" s="113"/>
      <c r="G24" s="113"/>
      <c r="H24" s="113"/>
      <c r="I24" s="113"/>
      <c r="J24" s="113"/>
      <c r="K24" s="113"/>
      <c r="L24" s="114"/>
      <c r="M24" s="38">
        <f t="shared" si="0"/>
        <v>0</v>
      </c>
      <c r="N24" s="33"/>
      <c r="O24" s="33"/>
      <c r="P24" s="33"/>
    </row>
    <row r="25" spans="1:18" s="39" customFormat="1" ht="30" customHeight="1">
      <c r="A25" s="139" t="s">
        <v>40</v>
      </c>
      <c r="B25" s="140"/>
      <c r="C25" s="40">
        <v>105</v>
      </c>
      <c r="D25" s="27" t="s">
        <v>19</v>
      </c>
      <c r="E25" s="41" t="s">
        <v>38</v>
      </c>
      <c r="F25" s="4" t="s">
        <v>71</v>
      </c>
      <c r="G25" s="42">
        <v>10.45</v>
      </c>
      <c r="H25" s="6">
        <v>19.2</v>
      </c>
      <c r="I25" s="69"/>
      <c r="J25" s="70"/>
      <c r="K25" s="29">
        <f t="shared" ref="K25:K27" si="2">ROUNDUP(((I25/C25)*J25),0.1)</f>
        <v>0</v>
      </c>
      <c r="L25" s="30">
        <f t="shared" ref="L25:L27" si="3">K25*H25</f>
        <v>0</v>
      </c>
      <c r="M25" s="31">
        <f t="shared" si="0"/>
        <v>0</v>
      </c>
      <c r="N25" s="43"/>
      <c r="O25" s="43"/>
    </row>
    <row r="26" spans="1:18" s="33" customFormat="1" ht="30" customHeight="1">
      <c r="A26" s="139" t="s">
        <v>72</v>
      </c>
      <c r="B26" s="140"/>
      <c r="C26" s="40">
        <v>80</v>
      </c>
      <c r="D26" s="41" t="s">
        <v>20</v>
      </c>
      <c r="E26" s="41" t="s">
        <v>21</v>
      </c>
      <c r="F26" s="4" t="s">
        <v>71</v>
      </c>
      <c r="G26" s="42">
        <v>8.35</v>
      </c>
      <c r="H26" s="6">
        <v>15.34</v>
      </c>
      <c r="I26" s="69"/>
      <c r="J26" s="70"/>
      <c r="K26" s="29">
        <f t="shared" si="2"/>
        <v>0</v>
      </c>
      <c r="L26" s="30">
        <f t="shared" si="3"/>
        <v>0</v>
      </c>
      <c r="M26" s="31">
        <f t="shared" si="0"/>
        <v>0</v>
      </c>
      <c r="N26" s="43"/>
      <c r="O26" s="43"/>
      <c r="P26" s="39"/>
    </row>
    <row r="27" spans="1:18" s="39" customFormat="1" ht="30" customHeight="1" thickBot="1">
      <c r="A27" s="141" t="s">
        <v>73</v>
      </c>
      <c r="B27" s="142"/>
      <c r="C27" s="47">
        <v>80</v>
      </c>
      <c r="D27" s="48" t="s">
        <v>20</v>
      </c>
      <c r="E27" s="48" t="s">
        <v>21</v>
      </c>
      <c r="F27" s="4" t="s">
        <v>71</v>
      </c>
      <c r="G27" s="49">
        <v>9.35</v>
      </c>
      <c r="H27" s="50">
        <v>17.18</v>
      </c>
      <c r="I27" s="73"/>
      <c r="J27" s="74"/>
      <c r="K27" s="29">
        <f t="shared" si="2"/>
        <v>0</v>
      </c>
      <c r="L27" s="37">
        <f t="shared" si="3"/>
        <v>0</v>
      </c>
      <c r="M27" s="51">
        <f t="shared" si="0"/>
        <v>0</v>
      </c>
      <c r="N27" s="43"/>
      <c r="O27" s="43"/>
    </row>
    <row r="28" spans="1:18" s="39" customFormat="1" ht="21.9" customHeight="1" thickBot="1">
      <c r="A28" s="52"/>
      <c r="B28" s="1"/>
      <c r="C28" s="53"/>
      <c r="D28" s="53"/>
      <c r="E28" s="53"/>
      <c r="F28" s="53"/>
      <c r="G28" s="53"/>
      <c r="H28" s="53"/>
      <c r="I28" s="53"/>
      <c r="J28" s="53"/>
      <c r="K28" s="8"/>
      <c r="M28" s="54"/>
    </row>
    <row r="29" spans="1:18" s="39" customFormat="1" ht="39.9" customHeight="1" thickBot="1">
      <c r="A29" s="76"/>
      <c r="B29" s="76"/>
      <c r="C29" s="76"/>
      <c r="D29" s="76"/>
      <c r="E29" s="76"/>
      <c r="F29" s="76"/>
      <c r="G29" s="76"/>
      <c r="H29" s="76"/>
      <c r="I29" s="76"/>
      <c r="J29" s="76"/>
      <c r="K29" s="76"/>
      <c r="L29" s="77"/>
    </row>
    <row r="30" spans="1:18" s="39" customFormat="1" ht="21.9" customHeight="1" thickBot="1">
      <c r="A30" s="8"/>
      <c r="B30" s="16"/>
      <c r="C30" s="53"/>
      <c r="D30" s="53"/>
      <c r="E30" s="53"/>
      <c r="F30" s="53"/>
      <c r="G30" s="53"/>
      <c r="H30" s="53"/>
      <c r="I30" s="53"/>
      <c r="J30" s="53"/>
      <c r="K30" s="8"/>
      <c r="L30" s="8"/>
      <c r="M30" s="8"/>
      <c r="N30" s="8"/>
      <c r="O30" s="8"/>
      <c r="P30" s="8"/>
    </row>
    <row r="31" spans="1:18" s="39" customFormat="1" ht="39.9" customHeight="1" thickBot="1">
      <c r="A31" s="93" t="s">
        <v>56</v>
      </c>
      <c r="B31" s="93"/>
      <c r="C31" s="93"/>
      <c r="D31" s="94"/>
      <c r="E31" s="55"/>
      <c r="F31" s="56" t="s">
        <v>9</v>
      </c>
      <c r="G31" s="57"/>
      <c r="H31" s="57"/>
      <c r="I31" s="57"/>
      <c r="J31" s="57"/>
      <c r="K31" s="57"/>
      <c r="L31" s="58"/>
      <c r="M31" s="8"/>
      <c r="N31" s="8"/>
      <c r="O31" s="8"/>
      <c r="P31" s="8"/>
    </row>
    <row r="32" spans="1:18" ht="30" customHeight="1">
      <c r="A32" s="59" t="s">
        <v>54</v>
      </c>
      <c r="B32" s="78" t="s">
        <v>77</v>
      </c>
      <c r="C32" s="79"/>
      <c r="D32" s="80"/>
      <c r="E32" s="60"/>
      <c r="F32" s="61" t="s">
        <v>10</v>
      </c>
      <c r="G32" s="84"/>
      <c r="H32" s="85"/>
      <c r="I32" s="85"/>
      <c r="J32" s="85"/>
      <c r="K32" s="85"/>
      <c r="L32" s="86"/>
      <c r="M32" s="8"/>
    </row>
    <row r="33" spans="1:13" ht="30" customHeight="1">
      <c r="A33" s="62" t="s">
        <v>75</v>
      </c>
      <c r="B33" s="95" t="s">
        <v>78</v>
      </c>
      <c r="C33" s="96"/>
      <c r="D33" s="97"/>
      <c r="E33" s="60"/>
      <c r="F33" s="63" t="s">
        <v>11</v>
      </c>
      <c r="G33" s="81"/>
      <c r="H33" s="82"/>
      <c r="I33" s="82"/>
      <c r="J33" s="82"/>
      <c r="K33" s="82"/>
      <c r="L33" s="83"/>
      <c r="M33" s="8"/>
    </row>
    <row r="34" spans="1:13" ht="30" customHeight="1">
      <c r="A34" s="75" t="s">
        <v>76</v>
      </c>
      <c r="B34" s="95" t="s">
        <v>79</v>
      </c>
      <c r="C34" s="96"/>
      <c r="D34" s="97"/>
      <c r="E34" s="60"/>
      <c r="F34" s="63" t="s">
        <v>12</v>
      </c>
      <c r="G34" s="81"/>
      <c r="H34" s="82"/>
      <c r="I34" s="82"/>
      <c r="J34" s="82"/>
      <c r="K34" s="82"/>
      <c r="L34" s="83"/>
      <c r="M34" s="8"/>
    </row>
    <row r="35" spans="1:13" ht="30" customHeight="1">
      <c r="A35" s="62" t="s">
        <v>53</v>
      </c>
      <c r="B35" s="64" t="s">
        <v>57</v>
      </c>
      <c r="C35" s="65"/>
      <c r="D35" s="66"/>
      <c r="E35" s="60"/>
      <c r="F35" s="63"/>
      <c r="G35" s="81"/>
      <c r="H35" s="82"/>
      <c r="I35" s="82"/>
      <c r="J35" s="82"/>
      <c r="K35" s="82"/>
      <c r="L35" s="83"/>
      <c r="M35" s="8"/>
    </row>
    <row r="36" spans="1:13" ht="30" customHeight="1">
      <c r="A36" s="67" t="s">
        <v>52</v>
      </c>
      <c r="B36" s="98" t="s">
        <v>15</v>
      </c>
      <c r="C36" s="99"/>
      <c r="D36" s="100"/>
      <c r="E36" s="60"/>
      <c r="F36" s="63" t="s">
        <v>13</v>
      </c>
      <c r="G36" s="81"/>
      <c r="H36" s="82"/>
      <c r="I36" s="82"/>
      <c r="J36" s="82"/>
      <c r="K36" s="82"/>
      <c r="L36" s="83"/>
      <c r="M36" s="8"/>
    </row>
    <row r="37" spans="1:13" ht="30" customHeight="1">
      <c r="A37" s="106" t="s">
        <v>55</v>
      </c>
      <c r="B37" s="87" t="s">
        <v>16</v>
      </c>
      <c r="C37" s="88"/>
      <c r="D37" s="89"/>
      <c r="E37" s="60"/>
      <c r="F37" s="63" t="s">
        <v>14</v>
      </c>
      <c r="G37" s="81"/>
      <c r="H37" s="82"/>
      <c r="I37" s="82"/>
      <c r="J37" s="82"/>
      <c r="K37" s="82"/>
      <c r="L37" s="83"/>
      <c r="M37" s="8"/>
    </row>
    <row r="38" spans="1:13" ht="30" customHeight="1" thickBot="1">
      <c r="A38" s="107"/>
      <c r="B38" s="90"/>
      <c r="C38" s="91"/>
      <c r="D38" s="92"/>
      <c r="E38" s="60"/>
      <c r="F38" s="68" t="s">
        <v>17</v>
      </c>
      <c r="G38" s="103"/>
      <c r="H38" s="104"/>
      <c r="I38" s="104"/>
      <c r="J38" s="104"/>
      <c r="K38" s="104"/>
      <c r="L38" s="105"/>
      <c r="M38" s="8"/>
    </row>
    <row r="39" spans="1:13" ht="39" customHeight="1"/>
    <row r="40" spans="1:13" ht="45.9" customHeight="1">
      <c r="A40" s="101" t="s">
        <v>45</v>
      </c>
      <c r="B40" s="102"/>
      <c r="C40" s="102"/>
      <c r="D40" s="102"/>
      <c r="E40" s="102"/>
      <c r="F40" s="102"/>
      <c r="G40" s="102"/>
      <c r="H40" s="102"/>
      <c r="I40" s="102"/>
      <c r="J40" s="102"/>
      <c r="K40" s="102"/>
      <c r="L40" s="102"/>
    </row>
    <row r="41" spans="1:13" ht="39" customHeight="1">
      <c r="B41" s="53"/>
    </row>
    <row r="42" spans="1:13" ht="39" customHeight="1">
      <c r="B42" s="53"/>
    </row>
    <row r="43" spans="1:13">
      <c r="B43" s="53"/>
    </row>
    <row r="44" spans="1:13">
      <c r="B44" s="53"/>
    </row>
    <row r="59" spans="11:13">
      <c r="K59" s="8"/>
    </row>
    <row r="60" spans="11:13">
      <c r="K60" s="8"/>
    </row>
    <row r="61" spans="11:13">
      <c r="K61" s="8"/>
      <c r="M61" s="8"/>
    </row>
    <row r="62" spans="11:13">
      <c r="K62" s="8"/>
      <c r="M62" s="8"/>
    </row>
    <row r="63" spans="11:13">
      <c r="M63" s="8"/>
    </row>
    <row r="64" spans="11:13">
      <c r="M64" s="8"/>
    </row>
    <row r="70" ht="15" customHeight="1"/>
  </sheetData>
  <mergeCells count="48">
    <mergeCell ref="A11:B11"/>
    <mergeCell ref="A14:B14"/>
    <mergeCell ref="A26:B26"/>
    <mergeCell ref="A27:B27"/>
    <mergeCell ref="A25:B25"/>
    <mergeCell ref="A21:B21"/>
    <mergeCell ref="A23:B23"/>
    <mergeCell ref="A22:B22"/>
    <mergeCell ref="A20:L20"/>
    <mergeCell ref="A24:L24"/>
    <mergeCell ref="A18:B18"/>
    <mergeCell ref="A13:B13"/>
    <mergeCell ref="A16:B16"/>
    <mergeCell ref="A15:L15"/>
    <mergeCell ref="A17:B17"/>
    <mergeCell ref="A19:B19"/>
    <mergeCell ref="K1:L3"/>
    <mergeCell ref="A4:F4"/>
    <mergeCell ref="G4:L4"/>
    <mergeCell ref="A12:M12"/>
    <mergeCell ref="D5:E5"/>
    <mergeCell ref="A10:L10"/>
    <mergeCell ref="A3:F3"/>
    <mergeCell ref="G3:J3"/>
    <mergeCell ref="A1:J2"/>
    <mergeCell ref="K9:L9"/>
    <mergeCell ref="H9:J9"/>
    <mergeCell ref="D9:G9"/>
    <mergeCell ref="D6:E6"/>
    <mergeCell ref="D7:E7"/>
    <mergeCell ref="D8:E8"/>
    <mergeCell ref="A5:C8"/>
    <mergeCell ref="B37:D38"/>
    <mergeCell ref="A31:D31"/>
    <mergeCell ref="B33:D33"/>
    <mergeCell ref="B36:D36"/>
    <mergeCell ref="A40:L40"/>
    <mergeCell ref="G38:L38"/>
    <mergeCell ref="G37:L37"/>
    <mergeCell ref="G36:L36"/>
    <mergeCell ref="A37:A38"/>
    <mergeCell ref="G34:L34"/>
    <mergeCell ref="B34:D34"/>
    <mergeCell ref="A29:L29"/>
    <mergeCell ref="B32:D32"/>
    <mergeCell ref="G35:L35"/>
    <mergeCell ref="G33:L33"/>
    <mergeCell ref="G32:L32"/>
  </mergeCells>
  <phoneticPr fontId="6" type="noConversion"/>
  <hyperlinks>
    <hyperlink ref="B37" r:id="rId1"/>
  </hyperlinks>
  <printOptions horizontalCentered="1"/>
  <pageMargins left="0.25" right="0.2" top="0.5" bottom="0.25" header="0.3" footer="0.3"/>
  <pageSetup paperSize="3" scale="26" orientation="portrait" r:id="rId2"/>
  <drawing r:id="rId3"/>
  <legacyDrawing r:id="rId4"/>
  <extLst>
    <ext xmlns:mx="http://schemas.microsoft.com/office/mac/excel/2008/main" uri="{64002731-A6B0-56B0-2670-7721B7C09600}">
      <mx:PLV Mode="0" OnePage="0" WScale="5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95D7B4FD22A4A9C390F7B0E997D3F" ma:contentTypeVersion="7" ma:contentTypeDescription="Create a new document." ma:contentTypeScope="" ma:versionID="78d7bd49f711d3aa5cbb090d4a7360d0">
  <xsd:schema xmlns:xsd="http://www.w3.org/2001/XMLSchema" xmlns:xs="http://www.w3.org/2001/XMLSchema" xmlns:p="http://schemas.microsoft.com/office/2006/metadata/properties" xmlns:ns1="http://schemas.microsoft.com/sharepoint/v3" xmlns:ns2="365df3b4-2938-4962-8750-b3f089551ef3" xmlns:ns3="54031767-dd6d-417c-ab73-583408f47564" targetNamespace="http://schemas.microsoft.com/office/2006/metadata/properties" ma:root="true" ma:fieldsID="588d825b507c8e642fe3917ef671a92c" ns1:_="" ns2:_="" ns3:_="">
    <xsd:import namespace="http://schemas.microsoft.com/sharepoint/v3"/>
    <xsd:import namespace="365df3b4-2938-4962-8750-b3f089551ef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65df3b4-2938-4962-8750-b3f089551ef3"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365df3b4-2938-4962-8750-b3f089551ef3" xsi:nil="true"/>
    <Priority xmlns="365df3b4-2938-4962-8750-b3f089551ef3">New</Priority>
    <PublishingExpirationDate xmlns="http://schemas.microsoft.com/sharepoint/v3" xsi:nil="true"/>
    <PublishingStartDate xmlns="http://schemas.microsoft.com/sharepoint/v3" xsi:nil="true"/>
    <Remediation_x0020_Date xmlns="365df3b4-2938-4962-8750-b3f089551ef3">2021-12-29T23:06:09+00:00</Remediation_x0020_Date>
  </documentManagement>
</p:properties>
</file>

<file path=customXml/itemProps1.xml><?xml version="1.0" encoding="utf-8"?>
<ds:datastoreItem xmlns:ds="http://schemas.openxmlformats.org/officeDocument/2006/customXml" ds:itemID="{7753725E-1ED7-46CE-85EA-048AB5AE1EE2}"/>
</file>

<file path=customXml/itemProps2.xml><?xml version="1.0" encoding="utf-8"?>
<ds:datastoreItem xmlns:ds="http://schemas.openxmlformats.org/officeDocument/2006/customXml" ds:itemID="{9026BED7-2076-4916-A2DB-8C8124F2216B}"/>
</file>

<file path=customXml/itemProps3.xml><?xml version="1.0" encoding="utf-8"?>
<ds:datastoreItem xmlns:ds="http://schemas.openxmlformats.org/officeDocument/2006/customXml" ds:itemID="{BBBA3785-F2C9-4BA5-A7B9-5AF6E54435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Commodity Order Form </vt:lpstr>
      <vt:lpstr>'Commodity Order Form '!Print_Area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Roman</dc:creator>
  <cp:lastModifiedBy>"englishs"</cp:lastModifiedBy>
  <cp:lastPrinted>2019-12-09T15:51:55Z</cp:lastPrinted>
  <dcterms:created xsi:type="dcterms:W3CDTF">2010-11-12T13:10:14Z</dcterms:created>
  <dcterms:modified xsi:type="dcterms:W3CDTF">2021-12-28T17:54:05Z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0x01010046895D7B4FD22A4A9C390F7B0E997D3F</vt:lpwstr>
  </property>
</Properties>
</file>