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USDA Foods\_2. DIVERSION-PROCESSING\SPA Renewal\Ready to Post to Web\Commodity Calculators 23-24\"/>
    </mc:Choice>
  </mc:AlternateContent>
  <bookViews>
    <workbookView xWindow="0" yWindow="0" windowWidth="22560" windowHeight="10110" tabRatio="868"/>
  </bookViews>
  <sheets>
    <sheet name="Comm Code 110244 Mozz Cheese" sheetId="1" r:id="rId1"/>
  </sheets>
  <definedNames>
    <definedName name="_xlnm._FilterDatabase" localSheetId="0" hidden="1">'Comm Code 110244 Mozz Cheese'!$A$21:$K$31</definedName>
    <definedName name="_xlnm.Print_Area" localSheetId="0">'Comm Code 110244 Mozz Cheese'!$A$16:$K$31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4" i="1" l="1"/>
  <c r="C10" i="1" s="1"/>
  <c r="G33" i="1"/>
  <c r="K33" i="1" s="1"/>
  <c r="G32" i="1"/>
  <c r="K32" i="1" s="1"/>
  <c r="G28" i="1"/>
  <c r="K28" i="1" s="1"/>
  <c r="G27" i="1"/>
  <c r="K27" i="1" s="1"/>
  <c r="G31" i="1"/>
  <c r="K31" i="1" s="1"/>
  <c r="G30" i="1"/>
  <c r="K30" i="1" s="1"/>
  <c r="G25" i="1"/>
  <c r="K25" i="1" s="1"/>
  <c r="G23" i="1"/>
  <c r="K23" i="1" s="1"/>
  <c r="G22" i="1"/>
  <c r="K22" i="1" s="1"/>
  <c r="G21" i="1"/>
  <c r="K21" i="1" s="1"/>
  <c r="I33" i="1"/>
  <c r="I32" i="1"/>
  <c r="I28" i="1"/>
  <c r="I27" i="1"/>
  <c r="I31" i="1"/>
  <c r="I30" i="1"/>
  <c r="I25" i="1"/>
  <c r="I23" i="1"/>
  <c r="I22" i="1"/>
  <c r="I21" i="1"/>
  <c r="J30" i="1" l="1"/>
  <c r="J33" i="1"/>
  <c r="J21" i="1"/>
  <c r="J31" i="1"/>
  <c r="J27" i="1"/>
  <c r="J25" i="1"/>
  <c r="J28" i="1"/>
  <c r="J22" i="1"/>
  <c r="J23" i="1"/>
  <c r="J32" i="1"/>
  <c r="G34" i="1"/>
  <c r="C11" i="1" l="1"/>
  <c r="J34" i="1" l="1"/>
  <c r="K34" i="1"/>
  <c r="C13" i="1" l="1"/>
  <c r="C12" i="1"/>
</calcChain>
</file>

<file path=xl/sharedStrings.xml><?xml version="1.0" encoding="utf-8"?>
<sst xmlns="http://schemas.openxmlformats.org/spreadsheetml/2006/main" count="62" uniqueCount="53">
  <si>
    <t>Product Code</t>
  </si>
  <si>
    <t>Mozz</t>
  </si>
  <si>
    <t>Product Name</t>
  </si>
  <si>
    <t>Servings Per Case</t>
  </si>
  <si>
    <t>WHEAT CHEESE PIZZA</t>
  </si>
  <si>
    <t>WHEAT PEPPERONI PIZZA</t>
  </si>
  <si>
    <t>Cases Needed</t>
  </si>
  <si>
    <t>16WPS2</t>
  </si>
  <si>
    <t>WHEAT PIZZERIA CHS PIZZA</t>
  </si>
  <si>
    <t>16WPSP2</t>
  </si>
  <si>
    <t>80WBTS100</t>
  </si>
  <si>
    <t>80WS100</t>
  </si>
  <si>
    <t>3X5 WHEAT SAUSAGE BREAKFAST PIZZA</t>
  </si>
  <si>
    <t>WHOLE WHEAT CHEESE PIZZA</t>
  </si>
  <si>
    <t>96WWP24X6</t>
  </si>
  <si>
    <t>WHEAT PIZZERIA  PEPPERONI</t>
  </si>
  <si>
    <t>5"RD WHEAT PEPPERONI PIZZA</t>
  </si>
  <si>
    <t>WHEAT TURKEY SAUSAGE BREAKFAST PIZZA</t>
  </si>
  <si>
    <t>Nardone Brothers Baking Company</t>
  </si>
  <si>
    <t>420 New Commerce Blvd</t>
  </si>
  <si>
    <t>Hanover Twp, PA 18706</t>
  </si>
  <si>
    <t>16WSRFC</t>
  </si>
  <si>
    <t>16"SELF RISING CHEESE PIZZA</t>
  </si>
  <si>
    <t>Total Servings Needed</t>
  </si>
  <si>
    <t>USDA Price Per Pound:</t>
  </si>
  <si>
    <t>USDA Foods Inventory Drawdown Per Case</t>
  </si>
  <si>
    <t>USDA Foods $$ Value Per Case</t>
  </si>
  <si>
    <t>Total LBS Needed for Order</t>
  </si>
  <si>
    <t>Total $$ Needed for Order</t>
  </si>
  <si>
    <t>Total Caes Budgeted:</t>
  </si>
  <si>
    <t>Total Projected Servings:</t>
  </si>
  <si>
    <t>Total Commodity $$ Needed:</t>
  </si>
  <si>
    <t>Total Commodity LBS Needed:</t>
  </si>
  <si>
    <t>Ph:  570-823-0141  Fax: 570-823-2581</t>
  </si>
  <si>
    <t>Web:  www.nardonebros.com</t>
  </si>
  <si>
    <t>16" Round Pizza</t>
  </si>
  <si>
    <t>5" Pizza</t>
  </si>
  <si>
    <t>Breakfast Pizza</t>
  </si>
  <si>
    <t>Net Weight Per Case LBS</t>
  </si>
  <si>
    <t>5WRMP1NY2</t>
  </si>
  <si>
    <t>96WW2-4X6</t>
  </si>
  <si>
    <t>M96WW2-4X6</t>
  </si>
  <si>
    <t>M96WWP2-4X6</t>
  </si>
  <si>
    <t>Description Of Pizza</t>
  </si>
  <si>
    <t>96 Count Pizza's</t>
  </si>
  <si>
    <t>Wrapped - 4 X 6 Pizza</t>
  </si>
  <si>
    <t>Totals:</t>
  </si>
  <si>
    <t>12 &amp; 16"  Round Pizza's</t>
  </si>
  <si>
    <t>5" Round Pizza's - Multi Served</t>
  </si>
  <si>
    <t>96 Count Pizza's - Multi Served</t>
  </si>
  <si>
    <t>Breakfast Pizza's</t>
  </si>
  <si>
    <t>Summary: 110244 - Mozzerella Cheese</t>
  </si>
  <si>
    <t>23-24 Nardone Commodity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</si>
</sst>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theme="0"/>
      <name val="Arial"/>
      <family val="2"/>
    </font>
    <font>
      <b/>
      <sz val="16"/>
      <color theme="1"/>
      <name val="Arial"/>
      <family val="2"/>
    </font>
    <font>
      <b/>
      <sz val="26"/>
      <name val="Arial"/>
      <family val="2"/>
    </font>
    <font>
      <b/>
      <u/>
      <sz val="36"/>
      <name val="Arial"/>
      <family val="2"/>
    </font>
    <font>
      <b/>
      <sz val="24"/>
      <name val="Arial"/>
      <family val="2"/>
    </font>
    <font>
      <b/>
      <sz val="36"/>
      <name val="Arial"/>
      <family val="2"/>
    </font>
    <font>
      <b/>
      <sz val="14"/>
      <name val="Arial"/>
      <family val="2"/>
    </font>
    <font>
      <b/>
      <u/>
      <sz val="2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4" fillId="5" borderId="0" xfId="0" applyFont="1" applyFill="1"/>
    <xf numFmtId="0" fontId="4" fillId="0" borderId="0" xfId="0" applyFont="1"/>
    <xf numFmtId="164" fontId="3" fillId="0" borderId="0" xfId="2" applyNumberFormat="1" applyFont="1"/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3" fillId="7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3" fillId="7" borderId="1" xfId="0" applyFont="1" applyFill="1" applyBorder="1"/>
    <xf numFmtId="0" fontId="5" fillId="2" borderId="1" xfId="0" applyFont="1" applyFill="1" applyBorder="1" applyAlignment="1">
      <alignment horizontal="center"/>
    </xf>
    <xf numFmtId="0" fontId="7" fillId="0" borderId="0" xfId="0" applyFont="1"/>
    <xf numFmtId="43" fontId="4" fillId="5" borderId="0" xfId="1" applyFont="1" applyFill="1"/>
    <xf numFmtId="43" fontId="4" fillId="2" borderId="0" xfId="1" applyFont="1" applyFill="1"/>
    <xf numFmtId="43" fontId="3" fillId="3" borderId="1" xfId="1" applyFont="1" applyFill="1" applyBorder="1" applyAlignment="1">
      <alignment horizontal="center" wrapText="1"/>
    </xf>
    <xf numFmtId="43" fontId="9" fillId="6" borderId="1" xfId="0" applyNumberFormat="1" applyFont="1" applyFill="1" applyBorder="1"/>
    <xf numFmtId="44" fontId="9" fillId="6" borderId="1" xfId="0" applyNumberFormat="1" applyFont="1" applyFill="1" applyBorder="1"/>
    <xf numFmtId="0" fontId="1" fillId="0" borderId="0" xfId="0" applyFont="1"/>
    <xf numFmtId="0" fontId="11" fillId="0" borderId="0" xfId="0" applyFont="1"/>
    <xf numFmtId="43" fontId="3" fillId="7" borderId="1" xfId="1" applyFont="1" applyFill="1" applyBorder="1"/>
    <xf numFmtId="43" fontId="3" fillId="7" borderId="1" xfId="1" applyFont="1" applyFill="1" applyBorder="1" applyAlignment="1">
      <alignment horizontal="right"/>
    </xf>
    <xf numFmtId="43" fontId="6" fillId="7" borderId="1" xfId="1" applyFont="1" applyFill="1" applyBorder="1" applyAlignment="1">
      <alignment horizontal="left"/>
    </xf>
    <xf numFmtId="43" fontId="6" fillId="7" borderId="1" xfId="1" applyFont="1" applyFill="1" applyBorder="1"/>
    <xf numFmtId="44" fontId="6" fillId="7" borderId="1" xfId="2" applyFont="1" applyFill="1" applyBorder="1"/>
    <xf numFmtId="44" fontId="6" fillId="7" borderId="2" xfId="2" applyFont="1" applyFill="1" applyBorder="1"/>
    <xf numFmtId="0" fontId="3" fillId="0" borderId="1" xfId="0" applyFont="1" applyFill="1" applyBorder="1"/>
    <xf numFmtId="43" fontId="3" fillId="0" borderId="1" xfId="1" applyFont="1" applyFill="1" applyBorder="1"/>
    <xf numFmtId="43" fontId="3" fillId="0" borderId="1" xfId="1" applyFont="1" applyFill="1" applyBorder="1" applyAlignment="1">
      <alignment horizontal="left"/>
    </xf>
    <xf numFmtId="43" fontId="6" fillId="0" borderId="1" xfId="1" applyFont="1" applyFill="1" applyBorder="1" applyAlignment="1">
      <alignment horizontal="left"/>
    </xf>
    <xf numFmtId="43" fontId="6" fillId="0" borderId="1" xfId="1" applyFont="1" applyFill="1" applyBorder="1"/>
    <xf numFmtId="44" fontId="6" fillId="0" borderId="1" xfId="2" applyFont="1" applyFill="1" applyBorder="1"/>
    <xf numFmtId="44" fontId="6" fillId="0" borderId="2" xfId="2" applyFont="1" applyFill="1" applyBorder="1"/>
    <xf numFmtId="0" fontId="0" fillId="0" borderId="0" xfId="0" applyFill="1"/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9" fillId="6" borderId="2" xfId="0" applyFont="1" applyFill="1" applyBorder="1" applyAlignment="1">
      <alignment horizontal="left"/>
    </xf>
    <xf numFmtId="0" fontId="9" fillId="6" borderId="3" xfId="0" applyFont="1" applyFill="1" applyBorder="1" applyAlignment="1">
      <alignment horizontal="left"/>
    </xf>
    <xf numFmtId="0" fontId="9" fillId="6" borderId="2" xfId="0" applyFont="1" applyFill="1" applyBorder="1"/>
    <xf numFmtId="0" fontId="9" fillId="6" borderId="3" xfId="0" applyFont="1" applyFill="1" applyBorder="1"/>
    <xf numFmtId="0" fontId="12" fillId="8" borderId="2" xfId="0" applyFont="1" applyFill="1" applyBorder="1"/>
    <xf numFmtId="0" fontId="12" fillId="8" borderId="4" xfId="0" applyFont="1" applyFill="1" applyBorder="1"/>
    <xf numFmtId="0" fontId="12" fillId="8" borderId="3" xfId="0" applyFont="1" applyFill="1" applyBorder="1"/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1246908</xdr:colOff>
      <xdr:row>0</xdr:row>
      <xdr:rowOff>391445</xdr:rowOff>
    </xdr:from>
    <xdr:to>
      <xdr:col>10</xdr:col>
      <xdr:colOff>851064</xdr:colOff>
      <xdr:row>4</xdr:row>
      <xdr:rowOff>240255</xdr:rowOff>
    </xdr:to>
    <xdr:pic>
      <xdr:nvPicPr>
        <xdr:cNvPr id="2" name="Picture 1" descr="CAO7OVX1">
          <a:extLst>
            <a:ext uri="{FF2B5EF4-FFF2-40B4-BE49-F238E27FC236}">
              <a16:creationId xmlns:a16="http://schemas.microsoft.com/office/drawing/2014/main" id="{86849299-DC07-4408-8E0F-FBF3F211D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90226" y="391445"/>
          <a:ext cx="3760520" cy="1580628"/>
        </a:xfrm>
        <a:prstGeom prst="rect">
          <a:avLst/>
        </a:prstGeom>
        <a:noFill/>
        <a:ln w="9525">
          <a:solidFill>
            <a:srgbClr val="000000">
              <a:alpha val="67000"/>
            </a:srgbClr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showGridLines="0" tabSelected="1" zoomScale="50" zoomScaleNormal="50" workbookViewId="0">
      <selection activeCell="A26" sqref="A26:K26"/>
    </sheetView>
  </sheetViews>
  <sheetFormatPr defaultRowHeight="20" x14ac:dyDescent="0.4"/>
  <cols>
    <col min="1" max="1" width="29.81640625" style="2" customWidth="1"/>
    <col min="2" max="2" width="79.7265625" style="1" customWidth="1"/>
    <col min="3" max="3" width="53.1796875" style="1" bestFit="1" customWidth="1"/>
    <col min="4" max="4" width="20" style="12" customWidth="1"/>
    <col min="5" max="5" width="18.54296875" style="1" customWidth="1"/>
    <col min="6" max="6" width="20.54296875" style="1" customWidth="1"/>
    <col min="7" max="7" width="22.26953125" style="1" customWidth="1"/>
    <col min="8" max="8" width="23.1796875" style="1" customWidth="1"/>
    <col min="9" max="9" width="18.54296875" style="1" customWidth="1"/>
    <col min="10" max="11" width="20.453125" style="1" bestFit="1" customWidth="1"/>
    <col min="13" max="13" width="17.1796875" customWidth="1"/>
  </cols>
  <sheetData>
    <row r="1" spans="1:11" ht="32.5" x14ac:dyDescent="0.65">
      <c r="A1" s="11" t="s">
        <v>18</v>
      </c>
    </row>
    <row r="2" spans="1:11" ht="32.5" x14ac:dyDescent="0.65">
      <c r="A2" s="11" t="s">
        <v>19</v>
      </c>
    </row>
    <row r="3" spans="1:11" ht="32.5" x14ac:dyDescent="0.65">
      <c r="A3" s="11" t="s">
        <v>20</v>
      </c>
    </row>
    <row r="4" spans="1:11" ht="32.5" x14ac:dyDescent="0.65">
      <c r="A4" s="11" t="s">
        <v>33</v>
      </c>
    </row>
    <row r="5" spans="1:11" ht="32.5" x14ac:dyDescent="0.65">
      <c r="A5" s="11" t="s">
        <v>34</v>
      </c>
    </row>
    <row r="6" spans="1:11" ht="32.5" x14ac:dyDescent="0.65">
      <c r="A6" s="11"/>
    </row>
    <row r="7" spans="1:11" ht="45" x14ac:dyDescent="0.9">
      <c r="A7" s="33" t="s">
        <v>52</v>
      </c>
      <c r="B7" s="33"/>
      <c r="C7" s="33"/>
      <c r="D7" s="33"/>
      <c r="E7" s="33"/>
      <c r="F7" s="33"/>
      <c r="G7" s="33"/>
      <c r="H7" s="33"/>
      <c r="I7" s="33"/>
      <c r="J7" s="33"/>
      <c r="K7" s="33"/>
    </row>
    <row r="9" spans="1:11" ht="45" x14ac:dyDescent="0.9">
      <c r="A9" s="34" t="s">
        <v>51</v>
      </c>
      <c r="B9" s="34"/>
      <c r="C9" s="34"/>
    </row>
    <row r="10" spans="1:11" ht="41.25" customHeight="1" x14ac:dyDescent="0.6">
      <c r="A10" s="36" t="s">
        <v>30</v>
      </c>
      <c r="B10" s="37"/>
      <c r="C10" s="15">
        <f>F34</f>
        <v>0</v>
      </c>
    </row>
    <row r="11" spans="1:11" ht="41.25" customHeight="1" x14ac:dyDescent="0.6">
      <c r="A11" s="36" t="s">
        <v>29</v>
      </c>
      <c r="B11" s="37"/>
      <c r="C11" s="15">
        <f>G34</f>
        <v>0</v>
      </c>
    </row>
    <row r="12" spans="1:11" ht="41.25" customHeight="1" x14ac:dyDescent="0.6">
      <c r="A12" s="38" t="s">
        <v>31</v>
      </c>
      <c r="B12" s="39"/>
      <c r="C12" s="16">
        <f>J34</f>
        <v>0</v>
      </c>
    </row>
    <row r="13" spans="1:11" ht="41.25" customHeight="1" x14ac:dyDescent="0.6">
      <c r="A13" s="36" t="s">
        <v>32</v>
      </c>
      <c r="B13" s="37"/>
      <c r="C13" s="15">
        <f>K34</f>
        <v>0</v>
      </c>
    </row>
    <row r="16" spans="1:11" x14ac:dyDescent="0.4">
      <c r="G16" s="35" t="s">
        <v>24</v>
      </c>
      <c r="H16" s="35"/>
      <c r="I16" s="3">
        <v>1.9231</v>
      </c>
      <c r="J16" s="3"/>
      <c r="K16" s="3"/>
    </row>
    <row r="17" spans="1:13" ht="27.75" customHeight="1" x14ac:dyDescent="0.4">
      <c r="A17" s="4"/>
      <c r="B17" s="4"/>
      <c r="C17" s="4"/>
      <c r="D17" s="13"/>
      <c r="E17" s="4"/>
      <c r="F17" s="4"/>
      <c r="G17" s="4"/>
      <c r="H17" s="5" t="s">
        <v>1</v>
      </c>
      <c r="I17" s="5" t="s">
        <v>1</v>
      </c>
      <c r="J17" s="5" t="s">
        <v>1</v>
      </c>
      <c r="K17" s="5" t="s">
        <v>1</v>
      </c>
    </row>
    <row r="18" spans="1:13" ht="27.75" customHeight="1" x14ac:dyDescent="0.4">
      <c r="A18" s="4"/>
      <c r="B18" s="4"/>
      <c r="C18" s="4"/>
      <c r="D18" s="13"/>
      <c r="E18" s="4"/>
      <c r="F18" s="4"/>
      <c r="G18" s="4"/>
      <c r="H18" s="5">
        <v>110244</v>
      </c>
      <c r="I18" s="5">
        <v>110244</v>
      </c>
      <c r="J18" s="5">
        <v>110244</v>
      </c>
      <c r="K18" s="10">
        <v>110244</v>
      </c>
    </row>
    <row r="19" spans="1:13" ht="86.25" customHeight="1" x14ac:dyDescent="0.4">
      <c r="A19" s="6" t="s">
        <v>0</v>
      </c>
      <c r="B19" s="7" t="s">
        <v>2</v>
      </c>
      <c r="C19" s="7" t="s">
        <v>43</v>
      </c>
      <c r="D19" s="14" t="s">
        <v>38</v>
      </c>
      <c r="E19" s="7" t="s">
        <v>3</v>
      </c>
      <c r="F19" s="8" t="s">
        <v>23</v>
      </c>
      <c r="G19" s="7" t="s">
        <v>6</v>
      </c>
      <c r="H19" s="7" t="s">
        <v>25</v>
      </c>
      <c r="I19" s="7" t="s">
        <v>26</v>
      </c>
      <c r="J19" s="7" t="s">
        <v>28</v>
      </c>
      <c r="K19" s="7" t="s">
        <v>27</v>
      </c>
    </row>
    <row r="20" spans="1:13" ht="40.5" customHeight="1" x14ac:dyDescent="0.65">
      <c r="A20" s="40" t="s">
        <v>47</v>
      </c>
      <c r="B20" s="41"/>
      <c r="C20" s="41"/>
      <c r="D20" s="41"/>
      <c r="E20" s="41"/>
      <c r="F20" s="41"/>
      <c r="G20" s="41"/>
      <c r="H20" s="41"/>
      <c r="I20" s="41"/>
      <c r="J20" s="41"/>
      <c r="K20" s="42"/>
      <c r="M20" s="18"/>
    </row>
    <row r="21" spans="1:13" s="32" customFormat="1" x14ac:dyDescent="0.4">
      <c r="A21" s="25" t="s">
        <v>7</v>
      </c>
      <c r="B21" s="25" t="s">
        <v>8</v>
      </c>
      <c r="C21" s="25" t="s">
        <v>35</v>
      </c>
      <c r="D21" s="26">
        <v>20</v>
      </c>
      <c r="E21" s="27">
        <v>64</v>
      </c>
      <c r="F21" s="28">
        <v>0</v>
      </c>
      <c r="G21" s="29">
        <f t="shared" ref="G21:G22" si="0">ROUNDUP(F21/E21,0)</f>
        <v>0</v>
      </c>
      <c r="H21" s="29">
        <v>8</v>
      </c>
      <c r="I21" s="30">
        <f t="shared" ref="I21:I22" si="1">H21*$I$16</f>
        <v>15.3848</v>
      </c>
      <c r="J21" s="31">
        <f t="shared" ref="J21:J22" si="2">I21*G21</f>
        <v>0</v>
      </c>
      <c r="K21" s="29">
        <f t="shared" ref="K21:K22" si="3">G21*H21</f>
        <v>0</v>
      </c>
    </row>
    <row r="22" spans="1:13" s="32" customFormat="1" x14ac:dyDescent="0.4">
      <c r="A22" s="25" t="s">
        <v>9</v>
      </c>
      <c r="B22" s="25" t="s">
        <v>15</v>
      </c>
      <c r="C22" s="25" t="s">
        <v>35</v>
      </c>
      <c r="D22" s="26">
        <v>20.32</v>
      </c>
      <c r="E22" s="27">
        <v>64</v>
      </c>
      <c r="F22" s="28">
        <v>0</v>
      </c>
      <c r="G22" s="29">
        <f t="shared" si="0"/>
        <v>0</v>
      </c>
      <c r="H22" s="29">
        <v>6.32</v>
      </c>
      <c r="I22" s="30">
        <f t="shared" si="1"/>
        <v>12.153992000000001</v>
      </c>
      <c r="J22" s="31">
        <f t="shared" si="2"/>
        <v>0</v>
      </c>
      <c r="K22" s="29">
        <f t="shared" si="3"/>
        <v>0</v>
      </c>
    </row>
    <row r="23" spans="1:13" s="32" customFormat="1" x14ac:dyDescent="0.4">
      <c r="A23" s="25" t="s">
        <v>21</v>
      </c>
      <c r="B23" s="25" t="s">
        <v>22</v>
      </c>
      <c r="C23" s="25" t="s">
        <v>35</v>
      </c>
      <c r="D23" s="26">
        <v>27.5</v>
      </c>
      <c r="E23" s="27">
        <v>64</v>
      </c>
      <c r="F23" s="28">
        <v>0</v>
      </c>
      <c r="G23" s="29">
        <f t="shared" ref="G23" si="4">ROUNDUP(F23/E23,0)</f>
        <v>0</v>
      </c>
      <c r="H23" s="29">
        <v>8</v>
      </c>
      <c r="I23" s="30">
        <f t="shared" ref="I23" si="5">H23*$I$16</f>
        <v>15.3848</v>
      </c>
      <c r="J23" s="31">
        <f t="shared" ref="J23" si="6">I23*G23</f>
        <v>0</v>
      </c>
      <c r="K23" s="29">
        <f t="shared" ref="K23" si="7">G23*H23</f>
        <v>0</v>
      </c>
    </row>
    <row r="24" spans="1:13" ht="32.5" x14ac:dyDescent="0.65">
      <c r="A24" s="40" t="s">
        <v>48</v>
      </c>
      <c r="B24" s="41"/>
      <c r="C24" s="41"/>
      <c r="D24" s="41"/>
      <c r="E24" s="41"/>
      <c r="F24" s="41"/>
      <c r="G24" s="41"/>
      <c r="H24" s="41"/>
      <c r="I24" s="41"/>
      <c r="J24" s="41"/>
      <c r="K24" s="42"/>
    </row>
    <row r="25" spans="1:13" s="32" customFormat="1" x14ac:dyDescent="0.4">
      <c r="A25" s="25" t="s">
        <v>39</v>
      </c>
      <c r="B25" s="25" t="s">
        <v>16</v>
      </c>
      <c r="C25" s="25" t="s">
        <v>36</v>
      </c>
      <c r="D25" s="26">
        <v>20.25</v>
      </c>
      <c r="E25" s="26">
        <v>60</v>
      </c>
      <c r="F25" s="28">
        <v>0</v>
      </c>
      <c r="G25" s="29">
        <f t="shared" ref="G25" si="8">ROUNDUP(F25/E25,0)</f>
        <v>0</v>
      </c>
      <c r="H25" s="29">
        <v>6</v>
      </c>
      <c r="I25" s="30">
        <f t="shared" ref="I25" si="9">H25*$I$16</f>
        <v>11.538600000000001</v>
      </c>
      <c r="J25" s="31">
        <f t="shared" ref="J25" si="10">I25*G25</f>
        <v>0</v>
      </c>
      <c r="K25" s="29">
        <f t="shared" ref="K25" si="11">G25*H25</f>
        <v>0</v>
      </c>
    </row>
    <row r="26" spans="1:13" ht="32.5" x14ac:dyDescent="0.65">
      <c r="A26" s="40" t="s">
        <v>49</v>
      </c>
      <c r="B26" s="41"/>
      <c r="C26" s="41"/>
      <c r="D26" s="41"/>
      <c r="E26" s="41"/>
      <c r="F26" s="41"/>
      <c r="G26" s="41"/>
      <c r="H26" s="41"/>
      <c r="I26" s="41"/>
      <c r="J26" s="41"/>
      <c r="K26" s="42"/>
    </row>
    <row r="27" spans="1:13" s="32" customFormat="1" x14ac:dyDescent="0.4">
      <c r="A27" s="25" t="s">
        <v>40</v>
      </c>
      <c r="B27" s="25" t="s">
        <v>13</v>
      </c>
      <c r="C27" s="25" t="s">
        <v>44</v>
      </c>
      <c r="D27" s="26">
        <v>30</v>
      </c>
      <c r="E27" s="26">
        <v>96</v>
      </c>
      <c r="F27" s="28">
        <v>0</v>
      </c>
      <c r="G27" s="29">
        <f t="shared" ref="G27:G28" si="12">ROUNDUP(F27/E27,0)</f>
        <v>0</v>
      </c>
      <c r="H27" s="29">
        <v>12</v>
      </c>
      <c r="I27" s="30">
        <f t="shared" ref="I27:I28" si="13">H27*$I$16</f>
        <v>23.077200000000001</v>
      </c>
      <c r="J27" s="31">
        <f t="shared" ref="J27:J28" si="14">I27*G27</f>
        <v>0</v>
      </c>
      <c r="K27" s="29">
        <f t="shared" ref="K27:K28" si="15">G27*H27</f>
        <v>0</v>
      </c>
    </row>
    <row r="28" spans="1:13" s="32" customFormat="1" x14ac:dyDescent="0.4">
      <c r="A28" s="25" t="s">
        <v>14</v>
      </c>
      <c r="B28" s="25" t="s">
        <v>5</v>
      </c>
      <c r="C28" s="25" t="s">
        <v>44</v>
      </c>
      <c r="D28" s="26">
        <v>30</v>
      </c>
      <c r="E28" s="26">
        <v>96</v>
      </c>
      <c r="F28" s="28">
        <v>0</v>
      </c>
      <c r="G28" s="29">
        <f t="shared" si="12"/>
        <v>0</v>
      </c>
      <c r="H28" s="29">
        <v>9</v>
      </c>
      <c r="I28" s="30">
        <f t="shared" si="13"/>
        <v>17.3079</v>
      </c>
      <c r="J28" s="31">
        <f t="shared" si="14"/>
        <v>0</v>
      </c>
      <c r="K28" s="29">
        <f t="shared" si="15"/>
        <v>0</v>
      </c>
    </row>
    <row r="29" spans="1:13" ht="32.5" x14ac:dyDescent="0.65">
      <c r="A29" s="40" t="s">
        <v>50</v>
      </c>
      <c r="B29" s="41"/>
      <c r="C29" s="41"/>
      <c r="D29" s="41"/>
      <c r="E29" s="41"/>
      <c r="F29" s="41"/>
      <c r="G29" s="41"/>
      <c r="H29" s="41"/>
      <c r="I29" s="41"/>
      <c r="J29" s="41"/>
      <c r="K29" s="42"/>
    </row>
    <row r="30" spans="1:13" s="32" customFormat="1" x14ac:dyDescent="0.4">
      <c r="A30" s="25" t="s">
        <v>10</v>
      </c>
      <c r="B30" s="25" t="s">
        <v>17</v>
      </c>
      <c r="C30" s="25" t="s">
        <v>37</v>
      </c>
      <c r="D30" s="26">
        <v>18.149999999999999</v>
      </c>
      <c r="E30" s="26">
        <v>80</v>
      </c>
      <c r="F30" s="28">
        <v>0</v>
      </c>
      <c r="G30" s="29">
        <f t="shared" ref="G30:G31" si="16">ROUNDUP(F30/E30,0)</f>
        <v>0</v>
      </c>
      <c r="H30" s="29">
        <v>3.9</v>
      </c>
      <c r="I30" s="30">
        <f t="shared" ref="I30:I31" si="17">H30*$I$16</f>
        <v>7.5000900000000001</v>
      </c>
      <c r="J30" s="31">
        <f t="shared" ref="J30:J31" si="18">I30*G30</f>
        <v>0</v>
      </c>
      <c r="K30" s="29">
        <f t="shared" ref="K30:K31" si="19">G30*H30</f>
        <v>0</v>
      </c>
    </row>
    <row r="31" spans="1:13" s="32" customFormat="1" x14ac:dyDescent="0.4">
      <c r="A31" s="25" t="s">
        <v>11</v>
      </c>
      <c r="B31" s="25" t="s">
        <v>12</v>
      </c>
      <c r="C31" s="25" t="s">
        <v>37</v>
      </c>
      <c r="D31" s="26">
        <v>16.5</v>
      </c>
      <c r="E31" s="26">
        <v>80</v>
      </c>
      <c r="F31" s="28">
        <v>0</v>
      </c>
      <c r="G31" s="29">
        <f t="shared" si="16"/>
        <v>0</v>
      </c>
      <c r="H31" s="29">
        <v>3.75</v>
      </c>
      <c r="I31" s="30">
        <f t="shared" si="17"/>
        <v>7.2116249999999997</v>
      </c>
      <c r="J31" s="31">
        <f t="shared" si="18"/>
        <v>0</v>
      </c>
      <c r="K31" s="29">
        <f t="shared" si="19"/>
        <v>0</v>
      </c>
    </row>
    <row r="32" spans="1:13" s="32" customFormat="1" x14ac:dyDescent="0.4">
      <c r="A32" s="25" t="s">
        <v>41</v>
      </c>
      <c r="B32" s="25" t="s">
        <v>4</v>
      </c>
      <c r="C32" s="25" t="s">
        <v>45</v>
      </c>
      <c r="D32" s="26">
        <v>30</v>
      </c>
      <c r="E32" s="26">
        <v>96</v>
      </c>
      <c r="F32" s="28">
        <v>0</v>
      </c>
      <c r="G32" s="29">
        <f t="shared" ref="G32" si="20">ROUNDUP(F32/E32,0)</f>
        <v>0</v>
      </c>
      <c r="H32" s="29">
        <v>12</v>
      </c>
      <c r="I32" s="30">
        <f t="shared" ref="I32" si="21">H32*$I$16</f>
        <v>23.077200000000001</v>
      </c>
      <c r="J32" s="31">
        <f t="shared" ref="J32" si="22">I32*G32</f>
        <v>0</v>
      </c>
      <c r="K32" s="29">
        <f t="shared" ref="K32:K33" si="23">G32*H32</f>
        <v>0</v>
      </c>
    </row>
    <row r="33" spans="1:12" s="32" customFormat="1" x14ac:dyDescent="0.4">
      <c r="A33" s="25" t="s">
        <v>42</v>
      </c>
      <c r="B33" s="25" t="s">
        <v>5</v>
      </c>
      <c r="C33" s="25" t="s">
        <v>45</v>
      </c>
      <c r="D33" s="26">
        <v>30</v>
      </c>
      <c r="E33" s="26">
        <v>96</v>
      </c>
      <c r="F33" s="28">
        <v>0</v>
      </c>
      <c r="G33" s="29">
        <f t="shared" ref="G33" si="24">ROUNDUP(F33/E33,0)</f>
        <v>0</v>
      </c>
      <c r="H33" s="29">
        <v>9</v>
      </c>
      <c r="I33" s="30">
        <f t="shared" ref="I33" si="25">H33*$I$16</f>
        <v>17.3079</v>
      </c>
      <c r="J33" s="31">
        <f t="shared" ref="J33" si="26">I33*G33</f>
        <v>0</v>
      </c>
      <c r="K33" s="29">
        <f t="shared" si="23"/>
        <v>0</v>
      </c>
    </row>
    <row r="34" spans="1:12" x14ac:dyDescent="0.4">
      <c r="A34" s="9"/>
      <c r="B34" s="9"/>
      <c r="C34" s="9" t="s">
        <v>46</v>
      </c>
      <c r="D34" s="19"/>
      <c r="E34" s="20"/>
      <c r="F34" s="21">
        <f>SUM(F21:F33)</f>
        <v>0</v>
      </c>
      <c r="G34" s="21">
        <f>SUM(G21:G33)</f>
        <v>0</v>
      </c>
      <c r="H34" s="22"/>
      <c r="I34" s="23"/>
      <c r="J34" s="24">
        <f>SUM(J21:J33)</f>
        <v>0</v>
      </c>
      <c r="K34" s="23">
        <f>SUM(K21:K33)</f>
        <v>0</v>
      </c>
      <c r="L34" s="17"/>
    </row>
  </sheetData>
  <sortState ref="A32:K33">
    <sortCondition ref="A32:A33"/>
  </sortState>
  <mergeCells count="11">
    <mergeCell ref="A20:K20"/>
    <mergeCell ref="A24:K24"/>
    <mergeCell ref="A29:K29"/>
    <mergeCell ref="A26:K26"/>
    <mergeCell ref="A7:K7"/>
    <mergeCell ref="A9:C9"/>
    <mergeCell ref="G16:H16"/>
    <mergeCell ref="A10:B10"/>
    <mergeCell ref="A11:B11"/>
    <mergeCell ref="A12:B12"/>
    <mergeCell ref="A13:B13"/>
  </mergeCells>
  <phoneticPr fontId="2" type="noConversion"/>
  <pageMargins left="0" right="0" top="0" bottom="0" header="0" footer="0"/>
  <pageSetup scale="33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2023-01-29T03:18:33+00:00</Remediation_x0020_Date>
  </documentManagement>
</p:properties>
</file>

<file path=customXml/itemProps1.xml><?xml version="1.0" encoding="utf-8"?>
<ds:datastoreItem xmlns:ds="http://schemas.openxmlformats.org/officeDocument/2006/customXml" ds:itemID="{D88E3271-CC57-4AEB-B861-B38E911B5398}"/>
</file>

<file path=customXml/itemProps2.xml><?xml version="1.0" encoding="utf-8"?>
<ds:datastoreItem xmlns:ds="http://schemas.openxmlformats.org/officeDocument/2006/customXml" ds:itemID="{B50CFC59-7DDB-45DC-991E-C1E45DD0FA1C}"/>
</file>

<file path=customXml/itemProps3.xml><?xml version="1.0" encoding="utf-8"?>
<ds:datastoreItem xmlns:ds="http://schemas.openxmlformats.org/officeDocument/2006/customXml" ds:itemID="{07C7990C-4CC7-4DC6-B9A7-B31D545E7A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Comm Code 110244 Mozz Cheese</vt:lpstr>
      <vt:lpstr>'Comm Code 110244 Mozz Cheese'!Print_Area</vt:lpstr>
    </vt:vector>
  </TitlesOfParts>
  <Company>NARDONE BROS BAKING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LJN</dc:creator>
  <cp:lastModifiedBy>"CameronB"</cp:lastModifiedBy>
  <cp:lastPrinted>2021-05-05T14:42:12Z</cp:lastPrinted>
  <dcterms:created xsi:type="dcterms:W3CDTF">2009-08-10T13:55:10Z</dcterms:created>
  <dcterms:modified xsi:type="dcterms:W3CDTF">2023-01-27T00:49:26Z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