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F386F096-C1A0-43B2-BC15-8982A2ADF6D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SEPDS!$A$3:$N$30</definedName>
    <definedName name="_xlnm.Print_Area" localSheetId="0">SEPDS!$A$1:$N$30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M27" i="1" s="1"/>
  <c r="J27" i="1"/>
  <c r="L13" i="1"/>
  <c r="M13" i="1" s="1"/>
  <c r="J13" i="1"/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8" i="1"/>
  <c r="M28" i="1" s="1"/>
  <c r="L29" i="1"/>
  <c r="M29" i="1" s="1"/>
  <c r="L30" i="1"/>
  <c r="M30" i="1" s="1"/>
  <c r="L4" i="1"/>
  <c r="M4" i="1" s="1"/>
  <c r="J5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8" i="1"/>
  <c r="J29" i="1"/>
  <c r="J30" i="1"/>
  <c r="J4" i="1"/>
</calcChain>
</file>

<file path=xl/sharedStrings.xml><?xml version="1.0" encoding="utf-8"?>
<sst xmlns="http://schemas.openxmlformats.org/spreadsheetml/2006/main" count="142" uniqueCount="65">
  <si>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</si>
  <si>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</si>
  <si>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</si>
  <si>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</si>
  <si>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</si>
  <si>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</si>
  <si>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</si>
  <si>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</si>
  <si>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</si>
  <si>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</si>
  <si>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</si>
  <si>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</si>
  <si>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</si>
  <si>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</si>
  <si>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</si>
  <si>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</si>
  <si>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</si>
  <si>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Fresh Sliced Apples 16oz  (Prev code #210004)</t>
  </si>
  <si>
    <t>Fresh Sliced Apple 2 oz (prev #210005)</t>
  </si>
  <si>
    <t>Fresh Sliced Apples 2 oz (Prev #210007)</t>
  </si>
  <si>
    <t>Fresh Sliced Apples 4 oz (Prev #210006)</t>
  </si>
  <si>
    <t>Fresh Sliced Apples 3 oz (Prev #210003)</t>
  </si>
  <si>
    <t>Fresh Sliced Apple - GREEN - 100/2 oz</t>
  </si>
  <si>
    <t>Fresh Sliced Apple 200/2 oz</t>
  </si>
  <si>
    <t>Fresh Sliced Apple - RED - 100/2 oz (CA Grown)</t>
  </si>
  <si>
    <t>Fresh Sliced Apple - GREEN - 100/2 oz (CA Grown)</t>
  </si>
  <si>
    <t>ASA10001</t>
  </si>
  <si>
    <t>Shelf Stable Applesauce Cup, Unsweetened-Original</t>
  </si>
  <si>
    <t>ASA10013</t>
  </si>
  <si>
    <t>Shelf Stable Applesauce Cup, Unsweetened Cinnamon</t>
  </si>
  <si>
    <t>ASA10014</t>
  </si>
  <si>
    <t>Shelf Stable Applesauce Cup, Unsweetened Strawberry</t>
  </si>
  <si>
    <t>ASA10015</t>
  </si>
  <si>
    <t>Shelf Stable Applesauce Cup, Unsweetened Strawberry-Banana</t>
  </si>
  <si>
    <t>ASA10017</t>
  </si>
  <si>
    <t>Shelf Stable Applesauce Cup, Unsweetened Peach</t>
  </si>
  <si>
    <t>ASA10018</t>
  </si>
  <si>
    <t>Shelf Stable Applesauce Cup, Unsweetened Watermelon</t>
  </si>
  <si>
    <t>ASA10020</t>
  </si>
  <si>
    <t>ASA10027</t>
  </si>
  <si>
    <t>Shelf Stable Applesauce Cup, Unsweetened Birthday Cake</t>
  </si>
  <si>
    <t>ASA10028</t>
  </si>
  <si>
    <t>Shelf Stable Applesauce Cup, Unsweetened Sour Apple</t>
  </si>
  <si>
    <t>ASA10037</t>
  </si>
  <si>
    <t xml:space="preserve">Shelf Stable Applesauce Pouch, Unsweetened-Original </t>
  </si>
  <si>
    <t>ASA10038</t>
  </si>
  <si>
    <t>Shelf Stable Applesauce Pouch, Unsweetened-Cinnamon</t>
  </si>
  <si>
    <t>ASA10039</t>
  </si>
  <si>
    <t>Shelf Stable Applesauce Pouch, Unsweetened-Strawberry</t>
  </si>
  <si>
    <t>ASA10046</t>
  </si>
  <si>
    <t>Shelf Stable Applesauce Cup, Unsweetened Sour Cherry</t>
  </si>
  <si>
    <t>Peterson Farms</t>
  </si>
  <si>
    <t>ASA10063</t>
  </si>
  <si>
    <t>Shelf Stable Applesauce Pouch, Unsweetened- Peach</t>
  </si>
  <si>
    <t>ASA10064</t>
  </si>
  <si>
    <t>Shelf Stable Applesauce Pouch, Unsweetened- Mixed Berries</t>
  </si>
  <si>
    <t>ASA10065</t>
  </si>
  <si>
    <t>Shelf Stable Applesauce Cup, Unsweetened Razzleberry</t>
  </si>
  <si>
    <t>SY27</t>
  </si>
  <si>
    <t>N</t>
  </si>
  <si>
    <t>Fresh Sliced Apple 100/2 oz - Red - organic</t>
  </si>
  <si>
    <t>ASA10053</t>
  </si>
  <si>
    <t>Shelf Stable Applesauce Cup, Unsweetened-Grape</t>
  </si>
  <si>
    <t>R</t>
  </si>
  <si>
    <t>Shelf Stable Applesauce Cup, Unsweetened Mixed Berries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</si>
</sst>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Normal="100" zoomScaleSheetLayoutView="70" workbookViewId="0">
      <pane ySplit="3" topLeftCell="A4" activePane="bottomLeft" state="frozen"/>
      <selection pane="bottomLeft" activeCell="F1" sqref="F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43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12</v>
      </c>
      <c r="B1" s="16"/>
      <c r="C1" s="14"/>
      <c r="D1" s="39"/>
      <c r="F1" s="28"/>
      <c r="G1" s="28"/>
      <c r="H1" s="28"/>
      <c r="I1" s="24"/>
      <c r="J1" s="34"/>
      <c r="K1" s="44"/>
      <c r="L1" s="44"/>
      <c r="M1" s="44"/>
      <c r="N1" s="44"/>
    </row>
    <row r="2" spans="1:14" s="31" customFormat="1" ht="31" x14ac:dyDescent="0.35">
      <c r="A2" s="23" t="s">
        <v>2</v>
      </c>
      <c r="B2" s="11"/>
      <c r="C2" s="12"/>
      <c r="D2" s="40" t="s">
        <v>1</v>
      </c>
      <c r="E2" s="30">
        <v>46014</v>
      </c>
      <c r="F2" s="18"/>
      <c r="G2" s="18"/>
      <c r="H2" s="32"/>
      <c r="I2" s="33"/>
      <c r="J2" s="14"/>
      <c r="K2" s="18"/>
      <c r="L2" s="29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41" t="s">
        <v>5</v>
      </c>
      <c r="E3" s="4" t="s">
        <v>6</v>
      </c>
      <c r="F3" s="5" t="s">
        <v>15</v>
      </c>
      <c r="G3" s="5" t="s">
        <v>16</v>
      </c>
      <c r="H3" s="5" t="s">
        <v>7</v>
      </c>
      <c r="I3" s="25" t="s">
        <v>8</v>
      </c>
      <c r="J3" s="4" t="s">
        <v>9</v>
      </c>
      <c r="K3" s="5" t="s">
        <v>13</v>
      </c>
      <c r="L3" s="6" t="s">
        <v>10</v>
      </c>
      <c r="M3" s="5" t="s">
        <v>14</v>
      </c>
      <c r="N3" s="13" t="s">
        <v>11</v>
      </c>
    </row>
    <row r="4" spans="1:14" s="9" customFormat="1" ht="40.9" customHeight="1" x14ac:dyDescent="0.35">
      <c r="A4" s="7" t="s">
        <v>58</v>
      </c>
      <c r="B4" s="35" t="s">
        <v>51</v>
      </c>
      <c r="C4" s="7" t="s">
        <v>63</v>
      </c>
      <c r="D4" s="42">
        <v>203026</v>
      </c>
      <c r="E4" s="37" t="s">
        <v>17</v>
      </c>
      <c r="F4" s="8">
        <v>10</v>
      </c>
      <c r="G4" s="8">
        <v>80</v>
      </c>
      <c r="H4" s="8">
        <v>2</v>
      </c>
      <c r="I4" s="26">
        <v>110149</v>
      </c>
      <c r="J4" s="4" t="str">
        <f>VLOOKUP(I4,'[1]October 2025'!$A:$C,2,FALSE)</f>
        <v>APPLES FOR FURTHER PROCESSING – BULK</v>
      </c>
      <c r="K4" s="8">
        <v>9.33</v>
      </c>
      <c r="L4" s="36">
        <f>VLOOKUP(I4,'[1]October 2025'!$A:$C,3,FALSE)</f>
        <v>0.32850000000000001</v>
      </c>
      <c r="M4" s="38">
        <f t="shared" ref="M4:M30" si="0">ROUND(K4*L4,2)</f>
        <v>3.06</v>
      </c>
      <c r="N4" s="10">
        <v>46007</v>
      </c>
    </row>
    <row r="5" spans="1:14" s="9" customFormat="1" ht="40.9" customHeight="1" x14ac:dyDescent="0.35">
      <c r="A5" s="7" t="s">
        <v>58</v>
      </c>
      <c r="B5" s="35" t="s">
        <v>51</v>
      </c>
      <c r="C5" s="7" t="s">
        <v>63</v>
      </c>
      <c r="D5" s="42">
        <v>203102</v>
      </c>
      <c r="E5" s="37" t="s">
        <v>18</v>
      </c>
      <c r="F5" s="8">
        <v>12.5</v>
      </c>
      <c r="G5" s="8">
        <v>100</v>
      </c>
      <c r="H5" s="8">
        <v>2</v>
      </c>
      <c r="I5" s="26">
        <v>110149</v>
      </c>
      <c r="J5" s="4" t="str">
        <f>VLOOKUP(I5,'[1]October 2025'!$A:$C,2,FALSE)</f>
        <v>APPLES FOR FURTHER PROCESSING – BULK</v>
      </c>
      <c r="K5" s="8">
        <v>11.66</v>
      </c>
      <c r="L5" s="36">
        <f>VLOOKUP(I5,'[1]October 2025'!$A:$C,3,FALSE)</f>
        <v>0.32850000000000001</v>
      </c>
      <c r="M5" s="38">
        <f t="shared" si="0"/>
        <v>3.83</v>
      </c>
      <c r="N5" s="10">
        <v>46007</v>
      </c>
    </row>
    <row r="6" spans="1:14" s="9" customFormat="1" ht="40.9" customHeight="1" x14ac:dyDescent="0.35">
      <c r="A6" s="7" t="s">
        <v>58</v>
      </c>
      <c r="B6" s="35" t="s">
        <v>51</v>
      </c>
      <c r="C6" s="7" t="s">
        <v>63</v>
      </c>
      <c r="D6" s="42">
        <v>203107</v>
      </c>
      <c r="E6" s="37" t="s">
        <v>19</v>
      </c>
      <c r="F6" s="8">
        <v>15.63</v>
      </c>
      <c r="G6" s="8">
        <v>125</v>
      </c>
      <c r="H6" s="8">
        <v>2</v>
      </c>
      <c r="I6" s="26">
        <v>110149</v>
      </c>
      <c r="J6" s="4" t="str">
        <f>VLOOKUP(I6,'[1]October 2025'!$A:$C,2,FALSE)</f>
        <v>APPLES FOR FURTHER PROCESSING – BULK</v>
      </c>
      <c r="K6" s="8">
        <v>14.59</v>
      </c>
      <c r="L6" s="36">
        <f>VLOOKUP(I6,'[1]October 2025'!$A:$C,3,FALSE)</f>
        <v>0.32850000000000001</v>
      </c>
      <c r="M6" s="38">
        <f t="shared" si="0"/>
        <v>4.79</v>
      </c>
      <c r="N6" s="10">
        <v>46007</v>
      </c>
    </row>
    <row r="7" spans="1:14" s="9" customFormat="1" ht="40.9" customHeight="1" x14ac:dyDescent="0.35">
      <c r="A7" s="7" t="s">
        <v>58</v>
      </c>
      <c r="B7" s="35" t="s">
        <v>51</v>
      </c>
      <c r="C7" s="7" t="s">
        <v>63</v>
      </c>
      <c r="D7" s="42">
        <v>203108</v>
      </c>
      <c r="E7" s="37" t="s">
        <v>20</v>
      </c>
      <c r="F7" s="8">
        <v>18.75</v>
      </c>
      <c r="G7" s="8">
        <v>75</v>
      </c>
      <c r="H7" s="8">
        <v>4</v>
      </c>
      <c r="I7" s="26">
        <v>110149</v>
      </c>
      <c r="J7" s="4" t="str">
        <f>VLOOKUP(I7,'[1]October 2025'!$A:$C,2,FALSE)</f>
        <v>APPLES FOR FURTHER PROCESSING – BULK</v>
      </c>
      <c r="K7" s="8">
        <v>17.5</v>
      </c>
      <c r="L7" s="36">
        <f>VLOOKUP(I7,'[1]October 2025'!$A:$C,3,FALSE)</f>
        <v>0.32850000000000001</v>
      </c>
      <c r="M7" s="38">
        <f t="shared" si="0"/>
        <v>5.75</v>
      </c>
      <c r="N7" s="10">
        <v>46007</v>
      </c>
    </row>
    <row r="8" spans="1:14" s="9" customFormat="1" ht="40.9" customHeight="1" x14ac:dyDescent="0.35">
      <c r="A8" s="7" t="s">
        <v>58</v>
      </c>
      <c r="B8" s="35" t="s">
        <v>51</v>
      </c>
      <c r="C8" s="7" t="s">
        <v>63</v>
      </c>
      <c r="D8" s="42">
        <v>203120</v>
      </c>
      <c r="E8" s="37" t="s">
        <v>21</v>
      </c>
      <c r="F8" s="8">
        <v>18.75</v>
      </c>
      <c r="G8" s="8">
        <v>100</v>
      </c>
      <c r="H8" s="8">
        <v>3</v>
      </c>
      <c r="I8" s="26">
        <v>110149</v>
      </c>
      <c r="J8" s="4" t="str">
        <f>VLOOKUP(I8,'[1]October 2025'!$A:$C,2,FALSE)</f>
        <v>APPLES FOR FURTHER PROCESSING – BULK</v>
      </c>
      <c r="K8" s="8">
        <v>17.489999999999998</v>
      </c>
      <c r="L8" s="36">
        <f>VLOOKUP(I8,'[1]October 2025'!$A:$C,3,FALSE)</f>
        <v>0.32850000000000001</v>
      </c>
      <c r="M8" s="38">
        <f t="shared" si="0"/>
        <v>5.75</v>
      </c>
      <c r="N8" s="10">
        <v>46007</v>
      </c>
    </row>
    <row r="9" spans="1:14" s="9" customFormat="1" ht="40.9" customHeight="1" x14ac:dyDescent="0.35">
      <c r="A9" s="7" t="s">
        <v>58</v>
      </c>
      <c r="B9" s="35" t="s">
        <v>51</v>
      </c>
      <c r="C9" s="7" t="s">
        <v>63</v>
      </c>
      <c r="D9" s="42">
        <v>203127</v>
      </c>
      <c r="E9" s="37" t="s">
        <v>22</v>
      </c>
      <c r="F9" s="8">
        <v>12.5</v>
      </c>
      <c r="G9" s="8">
        <v>100</v>
      </c>
      <c r="H9" s="8">
        <v>2</v>
      </c>
      <c r="I9" s="26">
        <v>110149</v>
      </c>
      <c r="J9" s="4" t="str">
        <f>VLOOKUP(I9,'[1]October 2025'!$A:$C,2,FALSE)</f>
        <v>APPLES FOR FURTHER PROCESSING – BULK</v>
      </c>
      <c r="K9" s="8">
        <v>11.66</v>
      </c>
      <c r="L9" s="36">
        <f>VLOOKUP(I9,'[1]October 2025'!$A:$C,3,FALSE)</f>
        <v>0.32850000000000001</v>
      </c>
      <c r="M9" s="38">
        <f t="shared" si="0"/>
        <v>3.83</v>
      </c>
      <c r="N9" s="10">
        <v>46007</v>
      </c>
    </row>
    <row r="10" spans="1:14" s="9" customFormat="1" ht="40.9" customHeight="1" x14ac:dyDescent="0.35">
      <c r="A10" s="7" t="s">
        <v>58</v>
      </c>
      <c r="B10" s="35" t="s">
        <v>51</v>
      </c>
      <c r="C10" s="7" t="s">
        <v>63</v>
      </c>
      <c r="D10" s="42">
        <v>203129</v>
      </c>
      <c r="E10" s="37" t="s">
        <v>23</v>
      </c>
      <c r="F10" s="8">
        <v>25</v>
      </c>
      <c r="G10" s="8">
        <v>200</v>
      </c>
      <c r="H10" s="8">
        <v>2</v>
      </c>
      <c r="I10" s="26">
        <v>110149</v>
      </c>
      <c r="J10" s="4" t="str">
        <f>VLOOKUP(I10,'[1]October 2025'!$A:$C,2,FALSE)</f>
        <v>APPLES FOR FURTHER PROCESSING – BULK</v>
      </c>
      <c r="K10" s="8">
        <v>23.32</v>
      </c>
      <c r="L10" s="36">
        <f>VLOOKUP(I10,'[1]October 2025'!$A:$C,3,FALSE)</f>
        <v>0.32850000000000001</v>
      </c>
      <c r="M10" s="38">
        <f t="shared" si="0"/>
        <v>7.66</v>
      </c>
      <c r="N10" s="10">
        <v>46007</v>
      </c>
    </row>
    <row r="11" spans="1:14" s="9" customFormat="1" ht="40.9" customHeight="1" x14ac:dyDescent="0.35">
      <c r="A11" s="7" t="s">
        <v>58</v>
      </c>
      <c r="B11" s="35" t="s">
        <v>51</v>
      </c>
      <c r="C11" s="7" t="s">
        <v>63</v>
      </c>
      <c r="D11" s="42">
        <v>203145</v>
      </c>
      <c r="E11" s="37" t="s">
        <v>24</v>
      </c>
      <c r="F11" s="8">
        <v>12.5</v>
      </c>
      <c r="G11" s="8">
        <v>100</v>
      </c>
      <c r="H11" s="8">
        <v>2</v>
      </c>
      <c r="I11" s="26">
        <v>110149</v>
      </c>
      <c r="J11" s="4" t="str">
        <f>VLOOKUP(I11,'[1]October 2025'!$A:$C,2,FALSE)</f>
        <v>APPLES FOR FURTHER PROCESSING – BULK</v>
      </c>
      <c r="K11" s="8">
        <v>11.66</v>
      </c>
      <c r="L11" s="36">
        <f>VLOOKUP(I11,'[1]October 2025'!$A:$C,3,FALSE)</f>
        <v>0.32850000000000001</v>
      </c>
      <c r="M11" s="38">
        <f t="shared" si="0"/>
        <v>3.83</v>
      </c>
      <c r="N11" s="10">
        <v>46007</v>
      </c>
    </row>
    <row r="12" spans="1:14" s="9" customFormat="1" ht="40.9" customHeight="1" x14ac:dyDescent="0.35">
      <c r="A12" s="7" t="s">
        <v>58</v>
      </c>
      <c r="B12" s="35" t="s">
        <v>51</v>
      </c>
      <c r="C12" s="7" t="s">
        <v>63</v>
      </c>
      <c r="D12" s="42">
        <v>203146</v>
      </c>
      <c r="E12" s="37" t="s">
        <v>25</v>
      </c>
      <c r="F12" s="8">
        <v>12.5</v>
      </c>
      <c r="G12" s="8">
        <v>100</v>
      </c>
      <c r="H12" s="8">
        <v>2</v>
      </c>
      <c r="I12" s="26">
        <v>110149</v>
      </c>
      <c r="J12" s="4" t="str">
        <f>VLOOKUP(I12,'[1]October 2025'!$A:$C,2,FALSE)</f>
        <v>APPLES FOR FURTHER PROCESSING – BULK</v>
      </c>
      <c r="K12" s="8">
        <v>11.66</v>
      </c>
      <c r="L12" s="36">
        <f>VLOOKUP(I12,'[1]October 2025'!$A:$C,3,FALSE)</f>
        <v>0.32850000000000001</v>
      </c>
      <c r="M12" s="38">
        <f t="shared" si="0"/>
        <v>3.83</v>
      </c>
      <c r="N12" s="10">
        <v>46007</v>
      </c>
    </row>
    <row r="13" spans="1:14" s="9" customFormat="1" ht="40.9" customHeight="1" x14ac:dyDescent="0.35">
      <c r="A13" s="7" t="s">
        <v>58</v>
      </c>
      <c r="B13" s="35" t="s">
        <v>51</v>
      </c>
      <c r="C13" s="7" t="s">
        <v>59</v>
      </c>
      <c r="D13" s="42">
        <v>203326</v>
      </c>
      <c r="E13" s="37" t="s">
        <v>60</v>
      </c>
      <c r="F13" s="8">
        <v>12.5</v>
      </c>
      <c r="G13" s="8">
        <v>100</v>
      </c>
      <c r="H13" s="8">
        <v>2</v>
      </c>
      <c r="I13" s="26">
        <v>110149</v>
      </c>
      <c r="J13" s="4" t="str">
        <f>VLOOKUP(I13,'[1]October 2025'!$A:$C,2,FALSE)</f>
        <v>APPLES FOR FURTHER PROCESSING – BULK</v>
      </c>
      <c r="K13" s="8">
        <v>11.66</v>
      </c>
      <c r="L13" s="36">
        <f>VLOOKUP(I13,'[1]October 2025'!$A:$C,3,FALSE)</f>
        <v>0.32850000000000001</v>
      </c>
      <c r="M13" s="38">
        <f t="shared" si="0"/>
        <v>3.83</v>
      </c>
      <c r="N13" s="10">
        <v>46007</v>
      </c>
    </row>
    <row r="14" spans="1:14" s="9" customFormat="1" ht="40.9" customHeight="1" x14ac:dyDescent="0.35">
      <c r="A14" s="7" t="s">
        <v>58</v>
      </c>
      <c r="B14" s="35" t="s">
        <v>51</v>
      </c>
      <c r="C14" s="7" t="s">
        <v>63</v>
      </c>
      <c r="D14" s="42" t="s">
        <v>26</v>
      </c>
      <c r="E14" s="37" t="s">
        <v>27</v>
      </c>
      <c r="F14" s="8">
        <v>27</v>
      </c>
      <c r="G14" s="8">
        <v>96</v>
      </c>
      <c r="H14" s="8">
        <v>4.5</v>
      </c>
      <c r="I14" s="26">
        <v>110149</v>
      </c>
      <c r="J14" s="4" t="str">
        <f>VLOOKUP(I14,'[1]October 2025'!$A:$C,2,FALSE)</f>
        <v>APPLES FOR FURTHER PROCESSING – BULK</v>
      </c>
      <c r="K14" s="8">
        <v>10.92</v>
      </c>
      <c r="L14" s="36">
        <f>VLOOKUP(I14,'[1]October 2025'!$A:$C,3,FALSE)</f>
        <v>0.32850000000000001</v>
      </c>
      <c r="M14" s="38">
        <f t="shared" si="0"/>
        <v>3.59</v>
      </c>
      <c r="N14" s="10">
        <v>46006</v>
      </c>
    </row>
    <row r="15" spans="1:14" s="9" customFormat="1" ht="40.9" customHeight="1" x14ac:dyDescent="0.35">
      <c r="A15" s="7" t="s">
        <v>58</v>
      </c>
      <c r="B15" s="35" t="s">
        <v>51</v>
      </c>
      <c r="C15" s="7" t="s">
        <v>63</v>
      </c>
      <c r="D15" s="42" t="s">
        <v>28</v>
      </c>
      <c r="E15" s="37" t="s">
        <v>29</v>
      </c>
      <c r="F15" s="8">
        <v>27</v>
      </c>
      <c r="G15" s="8">
        <v>96</v>
      </c>
      <c r="H15" s="8">
        <v>4.5</v>
      </c>
      <c r="I15" s="26">
        <v>110149</v>
      </c>
      <c r="J15" s="4" t="str">
        <f>VLOOKUP(I15,'[1]October 2025'!$A:$C,2,FALSE)</f>
        <v>APPLES FOR FURTHER PROCESSING – BULK</v>
      </c>
      <c r="K15" s="8">
        <v>10.92</v>
      </c>
      <c r="L15" s="36">
        <f>VLOOKUP(I15,'[1]October 2025'!$A:$C,3,FALSE)</f>
        <v>0.32850000000000001</v>
      </c>
      <c r="M15" s="38">
        <f t="shared" si="0"/>
        <v>3.59</v>
      </c>
      <c r="N15" s="10">
        <v>46006</v>
      </c>
    </row>
    <row r="16" spans="1:14" s="9" customFormat="1" ht="40.9" customHeight="1" x14ac:dyDescent="0.35">
      <c r="A16" s="7" t="s">
        <v>58</v>
      </c>
      <c r="B16" s="35" t="s">
        <v>51</v>
      </c>
      <c r="C16" s="7" t="s">
        <v>63</v>
      </c>
      <c r="D16" s="42" t="s">
        <v>30</v>
      </c>
      <c r="E16" s="37" t="s">
        <v>31</v>
      </c>
      <c r="F16" s="8">
        <v>27</v>
      </c>
      <c r="G16" s="8">
        <v>96</v>
      </c>
      <c r="H16" s="8">
        <v>4.5</v>
      </c>
      <c r="I16" s="26">
        <v>110149</v>
      </c>
      <c r="J16" s="4" t="str">
        <f>VLOOKUP(I16,'[1]October 2025'!$A:$C,2,FALSE)</f>
        <v>APPLES FOR FURTHER PROCESSING – BULK</v>
      </c>
      <c r="K16" s="8">
        <v>10.92</v>
      </c>
      <c r="L16" s="36">
        <f>VLOOKUP(I16,'[1]October 2025'!$A:$C,3,FALSE)</f>
        <v>0.32850000000000001</v>
      </c>
      <c r="M16" s="38">
        <f t="shared" si="0"/>
        <v>3.59</v>
      </c>
      <c r="N16" s="10">
        <v>46006</v>
      </c>
    </row>
    <row r="17" spans="1:14" s="9" customFormat="1" ht="40.9" customHeight="1" x14ac:dyDescent="0.35">
      <c r="A17" s="7" t="s">
        <v>58</v>
      </c>
      <c r="B17" s="35" t="s">
        <v>51</v>
      </c>
      <c r="C17" s="7" t="s">
        <v>63</v>
      </c>
      <c r="D17" s="42" t="s">
        <v>32</v>
      </c>
      <c r="E17" s="37" t="s">
        <v>33</v>
      </c>
      <c r="F17" s="8">
        <v>27</v>
      </c>
      <c r="G17" s="8">
        <v>96</v>
      </c>
      <c r="H17" s="8">
        <v>4.5</v>
      </c>
      <c r="I17" s="26">
        <v>110149</v>
      </c>
      <c r="J17" s="4" t="str">
        <f>VLOOKUP(I17,'[1]October 2025'!$A:$C,2,FALSE)</f>
        <v>APPLES FOR FURTHER PROCESSING – BULK</v>
      </c>
      <c r="K17" s="8">
        <v>10.92</v>
      </c>
      <c r="L17" s="36">
        <f>VLOOKUP(I17,'[1]October 2025'!$A:$C,3,FALSE)</f>
        <v>0.32850000000000001</v>
      </c>
      <c r="M17" s="38">
        <f t="shared" si="0"/>
        <v>3.59</v>
      </c>
      <c r="N17" s="10">
        <v>46006</v>
      </c>
    </row>
    <row r="18" spans="1:14" s="9" customFormat="1" ht="40.9" customHeight="1" x14ac:dyDescent="0.35">
      <c r="A18" s="7" t="s">
        <v>58</v>
      </c>
      <c r="B18" s="35" t="s">
        <v>51</v>
      </c>
      <c r="C18" s="7" t="s">
        <v>63</v>
      </c>
      <c r="D18" s="42" t="s">
        <v>34</v>
      </c>
      <c r="E18" s="37" t="s">
        <v>35</v>
      </c>
      <c r="F18" s="8">
        <v>27</v>
      </c>
      <c r="G18" s="8">
        <v>96</v>
      </c>
      <c r="H18" s="8">
        <v>4.5</v>
      </c>
      <c r="I18" s="26">
        <v>110149</v>
      </c>
      <c r="J18" s="4" t="str">
        <f>VLOOKUP(I18,'[1]October 2025'!$A:$C,2,FALSE)</f>
        <v>APPLES FOR FURTHER PROCESSING – BULK</v>
      </c>
      <c r="K18" s="8">
        <v>10.92</v>
      </c>
      <c r="L18" s="36">
        <f>VLOOKUP(I18,'[1]October 2025'!$A:$C,3,FALSE)</f>
        <v>0.32850000000000001</v>
      </c>
      <c r="M18" s="38">
        <f t="shared" si="0"/>
        <v>3.59</v>
      </c>
      <c r="N18" s="10">
        <v>46006</v>
      </c>
    </row>
    <row r="19" spans="1:14" s="9" customFormat="1" ht="40.9" customHeight="1" x14ac:dyDescent="0.35">
      <c r="A19" s="7" t="s">
        <v>58</v>
      </c>
      <c r="B19" s="35" t="s">
        <v>51</v>
      </c>
      <c r="C19" s="7" t="s">
        <v>63</v>
      </c>
      <c r="D19" s="42" t="s">
        <v>36</v>
      </c>
      <c r="E19" s="37" t="s">
        <v>37</v>
      </c>
      <c r="F19" s="8">
        <v>27</v>
      </c>
      <c r="G19" s="8">
        <v>96</v>
      </c>
      <c r="H19" s="8">
        <v>4.5</v>
      </c>
      <c r="I19" s="26">
        <v>110149</v>
      </c>
      <c r="J19" s="4" t="str">
        <f>VLOOKUP(I19,'[1]October 2025'!$A:$C,2,FALSE)</f>
        <v>APPLES FOR FURTHER PROCESSING – BULK</v>
      </c>
      <c r="K19" s="8">
        <v>10.92</v>
      </c>
      <c r="L19" s="36">
        <f>VLOOKUP(I19,'[1]October 2025'!$A:$C,3,FALSE)</f>
        <v>0.32850000000000001</v>
      </c>
      <c r="M19" s="38">
        <f t="shared" si="0"/>
        <v>3.59</v>
      </c>
      <c r="N19" s="10">
        <v>46006</v>
      </c>
    </row>
    <row r="20" spans="1:14" s="9" customFormat="1" ht="40.9" customHeight="1" x14ac:dyDescent="0.35">
      <c r="A20" s="7" t="s">
        <v>58</v>
      </c>
      <c r="B20" s="35" t="s">
        <v>51</v>
      </c>
      <c r="C20" s="7" t="s">
        <v>63</v>
      </c>
      <c r="D20" s="42" t="s">
        <v>38</v>
      </c>
      <c r="E20" s="37" t="s">
        <v>64</v>
      </c>
      <c r="F20" s="8">
        <v>27</v>
      </c>
      <c r="G20" s="8">
        <v>96</v>
      </c>
      <c r="H20" s="8">
        <v>4.5</v>
      </c>
      <c r="I20" s="26">
        <v>110149</v>
      </c>
      <c r="J20" s="4" t="str">
        <f>VLOOKUP(I20,'[1]October 2025'!$A:$C,2,FALSE)</f>
        <v>APPLES FOR FURTHER PROCESSING – BULK</v>
      </c>
      <c r="K20" s="8">
        <v>10.92</v>
      </c>
      <c r="L20" s="36">
        <f>VLOOKUP(I20,'[1]October 2025'!$A:$C,3,FALSE)</f>
        <v>0.32850000000000001</v>
      </c>
      <c r="M20" s="38">
        <f t="shared" si="0"/>
        <v>3.59</v>
      </c>
      <c r="N20" s="10">
        <v>46006</v>
      </c>
    </row>
    <row r="21" spans="1:14" s="9" customFormat="1" ht="40.9" customHeight="1" x14ac:dyDescent="0.35">
      <c r="A21" s="7" t="s">
        <v>58</v>
      </c>
      <c r="B21" s="35" t="s">
        <v>51</v>
      </c>
      <c r="C21" s="7" t="s">
        <v>63</v>
      </c>
      <c r="D21" s="42" t="s">
        <v>39</v>
      </c>
      <c r="E21" s="37" t="s">
        <v>40</v>
      </c>
      <c r="F21" s="8">
        <v>27</v>
      </c>
      <c r="G21" s="8">
        <v>96</v>
      </c>
      <c r="H21" s="8">
        <v>4.5</v>
      </c>
      <c r="I21" s="26">
        <v>110149</v>
      </c>
      <c r="J21" s="4" t="str">
        <f>VLOOKUP(I21,'[1]October 2025'!$A:$C,2,FALSE)</f>
        <v>APPLES FOR FURTHER PROCESSING – BULK</v>
      </c>
      <c r="K21" s="8">
        <v>10.92</v>
      </c>
      <c r="L21" s="36">
        <f>VLOOKUP(I21,'[1]October 2025'!$A:$C,3,FALSE)</f>
        <v>0.32850000000000001</v>
      </c>
      <c r="M21" s="38">
        <f t="shared" si="0"/>
        <v>3.59</v>
      </c>
      <c r="N21" s="10">
        <v>46006</v>
      </c>
    </row>
    <row r="22" spans="1:14" ht="40.9" customHeight="1" x14ac:dyDescent="0.35">
      <c r="A22" s="7" t="s">
        <v>58</v>
      </c>
      <c r="B22" s="35" t="s">
        <v>51</v>
      </c>
      <c r="C22" s="7" t="s">
        <v>63</v>
      </c>
      <c r="D22" s="42" t="s">
        <v>41</v>
      </c>
      <c r="E22" s="37" t="s">
        <v>42</v>
      </c>
      <c r="F22" s="8">
        <v>27</v>
      </c>
      <c r="G22" s="8">
        <v>96</v>
      </c>
      <c r="H22" s="8">
        <v>4.5</v>
      </c>
      <c r="I22" s="26">
        <v>110149</v>
      </c>
      <c r="J22" s="4" t="str">
        <f>VLOOKUP(I22,'[1]October 2025'!$A:$C,2,FALSE)</f>
        <v>APPLES FOR FURTHER PROCESSING – BULK</v>
      </c>
      <c r="K22" s="8">
        <v>10.92</v>
      </c>
      <c r="L22" s="36">
        <f>VLOOKUP(I22,'[1]October 2025'!$A:$C,3,FALSE)</f>
        <v>0.32850000000000001</v>
      </c>
      <c r="M22" s="38">
        <f t="shared" si="0"/>
        <v>3.59</v>
      </c>
      <c r="N22" s="10">
        <v>46006</v>
      </c>
    </row>
    <row r="23" spans="1:14" ht="40.9" customHeight="1" x14ac:dyDescent="0.35">
      <c r="A23" s="7" t="s">
        <v>58</v>
      </c>
      <c r="B23" s="35" t="s">
        <v>51</v>
      </c>
      <c r="C23" s="7" t="s">
        <v>63</v>
      </c>
      <c r="D23" s="42" t="s">
        <v>43</v>
      </c>
      <c r="E23" s="37" t="s">
        <v>44</v>
      </c>
      <c r="F23" s="8">
        <v>40.5</v>
      </c>
      <c r="G23" s="8">
        <v>144</v>
      </c>
      <c r="H23" s="8">
        <v>4.5</v>
      </c>
      <c r="I23" s="26">
        <v>110149</v>
      </c>
      <c r="J23" s="4" t="str">
        <f>VLOOKUP(I23,'[1]October 2025'!$A:$C,2,FALSE)</f>
        <v>APPLES FOR FURTHER PROCESSING – BULK</v>
      </c>
      <c r="K23" s="8">
        <v>9.5500000000000007</v>
      </c>
      <c r="L23" s="36">
        <f>VLOOKUP(I23,'[1]October 2025'!$A:$C,3,FALSE)</f>
        <v>0.32850000000000001</v>
      </c>
      <c r="M23" s="38">
        <f t="shared" si="0"/>
        <v>3.14</v>
      </c>
      <c r="N23" s="10">
        <v>46007</v>
      </c>
    </row>
    <row r="24" spans="1:14" ht="40.9" customHeight="1" x14ac:dyDescent="0.35">
      <c r="A24" s="7" t="s">
        <v>58</v>
      </c>
      <c r="B24" s="35" t="s">
        <v>51</v>
      </c>
      <c r="C24" s="7" t="s">
        <v>63</v>
      </c>
      <c r="D24" s="42" t="s">
        <v>45</v>
      </c>
      <c r="E24" s="37" t="s">
        <v>46</v>
      </c>
      <c r="F24" s="8">
        <v>40.5</v>
      </c>
      <c r="G24" s="8">
        <v>144</v>
      </c>
      <c r="H24" s="8">
        <v>4.5</v>
      </c>
      <c r="I24" s="26">
        <v>110149</v>
      </c>
      <c r="J24" s="4" t="str">
        <f>VLOOKUP(I24,'[1]October 2025'!$A:$C,2,FALSE)</f>
        <v>APPLES FOR FURTHER PROCESSING – BULK</v>
      </c>
      <c r="K24" s="8">
        <v>9.5500000000000007</v>
      </c>
      <c r="L24" s="36">
        <f>VLOOKUP(I24,'[1]October 2025'!$A:$C,3,FALSE)</f>
        <v>0.32850000000000001</v>
      </c>
      <c r="M24" s="38">
        <f t="shared" si="0"/>
        <v>3.14</v>
      </c>
      <c r="N24" s="10">
        <v>46007</v>
      </c>
    </row>
    <row r="25" spans="1:14" ht="40.9" customHeight="1" x14ac:dyDescent="0.35">
      <c r="A25" s="7" t="s">
        <v>58</v>
      </c>
      <c r="B25" s="35" t="s">
        <v>51</v>
      </c>
      <c r="C25" s="7" t="s">
        <v>63</v>
      </c>
      <c r="D25" s="42" t="s">
        <v>47</v>
      </c>
      <c r="E25" s="37" t="s">
        <v>48</v>
      </c>
      <c r="F25" s="8">
        <v>40.5</v>
      </c>
      <c r="G25" s="8">
        <v>144</v>
      </c>
      <c r="H25" s="8">
        <v>4.5</v>
      </c>
      <c r="I25" s="26">
        <v>110149</v>
      </c>
      <c r="J25" s="4" t="str">
        <f>VLOOKUP(I25,'[1]October 2025'!$A:$C,2,FALSE)</f>
        <v>APPLES FOR FURTHER PROCESSING – BULK</v>
      </c>
      <c r="K25" s="8">
        <v>9.5500000000000007</v>
      </c>
      <c r="L25" s="36">
        <f>VLOOKUP(I25,'[1]October 2025'!$A:$C,3,FALSE)</f>
        <v>0.32850000000000001</v>
      </c>
      <c r="M25" s="38">
        <f t="shared" si="0"/>
        <v>3.14</v>
      </c>
      <c r="N25" s="10">
        <v>46007</v>
      </c>
    </row>
    <row r="26" spans="1:14" ht="40.9" customHeight="1" x14ac:dyDescent="0.35">
      <c r="A26" s="7" t="s">
        <v>58</v>
      </c>
      <c r="B26" s="35" t="s">
        <v>51</v>
      </c>
      <c r="C26" s="7" t="s">
        <v>63</v>
      </c>
      <c r="D26" s="42" t="s">
        <v>49</v>
      </c>
      <c r="E26" s="37" t="s">
        <v>50</v>
      </c>
      <c r="F26" s="8">
        <v>27</v>
      </c>
      <c r="G26" s="8">
        <v>96</v>
      </c>
      <c r="H26" s="8">
        <v>4.5</v>
      </c>
      <c r="I26" s="26">
        <v>110149</v>
      </c>
      <c r="J26" s="4" t="str">
        <f>VLOOKUP(I26,'[1]October 2025'!$A:$C,2,FALSE)</f>
        <v>APPLES FOR FURTHER PROCESSING – BULK</v>
      </c>
      <c r="K26" s="8">
        <v>10.92</v>
      </c>
      <c r="L26" s="36">
        <f>VLOOKUP(I26,'[1]October 2025'!$A:$C,3,FALSE)</f>
        <v>0.32850000000000001</v>
      </c>
      <c r="M26" s="38">
        <f t="shared" si="0"/>
        <v>3.59</v>
      </c>
      <c r="N26" s="10">
        <v>46006</v>
      </c>
    </row>
    <row r="27" spans="1:14" ht="40.9" customHeight="1" x14ac:dyDescent="0.35">
      <c r="A27" s="7" t="s">
        <v>58</v>
      </c>
      <c r="B27" s="35" t="s">
        <v>51</v>
      </c>
      <c r="C27" s="7" t="s">
        <v>59</v>
      </c>
      <c r="D27" s="42" t="s">
        <v>61</v>
      </c>
      <c r="E27" s="37" t="s">
        <v>62</v>
      </c>
      <c r="F27" s="8">
        <v>27</v>
      </c>
      <c r="G27" s="8">
        <v>96</v>
      </c>
      <c r="H27" s="8">
        <v>4.5</v>
      </c>
      <c r="I27" s="26">
        <v>110149</v>
      </c>
      <c r="J27" s="4" t="str">
        <f>VLOOKUP(I27,'[1]October 2025'!$A:$C,2,FALSE)</f>
        <v>APPLES FOR FURTHER PROCESSING – BULK</v>
      </c>
      <c r="K27" s="8">
        <v>10.92</v>
      </c>
      <c r="L27" s="36">
        <f>VLOOKUP(I27,'[1]October 2025'!$A:$C,3,FALSE)</f>
        <v>0.32850000000000001</v>
      </c>
      <c r="M27" s="38">
        <f t="shared" si="0"/>
        <v>3.59</v>
      </c>
      <c r="N27" s="10">
        <v>46006</v>
      </c>
    </row>
    <row r="28" spans="1:14" ht="40.9" customHeight="1" x14ac:dyDescent="0.35">
      <c r="A28" s="7" t="s">
        <v>58</v>
      </c>
      <c r="B28" s="35" t="s">
        <v>51</v>
      </c>
      <c r="C28" s="7" t="s">
        <v>63</v>
      </c>
      <c r="D28" s="42" t="s">
        <v>52</v>
      </c>
      <c r="E28" s="37" t="s">
        <v>53</v>
      </c>
      <c r="F28" s="8">
        <v>40.5</v>
      </c>
      <c r="G28" s="8">
        <v>144</v>
      </c>
      <c r="H28" s="8">
        <v>4.5</v>
      </c>
      <c r="I28" s="26">
        <v>110149</v>
      </c>
      <c r="J28" s="4" t="str">
        <f>VLOOKUP(I28,'[1]October 2025'!$A:$C,2,FALSE)</f>
        <v>APPLES FOR FURTHER PROCESSING – BULK</v>
      </c>
      <c r="K28" s="8">
        <v>9.5500000000000007</v>
      </c>
      <c r="L28" s="36">
        <f>VLOOKUP(I28,'[1]October 2025'!$A:$C,3,FALSE)</f>
        <v>0.32850000000000001</v>
      </c>
      <c r="M28" s="38">
        <f t="shared" si="0"/>
        <v>3.14</v>
      </c>
      <c r="N28" s="10">
        <v>46007</v>
      </c>
    </row>
    <row r="29" spans="1:14" ht="40.9" customHeight="1" x14ac:dyDescent="0.35">
      <c r="A29" s="7" t="s">
        <v>58</v>
      </c>
      <c r="B29" s="35" t="s">
        <v>51</v>
      </c>
      <c r="C29" s="7" t="s">
        <v>63</v>
      </c>
      <c r="D29" s="42" t="s">
        <v>54</v>
      </c>
      <c r="E29" s="37" t="s">
        <v>55</v>
      </c>
      <c r="F29" s="8">
        <v>40.5</v>
      </c>
      <c r="G29" s="8">
        <v>144</v>
      </c>
      <c r="H29" s="8">
        <v>4.5</v>
      </c>
      <c r="I29" s="26">
        <v>110149</v>
      </c>
      <c r="J29" s="4" t="str">
        <f>VLOOKUP(I29,'[1]October 2025'!$A:$C,2,FALSE)</f>
        <v>APPLES FOR FURTHER PROCESSING – BULK</v>
      </c>
      <c r="K29" s="8">
        <v>9.5500000000000007</v>
      </c>
      <c r="L29" s="36">
        <f>VLOOKUP(I29,'[1]October 2025'!$A:$C,3,FALSE)</f>
        <v>0.32850000000000001</v>
      </c>
      <c r="M29" s="38">
        <f t="shared" si="0"/>
        <v>3.14</v>
      </c>
      <c r="N29" s="10">
        <v>46007</v>
      </c>
    </row>
    <row r="30" spans="1:14" ht="40.9" customHeight="1" x14ac:dyDescent="0.35">
      <c r="A30" s="7" t="s">
        <v>58</v>
      </c>
      <c r="B30" s="35" t="s">
        <v>51</v>
      </c>
      <c r="C30" s="7" t="s">
        <v>63</v>
      </c>
      <c r="D30" s="42" t="s">
        <v>56</v>
      </c>
      <c r="E30" s="37" t="s">
        <v>57</v>
      </c>
      <c r="F30" s="8">
        <v>27</v>
      </c>
      <c r="G30" s="8">
        <v>96</v>
      </c>
      <c r="H30" s="8">
        <v>4.5</v>
      </c>
      <c r="I30" s="26">
        <v>110149</v>
      </c>
      <c r="J30" s="4" t="str">
        <f>VLOOKUP(I30,'[1]October 2025'!$A:$C,2,FALSE)</f>
        <v>APPLES FOR FURTHER PROCESSING – BULK</v>
      </c>
      <c r="K30" s="8">
        <v>10.92</v>
      </c>
      <c r="L30" s="36">
        <f>VLOOKUP(I30,'[1]October 2025'!$A:$C,3,FALSE)</f>
        <v>0.32850000000000001</v>
      </c>
      <c r="M30" s="38">
        <f t="shared" si="0"/>
        <v>3.59</v>
      </c>
      <c r="N30" s="10">
        <v>46006</v>
      </c>
    </row>
  </sheetData>
  <sheetProtection algorithmName="SHA-512" hashValue="0Fm4nRb6qk+IetMm1JH4G6Rd0mtqeHFLwr/irkrKqN/dhnckkm/byaEAzqRtDPAJKwFOixADm9b4tfcBdZ1tiw==" saltValue="HCxc0sOwlhASlE8XolkR5Q==" spinCount="100000" sheet="1" formatCells="0" formatColumns="0" formatRows="0" deleteColumns="0" deleteRows="0" sort="0" autoFilter="0"/>
  <autoFilter ref="A3:N30" xr:uid="{00000000-0009-0000-0000-000000000000}">
    <sortState xmlns:xlrd2="http://schemas.microsoft.com/office/spreadsheetml/2017/richdata2" ref="A4:N30">
      <sortCondition ref="D3:D30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2026-01-28T19:29:28+00:00</Remediation_x0020_Date>
  </documentManagement>
</p:properties>
</file>

<file path=customXml/itemProps1.xml><?xml version="1.0" encoding="utf-8"?>
<ds:datastoreItem xmlns:ds="http://schemas.openxmlformats.org/officeDocument/2006/customXml" ds:itemID="{B6854039-936D-46EB-9606-F60ABB0D7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01BE3F-E5C6-43B5-BD05-FC78C83296AC}"/>
</file>

<file path=customXml/itemProps3.xml><?xml version="1.0" encoding="utf-8"?>
<ds:datastoreItem xmlns:ds="http://schemas.openxmlformats.org/officeDocument/2006/customXml" ds:itemID="{98B6183D-8E19-409D-9323-984F5BCBCAEA}">
  <ds:schemaRefs>
    <ds:schemaRef ds:uri="04631362-3490-4693-8228-3547ae335008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0a9e379-130e-4cdb-a0ac-9bd7aff7a797"/>
    <ds:schemaRef ds:uri="http://purl.org/dc/terms/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  <ds:schemaRef ds:uri="de67899d-32cf-439c-9788-f383c9dfb583"/>
    <ds:schemaRef ds:uri="5c7d3040-3607-4776-be0a-6f96f686f8da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2026-01-26T18:52:52Z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118e6187-d73e-4d38-b165-7bb7b0107718</vt:lpwstr>
  </property>
</Properties>
</file>