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Peterson Farms\"/>
    </mc:Choice>
  </mc:AlternateContent>
  <bookViews>
    <workbookView xWindow="0" yWindow="0" windowWidth="28800" windowHeight="11016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</workbook>
</file>

<file path=xl/calcChain.xml><?xml version="1.0" encoding="utf-8"?>
<calcChain xmlns="http://schemas.openxmlformats.org/spreadsheetml/2006/main">
  <c r="I10" i="3" l="1"/>
  <c r="F12" i="3" l="1"/>
  <c r="G12" i="3" s="1"/>
  <c r="F8" i="3"/>
  <c r="G8" i="3" s="1"/>
  <c r="I29" i="3" l="1"/>
  <c r="F29" i="3"/>
  <c r="G29" i="3" s="1"/>
  <c r="K29" i="3" s="1"/>
  <c r="L29" i="3" s="1"/>
  <c r="I28" i="3"/>
  <c r="F28" i="3"/>
  <c r="G28" i="3" s="1"/>
  <c r="K28" i="3" s="1"/>
  <c r="L28" i="3" s="1"/>
  <c r="I27" i="3" l="1"/>
  <c r="F27" i="3"/>
  <c r="G27" i="3" s="1"/>
  <c r="K27" i="3" s="1"/>
  <c r="L27" i="3" s="1"/>
  <c r="I9" i="3"/>
  <c r="I24" i="3" l="1"/>
  <c r="F24" i="3"/>
  <c r="G24" i="3" s="1"/>
  <c r="K24" i="3" s="1"/>
  <c r="L24" i="3" s="1"/>
  <c r="F11" i="3" l="1"/>
  <c r="G11" i="3" s="1"/>
  <c r="F10" i="3"/>
  <c r="G10" i="3" s="1"/>
  <c r="F9" i="3"/>
  <c r="G9" i="3" s="1"/>
  <c r="K8" i="3" l="1"/>
  <c r="F26" i="3"/>
  <c r="G26" i="3" s="1"/>
  <c r="K26" i="3" s="1"/>
  <c r="L26" i="3" s="1"/>
  <c r="F25" i="3"/>
  <c r="G25" i="3" s="1"/>
  <c r="K25" i="3" s="1"/>
  <c r="L25" i="3" s="1"/>
  <c r="F23" i="3"/>
  <c r="G23" i="3" s="1"/>
  <c r="K23" i="3" s="1"/>
  <c r="L23" i="3" s="1"/>
  <c r="F22" i="3"/>
  <c r="G22" i="3" s="1"/>
  <c r="K22" i="3" s="1"/>
  <c r="L22" i="3" s="1"/>
  <c r="F21" i="3"/>
  <c r="G21" i="3" s="1"/>
  <c r="K21" i="3" s="1"/>
  <c r="L21" i="3" s="1"/>
  <c r="F20" i="3"/>
  <c r="G20" i="3" s="1"/>
  <c r="K20" i="3" s="1"/>
  <c r="L20" i="3" s="1"/>
  <c r="F19" i="3"/>
  <c r="G19" i="3" s="1"/>
  <c r="K19" i="3" s="1"/>
  <c r="L19" i="3" s="1"/>
  <c r="F18" i="3"/>
  <c r="G18" i="3" s="1"/>
  <c r="I26" i="3"/>
  <c r="I25" i="3"/>
  <c r="I23" i="3"/>
  <c r="I22" i="3"/>
  <c r="I21" i="3"/>
  <c r="I20" i="3"/>
  <c r="I19" i="3"/>
  <c r="I18" i="3"/>
  <c r="I12" i="3"/>
  <c r="I11" i="3"/>
  <c r="I8" i="3"/>
  <c r="K12" i="3"/>
  <c r="L12" i="3" s="1"/>
  <c r="L8" i="3" l="1"/>
  <c r="K18" i="3"/>
  <c r="K9" i="3"/>
  <c r="L9" i="3" s="1"/>
  <c r="K11" i="3"/>
  <c r="L11" i="3" s="1"/>
  <c r="K10" i="3"/>
  <c r="L10" i="3" s="1"/>
  <c r="K31" i="3" l="1"/>
  <c r="L18" i="3"/>
  <c r="L30" i="3" s="1"/>
  <c r="K14" i="3"/>
  <c r="L13" i="3"/>
  <c r="F35" i="3" l="1"/>
  <c r="H35" i="3"/>
</calcChain>
</file>

<file path=xl/sharedStrings.xml><?xml version="1.0" encoding="utf-8"?>
<sst xmlns="http://schemas.openxmlformats.org/spreadsheetml/2006/main" count="67" uniqueCount="56">
  <si>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</si>
  <si>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</si>
  <si>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</si>
  <si>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</si>
  <si>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</si>
  <si>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</si>
  <si>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</si>
  <si>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</si>
  <si>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</si>
  <si>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</si>
  <si>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ASA10006</t>
  </si>
  <si>
    <t>ASA10008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</si>
  <si>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</si>
  <si>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</si>
  <si>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</si>
  <si>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</si>
  <si>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</si>
  <si>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Original 4.5oz</t>
  </si>
  <si>
    <t>Applesauce Blue Raspberry 4.5oz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</si>
  <si>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</si>
  <si>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</si>
  <si>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</si>
  <si>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</si>
  <si>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</si>
  <si>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</si>
  <si>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Applesauce Watermelon 4.5oz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</si>
  <si>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</si>
  <si>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</si>
  <si>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</si>
  <si>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</si>
  <si>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</si>
  <si>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</si>
  <si>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</si>
  <si>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</si>
  <si>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</si>
  <si>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</si>
  <si>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</si>
  <si>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</si>
  <si>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</si>
  <si>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ASA10029</t>
  </si>
  <si>
    <t>Applesauce Unsweetened Cotton Candy 4.5 oz</t>
  </si>
  <si>
    <t>ASA10028</t>
  </si>
  <si>
    <t>Applesauce Unsweetened Tangy Tart 4.5 oz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</si>
  <si>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</si>
  <si>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</si>
  <si>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</si>
  <si>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</si>
  <si>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</si>
  <si>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</si>
  <si>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</si>
  <si>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</si>
  <si>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SY 2022-2023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</si>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</sst>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4">
    <xf numFmtId="0" fontId="0" fillId="0" borderId="0" xfId="0"/>
    <xf numFmtId="1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2" fontId="8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 applyProtection="1"/>
    <xf numFmtId="2" fontId="6" fillId="4" borderId="8" xfId="0" applyNumberFormat="1" applyFont="1" applyFill="1" applyBorder="1" applyProtection="1"/>
    <xf numFmtId="0" fontId="7" fillId="4" borderId="8" xfId="0" applyFont="1" applyFill="1" applyBorder="1" applyProtection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 applyProtection="1"/>
    <xf numFmtId="0" fontId="6" fillId="5" borderId="12" xfId="0" applyFont="1" applyFill="1" applyBorder="1" applyProtection="1"/>
    <xf numFmtId="2" fontId="6" fillId="5" borderId="12" xfId="0" applyNumberFormat="1" applyFont="1" applyFill="1" applyBorder="1" applyProtection="1"/>
    <xf numFmtId="0" fontId="7" fillId="5" borderId="12" xfId="0" applyFont="1" applyFill="1" applyBorder="1" applyProtection="1"/>
    <xf numFmtId="43" fontId="6" fillId="5" borderId="10" xfId="1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2" fontId="6" fillId="0" borderId="0" xfId="0" applyNumberFormat="1" applyFont="1" applyFill="1" applyBorder="1" applyProtection="1"/>
    <xf numFmtId="0" fontId="7" fillId="0" borderId="0" xfId="0" applyFont="1" applyFill="1" applyBorder="1" applyProtection="1"/>
    <xf numFmtId="43" fontId="6" fillId="0" borderId="0" xfId="1" applyFont="1" applyFill="1" applyBorder="1" applyProtection="1"/>
    <xf numFmtId="0" fontId="0" fillId="6" borderId="5" xfId="0" applyFill="1" applyBorder="1" applyProtection="1"/>
    <xf numFmtId="2" fontId="0" fillId="6" borderId="5" xfId="0" applyNumberFormat="1" applyFill="1" applyBorder="1" applyProtection="1"/>
    <xf numFmtId="43" fontId="9" fillId="6" borderId="5" xfId="1" applyFont="1" applyFill="1" applyBorder="1" applyProtection="1"/>
    <xf numFmtId="0" fontId="0" fillId="6" borderId="6" xfId="0" applyFill="1" applyBorder="1" applyProtection="1"/>
    <xf numFmtId="0" fontId="4" fillId="6" borderId="7" xfId="0" applyFont="1" applyFill="1" applyBorder="1" applyAlignment="1" applyProtection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Fill="1" applyBorder="1" applyAlignment="1" applyProtection="1">
      <alignment horizontal="left" vertical="center"/>
    </xf>
    <xf numFmtId="0" fontId="0" fillId="2" borderId="2" xfId="0" applyNumberForma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2" fontId="0" fillId="0" borderId="3" xfId="0" applyNumberFormat="1" applyBorder="1" applyAlignment="1" applyProtection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 applyBorder="1" applyProtection="1"/>
    <xf numFmtId="2" fontId="0" fillId="6" borderId="0" xfId="0" applyNumberFormat="1" applyFill="1" applyBorder="1" applyProtection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Fill="1" applyBorder="1" applyAlignment="1" applyProtection="1">
      <alignment horizontal="left" vertical="center"/>
    </xf>
    <xf numFmtId="2" fontId="0" fillId="0" borderId="2" xfId="0" applyNumberFormat="1" applyBorder="1" applyAlignment="1" applyProtection="1">
      <alignment horizont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 applyProtection="1"/>
    <xf numFmtId="0" fontId="7" fillId="5" borderId="13" xfId="0" applyFont="1" applyFill="1" applyBorder="1" applyProtection="1"/>
    <xf numFmtId="0" fontId="0" fillId="5" borderId="2" xfId="0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 applyProtection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_ACDA Std Yld 05-0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 descr="Peterson Farms Log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80" zoomScaleNormal="80" workbookViewId="0">
      <selection activeCell="I37" sqref="I37"/>
    </sheetView>
  </sheetViews>
  <sheetFormatPr defaultColWidth="8.88671875" defaultRowHeight="13.2" x14ac:dyDescent="0.25"/>
  <cols>
    <col min="1" max="1" width="15.5546875" style="7" customWidth="1"/>
    <col min="2" max="2" width="44" style="7" customWidth="1"/>
    <col min="3" max="3" width="11.109375" style="47" customWidth="1"/>
    <col min="4" max="4" width="11.109375" style="7" customWidth="1"/>
    <col min="5" max="5" width="11.109375" style="47" customWidth="1"/>
    <col min="6" max="6" width="13" style="47" customWidth="1"/>
    <col min="7" max="7" width="12.33203125" style="48" customWidth="1"/>
    <col min="8" max="8" width="13.5546875" style="49" customWidth="1"/>
    <col min="9" max="9" width="12.6640625" style="7" customWidth="1"/>
    <col min="10" max="10" width="12.6640625" style="48" customWidth="1"/>
    <col min="11" max="11" width="11.109375" style="7" customWidth="1"/>
    <col min="12" max="12" width="19.88671875" style="7" customWidth="1"/>
    <col min="13" max="16384" width="8.88671875" style="7"/>
  </cols>
  <sheetData>
    <row r="1" spans="1:12" ht="30" x14ac:dyDescent="0.5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8.75" customHeight="1" x14ac:dyDescent="0.5">
      <c r="A2" s="8"/>
      <c r="B2" s="8"/>
      <c r="C2" s="8"/>
      <c r="D2" s="8"/>
      <c r="E2" s="8"/>
      <c r="F2" s="8"/>
      <c r="G2" s="8"/>
      <c r="H2" s="9"/>
      <c r="I2" s="8"/>
      <c r="J2" s="10"/>
      <c r="K2" s="94" t="s">
        <v>51</v>
      </c>
      <c r="L2" s="94"/>
    </row>
    <row r="3" spans="1:12" ht="18.75" customHeight="1" x14ac:dyDescent="0.5">
      <c r="A3" s="8"/>
      <c r="B3" s="8"/>
      <c r="C3" s="8"/>
      <c r="D3" s="8"/>
      <c r="E3" s="8"/>
      <c r="F3" s="8"/>
      <c r="G3" s="8"/>
      <c r="H3" s="9"/>
      <c r="I3" s="8"/>
      <c r="J3" s="8"/>
      <c r="K3" s="94"/>
      <c r="L3" s="94"/>
    </row>
    <row r="4" spans="1:12" ht="31.5" customHeight="1" x14ac:dyDescent="0.5">
      <c r="A4" s="8"/>
      <c r="B4" s="8"/>
      <c r="C4" s="8"/>
      <c r="D4" s="8"/>
      <c r="E4" s="8"/>
      <c r="F4" s="8"/>
      <c r="G4" s="8"/>
      <c r="H4" s="9"/>
      <c r="I4" s="8"/>
      <c r="J4" s="8"/>
      <c r="K4" s="94" t="s">
        <v>50</v>
      </c>
      <c r="L4" s="94"/>
    </row>
    <row r="5" spans="1:12" ht="30" x14ac:dyDescent="0.5">
      <c r="A5" s="11" t="s">
        <v>7</v>
      </c>
      <c r="B5" s="8"/>
      <c r="C5" s="8"/>
      <c r="D5" s="8"/>
      <c r="E5" s="8"/>
      <c r="F5" s="8"/>
      <c r="G5" s="8"/>
      <c r="H5" s="9"/>
      <c r="I5" s="8"/>
      <c r="J5" s="8"/>
      <c r="K5" s="10"/>
      <c r="L5" s="10"/>
    </row>
    <row r="6" spans="1:12" ht="24.6" x14ac:dyDescent="0.25">
      <c r="A6" s="12">
        <v>110149</v>
      </c>
      <c r="B6" s="13" t="s">
        <v>6</v>
      </c>
      <c r="C6" s="14"/>
      <c r="D6" s="14"/>
      <c r="E6" s="14"/>
      <c r="F6" s="14"/>
      <c r="G6" s="14"/>
      <c r="H6" s="15"/>
      <c r="I6" s="14"/>
      <c r="J6" s="14"/>
      <c r="K6" s="16"/>
      <c r="L6" s="17"/>
    </row>
    <row r="7" spans="1:12" ht="66" x14ac:dyDescent="0.25">
      <c r="A7" s="18" t="s">
        <v>2</v>
      </c>
      <c r="B7" s="19" t="s">
        <v>0</v>
      </c>
      <c r="C7" s="20" t="s">
        <v>3</v>
      </c>
      <c r="D7" s="20" t="s">
        <v>4</v>
      </c>
      <c r="E7" s="20" t="s">
        <v>24</v>
      </c>
      <c r="F7" s="20" t="s">
        <v>26</v>
      </c>
      <c r="G7" s="20" t="s">
        <v>27</v>
      </c>
      <c r="H7" s="21" t="s">
        <v>15</v>
      </c>
      <c r="I7" s="20" t="s">
        <v>45</v>
      </c>
      <c r="J7" s="20" t="s">
        <v>14</v>
      </c>
      <c r="K7" s="22" t="s">
        <v>43</v>
      </c>
      <c r="L7" s="20" t="s">
        <v>44</v>
      </c>
    </row>
    <row r="8" spans="1:12" x14ac:dyDescent="0.25">
      <c r="A8" s="6">
        <v>203102</v>
      </c>
      <c r="B8" s="74" t="s">
        <v>52</v>
      </c>
      <c r="C8" s="4">
        <v>12.5</v>
      </c>
      <c r="D8" s="3">
        <v>100</v>
      </c>
      <c r="E8" s="91"/>
      <c r="F8" s="75">
        <f t="shared" ref="F8:F11" si="0">E8*36</f>
        <v>0</v>
      </c>
      <c r="G8" s="75">
        <f t="shared" ref="G8:G11" si="1">SUM(F8)/D8</f>
        <v>0</v>
      </c>
      <c r="H8" s="77">
        <v>19.23</v>
      </c>
      <c r="I8" s="51">
        <f t="shared" ref="I8:I12" si="2">J8*H8</f>
        <v>7.4689320000000006</v>
      </c>
      <c r="J8" s="5">
        <v>0.38840000000000002</v>
      </c>
      <c r="K8" s="50">
        <f>H8*G8</f>
        <v>0</v>
      </c>
      <c r="L8" s="78">
        <f t="shared" ref="L8:L12" si="3">K8*J8</f>
        <v>0</v>
      </c>
    </row>
    <row r="9" spans="1:12" x14ac:dyDescent="0.25">
      <c r="A9" s="1">
        <v>203120</v>
      </c>
      <c r="B9" s="74" t="s">
        <v>53</v>
      </c>
      <c r="C9" s="4">
        <v>18.75</v>
      </c>
      <c r="D9" s="3">
        <v>100</v>
      </c>
      <c r="E9" s="91"/>
      <c r="F9" s="75">
        <f t="shared" si="0"/>
        <v>0</v>
      </c>
      <c r="G9" s="75">
        <f t="shared" si="1"/>
        <v>0</v>
      </c>
      <c r="H9" s="77">
        <v>28.85</v>
      </c>
      <c r="I9" s="51">
        <f t="shared" si="2"/>
        <v>11.205340000000001</v>
      </c>
      <c r="J9" s="5">
        <v>0.38840000000000002</v>
      </c>
      <c r="K9" s="50">
        <f>H9*G9</f>
        <v>0</v>
      </c>
      <c r="L9" s="78">
        <f t="shared" si="3"/>
        <v>0</v>
      </c>
    </row>
    <row r="10" spans="1:12" x14ac:dyDescent="0.25">
      <c r="A10" s="1">
        <v>203026</v>
      </c>
      <c r="B10" s="74" t="s">
        <v>54</v>
      </c>
      <c r="C10" s="4">
        <v>10</v>
      </c>
      <c r="D10" s="3">
        <v>80</v>
      </c>
      <c r="E10" s="91"/>
      <c r="F10" s="75">
        <f t="shared" si="0"/>
        <v>0</v>
      </c>
      <c r="G10" s="75">
        <f t="shared" si="1"/>
        <v>0</v>
      </c>
      <c r="H10" s="77">
        <v>15.38</v>
      </c>
      <c r="I10" s="51">
        <f t="shared" si="2"/>
        <v>5.9735920000000009</v>
      </c>
      <c r="J10" s="5">
        <v>0.38840000000000002</v>
      </c>
      <c r="K10" s="50">
        <f>H10*G10</f>
        <v>0</v>
      </c>
      <c r="L10" s="78">
        <f t="shared" si="3"/>
        <v>0</v>
      </c>
    </row>
    <row r="11" spans="1:12" ht="13.8" thickBot="1" x14ac:dyDescent="0.3">
      <c r="A11" s="1">
        <v>203108</v>
      </c>
      <c r="B11" s="74" t="s">
        <v>55</v>
      </c>
      <c r="C11" s="4">
        <v>18.75</v>
      </c>
      <c r="D11" s="3">
        <v>75</v>
      </c>
      <c r="E11" s="91"/>
      <c r="F11" s="75">
        <f t="shared" si="0"/>
        <v>0</v>
      </c>
      <c r="G11" s="75">
        <f t="shared" si="1"/>
        <v>0</v>
      </c>
      <c r="H11" s="77">
        <v>28.85</v>
      </c>
      <c r="I11" s="51">
        <f t="shared" si="2"/>
        <v>11.205340000000001</v>
      </c>
      <c r="J11" s="5">
        <v>0.38840000000000002</v>
      </c>
      <c r="K11" s="50">
        <f>H11*G11</f>
        <v>0</v>
      </c>
      <c r="L11" s="78">
        <f t="shared" si="3"/>
        <v>0</v>
      </c>
    </row>
    <row r="12" spans="1:12" ht="13.8" hidden="1" thickBot="1" x14ac:dyDescent="0.3">
      <c r="A12" s="23">
        <v>210007</v>
      </c>
      <c r="B12" s="24" t="s">
        <v>5</v>
      </c>
      <c r="C12" s="25">
        <v>15.63</v>
      </c>
      <c r="D12" s="26">
        <v>125</v>
      </c>
      <c r="E12" s="91"/>
      <c r="F12" s="75">
        <f t="shared" ref="F12" si="4">E12*36</f>
        <v>0</v>
      </c>
      <c r="G12" s="75">
        <f t="shared" ref="G12" si="5">SUM(F12)/D12</f>
        <v>0</v>
      </c>
      <c r="H12" s="77">
        <v>24.05</v>
      </c>
      <c r="I12" s="51">
        <f t="shared" si="2"/>
        <v>7.2318350000000011</v>
      </c>
      <c r="J12" s="5">
        <v>0.30070000000000002</v>
      </c>
      <c r="K12" s="50">
        <f>G12*H12</f>
        <v>0</v>
      </c>
      <c r="L12" s="78">
        <f t="shared" si="3"/>
        <v>0</v>
      </c>
    </row>
    <row r="13" spans="1:12" ht="18" thickBot="1" x14ac:dyDescent="0.35">
      <c r="A13" s="27" t="s">
        <v>46</v>
      </c>
      <c r="B13" s="28"/>
      <c r="C13" s="29"/>
      <c r="D13" s="30"/>
      <c r="E13" s="31"/>
      <c r="F13" s="52"/>
      <c r="G13" s="52"/>
      <c r="H13" s="53"/>
      <c r="I13" s="56"/>
      <c r="J13" s="54"/>
      <c r="K13" s="55"/>
      <c r="L13" s="57">
        <f>SUM(L8:L12)</f>
        <v>0</v>
      </c>
    </row>
    <row r="14" spans="1:12" ht="18" thickBot="1" x14ac:dyDescent="0.35">
      <c r="A14" s="32"/>
      <c r="B14" s="33"/>
      <c r="C14" s="34"/>
      <c r="D14" s="35"/>
      <c r="E14" s="36"/>
      <c r="F14" s="58" t="s">
        <v>47</v>
      </c>
      <c r="G14" s="59"/>
      <c r="H14" s="60"/>
      <c r="I14" s="89"/>
      <c r="J14" s="90"/>
      <c r="K14" s="62">
        <f>SUM(K8:K12)</f>
        <v>0</v>
      </c>
      <c r="L14" s="62"/>
    </row>
    <row r="15" spans="1:12" ht="28.2" x14ac:dyDescent="0.5">
      <c r="A15" s="11" t="s">
        <v>8</v>
      </c>
      <c r="B15" s="33"/>
      <c r="C15" s="34"/>
      <c r="D15" s="35"/>
      <c r="E15" s="36"/>
      <c r="F15" s="64"/>
      <c r="G15" s="64"/>
      <c r="H15" s="65"/>
      <c r="I15" s="63"/>
      <c r="J15" s="66"/>
      <c r="K15" s="67"/>
      <c r="L15" s="63"/>
    </row>
    <row r="16" spans="1:12" ht="24.6" x14ac:dyDescent="0.25">
      <c r="A16" s="37">
        <v>110149</v>
      </c>
      <c r="B16" s="37" t="s">
        <v>6</v>
      </c>
      <c r="C16" s="38"/>
      <c r="D16" s="39"/>
      <c r="E16" s="40"/>
      <c r="F16" s="68"/>
      <c r="G16" s="68"/>
      <c r="H16" s="69"/>
      <c r="I16" s="68"/>
      <c r="J16" s="68"/>
      <c r="K16" s="70"/>
      <c r="L16" s="71"/>
    </row>
    <row r="17" spans="1:12" ht="66" x14ac:dyDescent="0.25">
      <c r="A17" s="41" t="s">
        <v>2</v>
      </c>
      <c r="B17" s="42" t="s">
        <v>0</v>
      </c>
      <c r="C17" s="43" t="s">
        <v>3</v>
      </c>
      <c r="D17" s="43" t="s">
        <v>4</v>
      </c>
      <c r="E17" s="43" t="s">
        <v>24</v>
      </c>
      <c r="F17" s="72" t="s">
        <v>26</v>
      </c>
      <c r="G17" s="72" t="s">
        <v>27</v>
      </c>
      <c r="H17" s="72" t="s">
        <v>16</v>
      </c>
      <c r="I17" s="72" t="s">
        <v>1</v>
      </c>
      <c r="J17" s="43" t="s">
        <v>14</v>
      </c>
      <c r="K17" s="88" t="s">
        <v>43</v>
      </c>
      <c r="L17" s="43" t="s">
        <v>44</v>
      </c>
    </row>
    <row r="18" spans="1:12" x14ac:dyDescent="0.25">
      <c r="A18" s="1" t="s">
        <v>9</v>
      </c>
      <c r="B18" s="74" t="s">
        <v>35</v>
      </c>
      <c r="C18" s="4">
        <v>27</v>
      </c>
      <c r="D18" s="3">
        <v>96</v>
      </c>
      <c r="E18" s="91"/>
      <c r="F18" s="76">
        <f t="shared" ref="F18:F26" si="6">E18*36</f>
        <v>0</v>
      </c>
      <c r="G18" s="76">
        <f>SUM(F18)/D18</f>
        <v>0</v>
      </c>
      <c r="H18" s="77">
        <v>30</v>
      </c>
      <c r="I18" s="51">
        <f t="shared" ref="I18:I29" si="7">J18*H18</f>
        <v>11.652000000000001</v>
      </c>
      <c r="J18" s="5">
        <v>0.38840000000000002</v>
      </c>
      <c r="K18" s="50">
        <f>H18*G18</f>
        <v>0</v>
      </c>
      <c r="L18" s="51">
        <f>K18*J18</f>
        <v>0</v>
      </c>
    </row>
    <row r="19" spans="1:12" hidden="1" x14ac:dyDescent="0.25">
      <c r="A19" s="1" t="s">
        <v>10</v>
      </c>
      <c r="B19" s="2" t="s">
        <v>17</v>
      </c>
      <c r="C19" s="4">
        <v>27</v>
      </c>
      <c r="D19" s="3">
        <v>96</v>
      </c>
      <c r="E19" s="91"/>
      <c r="F19" s="76">
        <f t="shared" si="6"/>
        <v>0</v>
      </c>
      <c r="G19" s="76">
        <f t="shared" ref="G19" si="8">ROUNDUP(F19/D19,0)</f>
        <v>0</v>
      </c>
      <c r="H19" s="77">
        <v>30</v>
      </c>
      <c r="I19" s="51">
        <f t="shared" si="7"/>
        <v>11.652000000000001</v>
      </c>
      <c r="J19" s="5">
        <v>0.38840000000000002</v>
      </c>
      <c r="K19" s="50">
        <f>H19*G19</f>
        <v>0</v>
      </c>
      <c r="L19" s="51">
        <f t="shared" ref="L19:L29" si="9">K19*J19</f>
        <v>0</v>
      </c>
    </row>
    <row r="20" spans="1:12" hidden="1" x14ac:dyDescent="0.25">
      <c r="A20" s="1" t="s">
        <v>11</v>
      </c>
      <c r="B20" s="2" t="s">
        <v>18</v>
      </c>
      <c r="C20" s="4">
        <v>27</v>
      </c>
      <c r="D20" s="3">
        <v>96</v>
      </c>
      <c r="E20" s="91"/>
      <c r="F20" s="76">
        <f t="shared" si="6"/>
        <v>0</v>
      </c>
      <c r="G20" s="76">
        <f t="shared" ref="G20:G29" si="10">SUM(F20)/D20</f>
        <v>0</v>
      </c>
      <c r="H20" s="77">
        <v>30</v>
      </c>
      <c r="I20" s="51">
        <f t="shared" si="7"/>
        <v>11.652000000000001</v>
      </c>
      <c r="J20" s="5">
        <v>0.38840000000000002</v>
      </c>
      <c r="K20" s="50">
        <f t="shared" ref="K20:K29" si="11">H20*G20</f>
        <v>0</v>
      </c>
      <c r="L20" s="51">
        <f t="shared" si="9"/>
        <v>0</v>
      </c>
    </row>
    <row r="21" spans="1:12" hidden="1" x14ac:dyDescent="0.25">
      <c r="A21" s="1" t="s">
        <v>23</v>
      </c>
      <c r="B21" s="2" t="s">
        <v>25</v>
      </c>
      <c r="C21" s="4">
        <v>27</v>
      </c>
      <c r="D21" s="3">
        <v>96</v>
      </c>
      <c r="E21" s="91"/>
      <c r="F21" s="76">
        <f t="shared" si="6"/>
        <v>0</v>
      </c>
      <c r="G21" s="76">
        <f t="shared" si="10"/>
        <v>0</v>
      </c>
      <c r="H21" s="77">
        <v>30</v>
      </c>
      <c r="I21" s="51">
        <f t="shared" si="7"/>
        <v>11.652000000000001</v>
      </c>
      <c r="J21" s="5">
        <v>0.38840000000000002</v>
      </c>
      <c r="K21" s="50">
        <f t="shared" si="11"/>
        <v>0</v>
      </c>
      <c r="L21" s="51">
        <f t="shared" si="9"/>
        <v>0</v>
      </c>
    </row>
    <row r="22" spans="1:12" x14ac:dyDescent="0.25">
      <c r="A22" s="1" t="s">
        <v>12</v>
      </c>
      <c r="B22" s="2" t="s">
        <v>19</v>
      </c>
      <c r="C22" s="4">
        <v>27</v>
      </c>
      <c r="D22" s="3">
        <v>96</v>
      </c>
      <c r="E22" s="91"/>
      <c r="F22" s="76">
        <f t="shared" si="6"/>
        <v>0</v>
      </c>
      <c r="G22" s="76">
        <f t="shared" si="10"/>
        <v>0</v>
      </c>
      <c r="H22" s="77">
        <v>30</v>
      </c>
      <c r="I22" s="51">
        <f t="shared" si="7"/>
        <v>11.652000000000001</v>
      </c>
      <c r="J22" s="5">
        <v>0.38840000000000002</v>
      </c>
      <c r="K22" s="50">
        <f t="shared" si="11"/>
        <v>0</v>
      </c>
      <c r="L22" s="51">
        <f t="shared" si="9"/>
        <v>0</v>
      </c>
    </row>
    <row r="23" spans="1:12" x14ac:dyDescent="0.25">
      <c r="A23" s="1" t="s">
        <v>13</v>
      </c>
      <c r="B23" s="2" t="s">
        <v>20</v>
      </c>
      <c r="C23" s="4">
        <v>27</v>
      </c>
      <c r="D23" s="3">
        <v>96</v>
      </c>
      <c r="E23" s="91"/>
      <c r="F23" s="76">
        <f t="shared" si="6"/>
        <v>0</v>
      </c>
      <c r="G23" s="76">
        <f t="shared" si="10"/>
        <v>0</v>
      </c>
      <c r="H23" s="77">
        <v>30</v>
      </c>
      <c r="I23" s="51">
        <f t="shared" si="7"/>
        <v>11.652000000000001</v>
      </c>
      <c r="J23" s="5">
        <v>0.38840000000000002</v>
      </c>
      <c r="K23" s="50">
        <f t="shared" si="11"/>
        <v>0</v>
      </c>
      <c r="L23" s="51">
        <f t="shared" si="9"/>
        <v>0</v>
      </c>
    </row>
    <row r="24" spans="1:12" x14ac:dyDescent="0.25">
      <c r="A24" s="6" t="s">
        <v>33</v>
      </c>
      <c r="B24" s="74" t="s">
        <v>34</v>
      </c>
      <c r="C24" s="4">
        <v>27</v>
      </c>
      <c r="D24" s="3">
        <v>96</v>
      </c>
      <c r="E24" s="91"/>
      <c r="F24" s="76">
        <f t="shared" ref="F24" si="12">E24*36</f>
        <v>0</v>
      </c>
      <c r="G24" s="76">
        <f t="shared" si="10"/>
        <v>0</v>
      </c>
      <c r="H24" s="77">
        <v>30</v>
      </c>
      <c r="I24" s="51">
        <f t="shared" si="7"/>
        <v>11.652000000000001</v>
      </c>
      <c r="J24" s="5">
        <v>0.38840000000000002</v>
      </c>
      <c r="K24" s="50">
        <f t="shared" si="11"/>
        <v>0</v>
      </c>
      <c r="L24" s="51">
        <f t="shared" si="9"/>
        <v>0</v>
      </c>
    </row>
    <row r="25" spans="1:12" x14ac:dyDescent="0.25">
      <c r="A25" s="1" t="s">
        <v>22</v>
      </c>
      <c r="B25" s="2" t="s">
        <v>21</v>
      </c>
      <c r="C25" s="4">
        <v>27</v>
      </c>
      <c r="D25" s="3">
        <v>96</v>
      </c>
      <c r="E25" s="91"/>
      <c r="F25" s="76">
        <f t="shared" si="6"/>
        <v>0</v>
      </c>
      <c r="G25" s="76">
        <f t="shared" si="10"/>
        <v>0</v>
      </c>
      <c r="H25" s="77">
        <v>30</v>
      </c>
      <c r="I25" s="51">
        <f t="shared" si="7"/>
        <v>11.652000000000001</v>
      </c>
      <c r="J25" s="5">
        <v>0.38840000000000002</v>
      </c>
      <c r="K25" s="50">
        <f t="shared" si="11"/>
        <v>0</v>
      </c>
      <c r="L25" s="51">
        <f t="shared" si="9"/>
        <v>0</v>
      </c>
    </row>
    <row r="26" spans="1:12" x14ac:dyDescent="0.25">
      <c r="A26" s="6" t="s">
        <v>31</v>
      </c>
      <c r="B26" s="74" t="s">
        <v>32</v>
      </c>
      <c r="C26" s="4">
        <v>27</v>
      </c>
      <c r="D26" s="3">
        <v>96</v>
      </c>
      <c r="E26" s="91"/>
      <c r="F26" s="76">
        <f t="shared" si="6"/>
        <v>0</v>
      </c>
      <c r="G26" s="76">
        <f t="shared" si="10"/>
        <v>0</v>
      </c>
      <c r="H26" s="77">
        <v>30</v>
      </c>
      <c r="I26" s="51">
        <f t="shared" si="7"/>
        <v>11.652000000000001</v>
      </c>
      <c r="J26" s="5">
        <v>0.38840000000000002</v>
      </c>
      <c r="K26" s="50">
        <f t="shared" si="11"/>
        <v>0</v>
      </c>
      <c r="L26" s="51">
        <f t="shared" si="9"/>
        <v>0</v>
      </c>
    </row>
    <row r="27" spans="1:12" hidden="1" x14ac:dyDescent="0.25">
      <c r="A27" s="86" t="s">
        <v>36</v>
      </c>
      <c r="B27" s="74" t="s">
        <v>37</v>
      </c>
      <c r="C27" s="4">
        <v>27</v>
      </c>
      <c r="D27" s="3">
        <v>96</v>
      </c>
      <c r="E27" s="91"/>
      <c r="F27" s="76">
        <f t="shared" ref="F27" si="13">E27*36</f>
        <v>0</v>
      </c>
      <c r="G27" s="76">
        <f t="shared" si="10"/>
        <v>0</v>
      </c>
      <c r="H27" s="87">
        <v>15</v>
      </c>
      <c r="I27" s="51">
        <f t="shared" si="7"/>
        <v>4.0830000000000002</v>
      </c>
      <c r="J27" s="5">
        <v>0.2722</v>
      </c>
      <c r="K27" s="50">
        <f t="shared" si="11"/>
        <v>0</v>
      </c>
      <c r="L27" s="51">
        <f t="shared" si="9"/>
        <v>0</v>
      </c>
    </row>
    <row r="28" spans="1:12" hidden="1" x14ac:dyDescent="0.25">
      <c r="A28" s="86" t="s">
        <v>41</v>
      </c>
      <c r="B28" s="74" t="s">
        <v>42</v>
      </c>
      <c r="C28" s="4">
        <v>27</v>
      </c>
      <c r="D28" s="3">
        <v>96</v>
      </c>
      <c r="E28" s="91"/>
      <c r="F28" s="76">
        <f t="shared" ref="F28:F29" si="14">E28*36</f>
        <v>0</v>
      </c>
      <c r="G28" s="76">
        <f t="shared" si="10"/>
        <v>0</v>
      </c>
      <c r="H28" s="87">
        <v>15</v>
      </c>
      <c r="I28" s="51">
        <f t="shared" si="7"/>
        <v>4.0830000000000002</v>
      </c>
      <c r="J28" s="5">
        <v>0.2722</v>
      </c>
      <c r="K28" s="50">
        <f t="shared" si="11"/>
        <v>0</v>
      </c>
      <c r="L28" s="51">
        <f t="shared" si="9"/>
        <v>0</v>
      </c>
    </row>
    <row r="29" spans="1:12" hidden="1" x14ac:dyDescent="0.25">
      <c r="A29" s="86" t="s">
        <v>39</v>
      </c>
      <c r="B29" s="74" t="s">
        <v>40</v>
      </c>
      <c r="C29" s="4">
        <v>27</v>
      </c>
      <c r="D29" s="3">
        <v>96</v>
      </c>
      <c r="E29" s="91"/>
      <c r="F29" s="76">
        <f t="shared" si="14"/>
        <v>0</v>
      </c>
      <c r="G29" s="76">
        <f t="shared" si="10"/>
        <v>0</v>
      </c>
      <c r="H29" s="87">
        <v>15</v>
      </c>
      <c r="I29" s="51">
        <f t="shared" si="7"/>
        <v>4.0830000000000002</v>
      </c>
      <c r="J29" s="5">
        <v>0.2722</v>
      </c>
      <c r="K29" s="50">
        <f t="shared" si="11"/>
        <v>0</v>
      </c>
      <c r="L29" s="51">
        <f t="shared" si="9"/>
        <v>0</v>
      </c>
    </row>
    <row r="30" spans="1:12" ht="16.2" thickBot="1" x14ac:dyDescent="0.35">
      <c r="A30" s="79" t="s">
        <v>48</v>
      </c>
      <c r="B30" s="80"/>
      <c r="C30" s="80"/>
      <c r="D30" s="80"/>
      <c r="E30" s="80"/>
      <c r="F30" s="81"/>
      <c r="G30" s="81"/>
      <c r="H30" s="82"/>
      <c r="I30" s="84"/>
      <c r="J30" s="81"/>
      <c r="K30" s="83"/>
      <c r="L30" s="85">
        <f>SUM(L18:L29)</f>
        <v>0</v>
      </c>
    </row>
    <row r="31" spans="1:12" ht="18" thickBot="1" x14ac:dyDescent="0.35">
      <c r="A31" s="44"/>
      <c r="B31" s="44"/>
      <c r="C31" s="44"/>
      <c r="D31" s="44"/>
      <c r="E31" s="44"/>
      <c r="F31" s="58" t="s">
        <v>49</v>
      </c>
      <c r="G31" s="59"/>
      <c r="H31" s="60"/>
      <c r="I31" s="61"/>
      <c r="J31" s="73"/>
      <c r="K31" s="73">
        <f>SUM(K18:K29)</f>
        <v>0</v>
      </c>
      <c r="L31" s="62"/>
    </row>
    <row r="32" spans="1:12" x14ac:dyDescent="0.25">
      <c r="A32" s="44"/>
      <c r="B32" s="44"/>
      <c r="C32" s="44"/>
      <c r="D32" s="44"/>
      <c r="E32" s="44"/>
      <c r="F32" s="44"/>
      <c r="G32" s="44"/>
      <c r="H32" s="45"/>
      <c r="I32" s="44"/>
      <c r="J32" s="46"/>
      <c r="K32" s="44"/>
      <c r="L32" s="44"/>
    </row>
    <row r="33" spans="1:12" ht="12.75" customHeight="1" x14ac:dyDescent="0.25">
      <c r="A33" s="44"/>
      <c r="B33" s="44"/>
      <c r="C33" s="44"/>
      <c r="D33" s="93" t="s">
        <v>29</v>
      </c>
      <c r="E33" s="93"/>
      <c r="F33" s="95"/>
      <c r="G33" s="96"/>
      <c r="H33" s="101"/>
      <c r="I33" s="96"/>
      <c r="J33" s="46"/>
      <c r="K33" s="44"/>
      <c r="L33" s="44"/>
    </row>
    <row r="34" spans="1:12" ht="12.75" customHeight="1" x14ac:dyDescent="0.25">
      <c r="A34" s="44"/>
      <c r="B34" s="44"/>
      <c r="C34" s="44"/>
      <c r="D34" s="93"/>
      <c r="E34" s="93"/>
      <c r="F34" s="97" t="s">
        <v>30</v>
      </c>
      <c r="G34" s="98"/>
      <c r="H34" s="97" t="s">
        <v>38</v>
      </c>
      <c r="I34" s="98"/>
      <c r="J34" s="46"/>
      <c r="K34" s="44"/>
      <c r="L34" s="44"/>
    </row>
    <row r="35" spans="1:12" ht="40.5" customHeight="1" x14ac:dyDescent="0.25">
      <c r="A35" s="44"/>
      <c r="B35" s="44"/>
      <c r="C35" s="44"/>
      <c r="D35" s="93"/>
      <c r="E35" s="93"/>
      <c r="F35" s="99">
        <f>SUM(K31+K14)</f>
        <v>0</v>
      </c>
      <c r="G35" s="100"/>
      <c r="H35" s="102">
        <f>SUM(L13,L30)</f>
        <v>0</v>
      </c>
      <c r="I35" s="103"/>
      <c r="J35" s="46"/>
      <c r="K35" s="44"/>
      <c r="L35" s="44"/>
    </row>
  </sheetData>
  <sheetProtection selectLockedCells="1" selectUnlockedCells="1"/>
  <mergeCells count="10">
    <mergeCell ref="A1:L1"/>
    <mergeCell ref="D33:E35"/>
    <mergeCell ref="K2:L3"/>
    <mergeCell ref="F33:G33"/>
    <mergeCell ref="F34:G34"/>
    <mergeCell ref="F35:G35"/>
    <mergeCell ref="H33:I33"/>
    <mergeCell ref="H34:I34"/>
    <mergeCell ref="H35:I35"/>
    <mergeCell ref="K4:L4"/>
  </mergeCells>
  <pageMargins left="0.32" right="0.19" top="0.75" bottom="0.75" header="0.3" footer="0.3"/>
  <pageSetup scale="68" orientation="landscape" horizontalDpi="4294967293" verticalDpi="4294967293" r:id="rId1"/>
  <headerFooter>
    <oddFooter>&amp;LUpdated 2/4/2016&amp;R&amp;F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2021-12-07T21:07:14+00:00</Remediation_x0020_Date>
  </documentManagement>
</p:properties>
</file>

<file path=customXml/itemProps1.xml><?xml version="1.0" encoding="utf-8"?>
<ds:datastoreItem xmlns:ds="http://schemas.openxmlformats.org/officeDocument/2006/customXml" ds:itemID="{AA766291-B48A-4D81-A321-CF3B83C54672}"/>
</file>

<file path=customXml/itemProps2.xml><?xml version="1.0" encoding="utf-8"?>
<ds:datastoreItem xmlns:ds="http://schemas.openxmlformats.org/officeDocument/2006/customXml" ds:itemID="{0CD3B9A5-F58D-4037-85FA-54231D0562D3}"/>
</file>

<file path=customXml/itemProps3.xml><?xml version="1.0" encoding="utf-8"?>
<ds:datastoreItem xmlns:ds="http://schemas.openxmlformats.org/officeDocument/2006/customXml" ds:itemID="{6CB5D569-8BC7-4B70-838A-4D228F8C2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"englishs"</cp:lastModifiedBy>
  <cp:lastPrinted>2016-11-21T16:47:11Z</cp:lastPrinted>
  <dcterms:created xsi:type="dcterms:W3CDTF">2008-01-29T03:19:29Z</dcterms:created>
  <dcterms:modified xsi:type="dcterms:W3CDTF">2021-11-19T21:40:37Z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