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caton\Desktop\"/>
    </mc:Choice>
  </mc:AlternateContent>
  <xr:revisionPtr revIDLastSave="0" documentId="8_{BFF37D1C-3D1A-4811-964F-8F9674904A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10-26-2021'!$A$3:$N$33</definedName>
    <definedName name="_xlnm.Print_Area" localSheetId="0">'REV. 10-26-2021'!$A$1:$N$33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L10" i="1"/>
  <c r="M10" i="1" s="1"/>
  <c r="L11" i="1"/>
  <c r="M11" i="1" s="1"/>
  <c r="L12" i="1"/>
  <c r="L13" i="1"/>
  <c r="L14" i="1"/>
  <c r="L15" i="1"/>
  <c r="L16" i="1"/>
  <c r="L17" i="1"/>
  <c r="M17" i="1" s="1"/>
  <c r="L18" i="1"/>
  <c r="M18" i="1" s="1"/>
  <c r="L19" i="1"/>
  <c r="M19" i="1" s="1"/>
  <c r="L20" i="1"/>
  <c r="L21" i="1"/>
  <c r="L22" i="1"/>
  <c r="L23" i="1"/>
  <c r="L24" i="1"/>
  <c r="L25" i="1"/>
  <c r="M25" i="1" s="1"/>
  <c r="L26" i="1"/>
  <c r="M26" i="1" s="1"/>
  <c r="L27" i="1"/>
  <c r="M27" i="1" s="1"/>
  <c r="L28" i="1"/>
  <c r="M28" i="1" s="1"/>
  <c r="L29" i="1"/>
  <c r="L30" i="1"/>
  <c r="L31" i="1"/>
  <c r="M31" i="1" s="1"/>
  <c r="L32" i="1"/>
  <c r="L33" i="1"/>
  <c r="M33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L4" i="1"/>
  <c r="M32" i="1"/>
  <c r="M30" i="1"/>
  <c r="M29" i="1"/>
  <c r="M24" i="1"/>
  <c r="M23" i="1"/>
  <c r="M22" i="1"/>
  <c r="M21" i="1"/>
  <c r="M20" i="1"/>
  <c r="M16" i="1"/>
  <c r="M15" i="1"/>
  <c r="M14" i="1"/>
  <c r="M13" i="1"/>
  <c r="M12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<sst xmlns="http://schemas.openxmlformats.org/spreadsheetml/2006/main" count="137" uniqueCount="49">
  <si>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</si>
  <si>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</si>
  <si>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</si>
  <si>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</si>
  <si>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</si>
  <si>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</si>
  <si>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</si>
  <si>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</si>
  <si>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</si>
  <si>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</si>
  <si>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</si>
  <si>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</si>
  <si>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</si>
  <si>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</si>
  <si>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</si>
  <si>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</si>
  <si>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</si>
  <si>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</si>
  <si>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</si>
  <si>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Wild Mike's 51% Whole Grain Cheese Filled Bread Stick Reg Mozz Bulk</t>
  </si>
  <si>
    <t>Wild Mike's 51% Whole Grain Cheese Filled Bread Stick  Bites Reg Mozz, Bulk</t>
  </si>
  <si>
    <t>Wild Mike's BULK Cheese Filled Breadstick</t>
  </si>
  <si>
    <t>Wild Mike's  Cheese Filled Breadstick  I.W.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</si>
  <si>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</si>
  <si>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</si>
  <si>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</si>
  <si>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</si>
  <si>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</si>
  <si>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</si>
  <si>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</si>
  <si>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 51% Whole Grain, Cheesy Bottom Crust 16"   4-Meat Lovers pizza</t>
  </si>
  <si>
    <t>Wild Mike's WHITE Crust, 16" WHOLE pizza, Pepperoni Sugg. 8-cut</t>
  </si>
  <si>
    <t>Wild Mike's WHITE Crust, 16" WHOLE pizza, 4-Chz Sugg. 8-cut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</si>
  <si>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</si>
  <si>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</si>
  <si>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</si>
  <si>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</si>
  <si>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</si>
  <si>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</si>
  <si>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</si>
  <si>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</si>
  <si>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</si>
  <si>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</si>
  <si>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</si>
  <si>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</si>
  <si>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 51% Whole Grain 3"x4" Breakfast Pizza, I.W.</t>
  </si>
  <si>
    <t>Wild Mike's  I.W.  Breakfast pizza White Country Gravy</t>
  </si>
  <si>
    <t>Wild Mike's 51% Whole Grain, 16" Pepperoni Cheesy Bottom Crust "NO PORK" Pepperoni  Pre-Cut, 10-slice</t>
  </si>
  <si>
    <t>S.A. Piazza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</si>
</sst>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3.1" customHeight="1" x14ac:dyDescent="0.25">
      <c r="A4" s="7" t="s">
        <v>18</v>
      </c>
      <c r="B4" s="40" t="s">
        <v>48</v>
      </c>
      <c r="C4" s="7" t="s">
        <v>12</v>
      </c>
      <c r="D4" s="29">
        <v>11001</v>
      </c>
      <c r="E4" s="42" t="s">
        <v>19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VLOOKUP(I4,'[1]November 2021'!A:C,2,FALSE)</f>
        <v>CHEESE MOZ LM PT SKM UNFZ PROC PK(41125)</v>
      </c>
      <c r="K4" s="8">
        <v>7</v>
      </c>
      <c r="L4" s="41">
        <f>VLOOKUP(I4,'[1]November 2021'!A:C,3,FALSE)</f>
        <v>1.8369</v>
      </c>
      <c r="M4" s="43">
        <f t="shared" ref="M4:M33" si="0">ROUND(K4*L4,2)</f>
        <v>12.86</v>
      </c>
      <c r="N4" s="10">
        <v>44501</v>
      </c>
    </row>
    <row r="5" spans="1:14" s="9" customFormat="1" ht="53.1" customHeight="1" x14ac:dyDescent="0.25">
      <c r="A5" s="7" t="s">
        <v>18</v>
      </c>
      <c r="B5" s="40" t="s">
        <v>48</v>
      </c>
      <c r="C5" s="7" t="s">
        <v>12</v>
      </c>
      <c r="D5" s="29">
        <v>11003</v>
      </c>
      <c r="E5" s="42" t="s">
        <v>20</v>
      </c>
      <c r="F5" s="8">
        <v>15</v>
      </c>
      <c r="G5" s="8">
        <v>240</v>
      </c>
      <c r="H5" s="8">
        <v>1</v>
      </c>
      <c r="I5" s="26">
        <v>110244</v>
      </c>
      <c r="J5" s="4" t="str">
        <f>VLOOKUP(I5,'[1]November 2021'!A:C,2,FALSE)</f>
        <v>CHEESE MOZ LM PT SKM UNFZ PROC PK(41125)</v>
      </c>
      <c r="K5" s="8">
        <v>7.5</v>
      </c>
      <c r="L5" s="41">
        <f>VLOOKUP(I5,'[1]November 2021'!A:C,3,FALSE)</f>
        <v>1.8369</v>
      </c>
      <c r="M5" s="43">
        <f t="shared" si="0"/>
        <v>13.78</v>
      </c>
      <c r="N5" s="10">
        <v>44501</v>
      </c>
    </row>
    <row r="6" spans="1:14" s="9" customFormat="1" ht="53.1" customHeight="1" x14ac:dyDescent="0.25">
      <c r="A6" s="7" t="s">
        <v>18</v>
      </c>
      <c r="B6" s="40" t="s">
        <v>48</v>
      </c>
      <c r="C6" s="7" t="s">
        <v>12</v>
      </c>
      <c r="D6" s="29">
        <v>11006</v>
      </c>
      <c r="E6" s="42" t="s">
        <v>21</v>
      </c>
      <c r="F6" s="8">
        <v>10.79</v>
      </c>
      <c r="G6" s="8">
        <v>42</v>
      </c>
      <c r="H6" s="8">
        <v>4.1100000000000003</v>
      </c>
      <c r="I6" s="26">
        <v>110244</v>
      </c>
      <c r="J6" s="4" t="str">
        <f>VLOOKUP(I6,'[1]November 2021'!A:C,2,FALSE)</f>
        <v>CHEESE MOZ LM PT SKM UNFZ PROC PK(41125)</v>
      </c>
      <c r="K6" s="8">
        <v>5.25</v>
      </c>
      <c r="L6" s="41">
        <f>VLOOKUP(I6,'[1]November 2021'!A:C,3,FALSE)</f>
        <v>1.8369</v>
      </c>
      <c r="M6" s="43">
        <f t="shared" si="0"/>
        <v>9.64</v>
      </c>
      <c r="N6" s="10">
        <v>44501</v>
      </c>
    </row>
    <row r="7" spans="1:14" s="9" customFormat="1" ht="53.1" customHeight="1" x14ac:dyDescent="0.25">
      <c r="A7" s="7" t="s">
        <v>18</v>
      </c>
      <c r="B7" s="40" t="s">
        <v>48</v>
      </c>
      <c r="C7" s="7" t="s">
        <v>12</v>
      </c>
      <c r="D7" s="29">
        <v>11007</v>
      </c>
      <c r="E7" s="42" t="s">
        <v>22</v>
      </c>
      <c r="F7" s="8">
        <v>10.79</v>
      </c>
      <c r="G7" s="8">
        <v>42</v>
      </c>
      <c r="H7" s="8">
        <v>4.1100000000000003</v>
      </c>
      <c r="I7" s="26">
        <v>110244</v>
      </c>
      <c r="J7" s="4" t="str">
        <f>VLOOKUP(I7,'[1]November 2021'!A:C,2,FALSE)</f>
        <v>CHEESE MOZ LM PT SKM UNFZ PROC PK(41125)</v>
      </c>
      <c r="K7" s="8">
        <v>5.25</v>
      </c>
      <c r="L7" s="41">
        <f>VLOOKUP(I7,'[1]November 2021'!A:C,3,FALSE)</f>
        <v>1.8369</v>
      </c>
      <c r="M7" s="43">
        <f t="shared" si="0"/>
        <v>9.64</v>
      </c>
      <c r="N7" s="10">
        <v>44501</v>
      </c>
    </row>
    <row r="8" spans="1:14" s="9" customFormat="1" ht="53.1" customHeight="1" x14ac:dyDescent="0.25">
      <c r="A8" s="7" t="s">
        <v>18</v>
      </c>
      <c r="B8" s="40" t="s">
        <v>48</v>
      </c>
      <c r="C8" s="7" t="s">
        <v>12</v>
      </c>
      <c r="D8" s="29">
        <v>11008</v>
      </c>
      <c r="E8" s="42" t="s">
        <v>23</v>
      </c>
      <c r="F8" s="8">
        <v>15.9</v>
      </c>
      <c r="G8" s="8">
        <v>240</v>
      </c>
      <c r="H8" s="8">
        <v>1.06</v>
      </c>
      <c r="I8" s="26">
        <v>110244</v>
      </c>
      <c r="J8" s="4" t="str">
        <f>VLOOKUP(I8,'[1]November 2021'!A:C,2,FALSE)</f>
        <v>CHEESE MOZ LM PT SKM UNFZ PROC PK(41125)</v>
      </c>
      <c r="K8" s="8">
        <v>7.5</v>
      </c>
      <c r="L8" s="41">
        <f>VLOOKUP(I8,'[1]November 2021'!A:C,3,FALSE)</f>
        <v>1.8369</v>
      </c>
      <c r="M8" s="43">
        <f t="shared" si="0"/>
        <v>13.78</v>
      </c>
      <c r="N8" s="10">
        <v>44501</v>
      </c>
    </row>
    <row r="9" spans="1:14" s="9" customFormat="1" ht="53.1" customHeight="1" x14ac:dyDescent="0.25">
      <c r="A9" s="7" t="s">
        <v>18</v>
      </c>
      <c r="B9" s="40" t="s">
        <v>48</v>
      </c>
      <c r="C9" s="7" t="s">
        <v>12</v>
      </c>
      <c r="D9" s="29">
        <v>11009</v>
      </c>
      <c r="E9" s="42" t="s">
        <v>24</v>
      </c>
      <c r="F9" s="8">
        <v>21.57</v>
      </c>
      <c r="G9" s="8">
        <v>84</v>
      </c>
      <c r="H9" s="8">
        <v>4.1100000000000003</v>
      </c>
      <c r="I9" s="26">
        <v>110244</v>
      </c>
      <c r="J9" s="4" t="str">
        <f>VLOOKUP(I9,'[1]November 2021'!A:C,2,FALSE)</f>
        <v>CHEESE MOZ LM PT SKM UNFZ PROC PK(41125)</v>
      </c>
      <c r="K9" s="8">
        <v>10.5</v>
      </c>
      <c r="L9" s="41">
        <f>VLOOKUP(I9,'[1]November 2021'!A:C,3,FALSE)</f>
        <v>1.8369</v>
      </c>
      <c r="M9" s="43">
        <f t="shared" si="0"/>
        <v>19.29</v>
      </c>
      <c r="N9" s="10">
        <v>44501</v>
      </c>
    </row>
    <row r="10" spans="1:14" s="9" customFormat="1" ht="53.1" customHeight="1" x14ac:dyDescent="0.25">
      <c r="A10" s="7" t="s">
        <v>18</v>
      </c>
      <c r="B10" s="40" t="s">
        <v>48</v>
      </c>
      <c r="C10" s="7" t="s">
        <v>12</v>
      </c>
      <c r="D10" s="29">
        <v>11113</v>
      </c>
      <c r="E10" s="42" t="s">
        <v>25</v>
      </c>
      <c r="F10" s="8">
        <v>15</v>
      </c>
      <c r="G10" s="8">
        <v>60</v>
      </c>
      <c r="H10" s="8">
        <v>4</v>
      </c>
      <c r="I10" s="26">
        <v>110244</v>
      </c>
      <c r="J10" s="4" t="str">
        <f>VLOOKUP(I10,'[1]November 2021'!A:C,2,FALSE)</f>
        <v>CHEESE MOZ LM PT SKM UNFZ PROC PK(41125)</v>
      </c>
      <c r="K10" s="8">
        <v>7.5</v>
      </c>
      <c r="L10" s="41">
        <f>VLOOKUP(I10,'[1]November 2021'!A:C,3,FALSE)</f>
        <v>1.8369</v>
      </c>
      <c r="M10" s="43">
        <f t="shared" si="0"/>
        <v>13.78</v>
      </c>
      <c r="N10" s="10">
        <v>44501</v>
      </c>
    </row>
    <row r="11" spans="1:14" s="9" customFormat="1" ht="53.1" customHeight="1" x14ac:dyDescent="0.25">
      <c r="A11" s="7" t="s">
        <v>18</v>
      </c>
      <c r="B11" s="40" t="s">
        <v>48</v>
      </c>
      <c r="C11" s="7" t="s">
        <v>12</v>
      </c>
      <c r="D11" s="29">
        <v>11118</v>
      </c>
      <c r="E11" s="42" t="s">
        <v>26</v>
      </c>
      <c r="F11" s="8">
        <v>15.9</v>
      </c>
      <c r="G11" s="8">
        <v>60</v>
      </c>
      <c r="H11" s="8">
        <v>4.24</v>
      </c>
      <c r="I11" s="26">
        <v>110244</v>
      </c>
      <c r="J11" s="4" t="str">
        <f>VLOOKUP(I11,'[1]November 2021'!A:C,2,FALSE)</f>
        <v>CHEESE MOZ LM PT SKM UNFZ PROC PK(41125)</v>
      </c>
      <c r="K11" s="8">
        <v>7.5</v>
      </c>
      <c r="L11" s="41">
        <f>VLOOKUP(I11,'[1]November 2021'!A:C,3,FALSE)</f>
        <v>1.8369</v>
      </c>
      <c r="M11" s="43">
        <f t="shared" si="0"/>
        <v>13.78</v>
      </c>
      <c r="N11" s="10">
        <v>44501</v>
      </c>
    </row>
    <row r="12" spans="1:14" s="9" customFormat="1" ht="53.1" customHeight="1" x14ac:dyDescent="0.25">
      <c r="A12" s="7" t="s">
        <v>18</v>
      </c>
      <c r="B12" s="40" t="s">
        <v>48</v>
      </c>
      <c r="C12" s="7" t="s">
        <v>12</v>
      </c>
      <c r="D12" s="29">
        <v>11119</v>
      </c>
      <c r="E12" s="42" t="s">
        <v>27</v>
      </c>
      <c r="F12" s="8">
        <v>21.57</v>
      </c>
      <c r="G12" s="8">
        <v>84</v>
      </c>
      <c r="H12" s="8">
        <v>4.1100000000000003</v>
      </c>
      <c r="I12" s="26">
        <v>110244</v>
      </c>
      <c r="J12" s="4" t="str">
        <f>VLOOKUP(I12,'[1]November 2021'!A:C,2,FALSE)</f>
        <v>CHEESE MOZ LM PT SKM UNFZ PROC PK(41125)</v>
      </c>
      <c r="K12" s="8">
        <v>10.5</v>
      </c>
      <c r="L12" s="41">
        <f>VLOOKUP(I12,'[1]November 2021'!A:C,3,FALSE)</f>
        <v>1.8369</v>
      </c>
      <c r="M12" s="43">
        <f t="shared" si="0"/>
        <v>19.29</v>
      </c>
      <c r="N12" s="10">
        <v>44501</v>
      </c>
    </row>
    <row r="13" spans="1:14" s="9" customFormat="1" ht="53.1" customHeight="1" x14ac:dyDescent="0.25">
      <c r="A13" s="7" t="s">
        <v>18</v>
      </c>
      <c r="B13" s="40" t="s">
        <v>48</v>
      </c>
      <c r="C13" s="7" t="s">
        <v>12</v>
      </c>
      <c r="D13" s="29">
        <v>15010</v>
      </c>
      <c r="E13" s="42" t="s">
        <v>28</v>
      </c>
      <c r="F13" s="8">
        <v>27.5</v>
      </c>
      <c r="G13" s="8">
        <v>80</v>
      </c>
      <c r="H13" s="8">
        <v>5.5</v>
      </c>
      <c r="I13" s="26">
        <v>110244</v>
      </c>
      <c r="J13" s="4" t="str">
        <f>VLOOKUP(I13,'[1]November 2021'!A:C,2,FALSE)</f>
        <v>CHEESE MOZ LM PT SKM UNFZ PROC PK(41125)</v>
      </c>
      <c r="K13" s="8">
        <v>8.85</v>
      </c>
      <c r="L13" s="41">
        <f>VLOOKUP(I13,'[1]November 2021'!A:C,3,FALSE)</f>
        <v>1.8369</v>
      </c>
      <c r="M13" s="43">
        <f t="shared" si="0"/>
        <v>16.260000000000002</v>
      </c>
      <c r="N13" s="10">
        <v>44501</v>
      </c>
    </row>
    <row r="14" spans="1:14" s="9" customFormat="1" ht="53.1" customHeight="1" x14ac:dyDescent="0.25">
      <c r="A14" s="7" t="s">
        <v>18</v>
      </c>
      <c r="B14" s="40" t="s">
        <v>48</v>
      </c>
      <c r="C14" s="7" t="s">
        <v>12</v>
      </c>
      <c r="D14" s="29">
        <v>15011</v>
      </c>
      <c r="E14" s="42" t="s">
        <v>29</v>
      </c>
      <c r="F14" s="8">
        <v>27.45</v>
      </c>
      <c r="G14" s="8">
        <v>80</v>
      </c>
      <c r="H14" s="8">
        <v>5.49</v>
      </c>
      <c r="I14" s="26">
        <v>110244</v>
      </c>
      <c r="J14" s="4" t="str">
        <f>VLOOKUP(I14,'[1]November 2021'!A:C,2,FALSE)</f>
        <v>CHEESE MOZ LM PT SKM UNFZ PROC PK(41125)</v>
      </c>
      <c r="K14" s="8">
        <v>10.17</v>
      </c>
      <c r="L14" s="41">
        <f>VLOOKUP(I14,'[1]November 2021'!A:C,3,FALSE)</f>
        <v>1.8369</v>
      </c>
      <c r="M14" s="43">
        <f t="shared" si="0"/>
        <v>18.68</v>
      </c>
      <c r="N14" s="10">
        <v>44501</v>
      </c>
    </row>
    <row r="15" spans="1:14" s="9" customFormat="1" ht="53.1" customHeight="1" x14ac:dyDescent="0.25">
      <c r="A15" s="7" t="s">
        <v>18</v>
      </c>
      <c r="B15" s="40" t="s">
        <v>48</v>
      </c>
      <c r="C15" s="7" t="s">
        <v>12</v>
      </c>
      <c r="D15" s="29">
        <v>15013</v>
      </c>
      <c r="E15" s="42" t="s">
        <v>30</v>
      </c>
      <c r="F15" s="8">
        <v>28.5</v>
      </c>
      <c r="G15" s="8">
        <v>80</v>
      </c>
      <c r="H15" s="8">
        <v>5.7</v>
      </c>
      <c r="I15" s="26">
        <v>110244</v>
      </c>
      <c r="J15" s="4" t="str">
        <f>VLOOKUP(I15,'[1]November 2021'!A:C,2,FALSE)</f>
        <v>CHEESE MOZ LM PT SKM UNFZ PROC PK(41125)</v>
      </c>
      <c r="K15" s="8">
        <v>7.72</v>
      </c>
      <c r="L15" s="41">
        <f>VLOOKUP(I15,'[1]November 2021'!A:C,3,FALSE)</f>
        <v>1.8369</v>
      </c>
      <c r="M15" s="43">
        <f t="shared" si="0"/>
        <v>14.18</v>
      </c>
      <c r="N15" s="10">
        <v>44501</v>
      </c>
    </row>
    <row r="16" spans="1:14" s="9" customFormat="1" ht="53.1" customHeight="1" x14ac:dyDescent="0.25">
      <c r="A16" s="7" t="s">
        <v>18</v>
      </c>
      <c r="B16" s="40" t="s">
        <v>48</v>
      </c>
      <c r="C16" s="7" t="s">
        <v>12</v>
      </c>
      <c r="D16" s="29">
        <v>17010</v>
      </c>
      <c r="E16" s="42" t="s">
        <v>31</v>
      </c>
      <c r="F16" s="8">
        <v>27.55</v>
      </c>
      <c r="G16" s="8">
        <v>80</v>
      </c>
      <c r="H16" s="8">
        <v>5.51</v>
      </c>
      <c r="I16" s="26">
        <v>110244</v>
      </c>
      <c r="J16" s="4" t="str">
        <f>VLOOKUP(I16,'[1]November 2021'!A:C,2,FALSE)</f>
        <v>CHEESE MOZ LM PT SKM UNFZ PROC PK(41125)</v>
      </c>
      <c r="K16" s="8">
        <v>8.75</v>
      </c>
      <c r="L16" s="41">
        <f>VLOOKUP(I16,'[1]November 2021'!A:C,3,FALSE)</f>
        <v>1.8369</v>
      </c>
      <c r="M16" s="43">
        <f t="shared" si="0"/>
        <v>16.07</v>
      </c>
      <c r="N16" s="10">
        <v>44501</v>
      </c>
    </row>
    <row r="17" spans="1:14" s="9" customFormat="1" ht="53.1" customHeight="1" x14ac:dyDescent="0.25">
      <c r="A17" s="7" t="s">
        <v>18</v>
      </c>
      <c r="B17" s="40" t="s">
        <v>48</v>
      </c>
      <c r="C17" s="7" t="s">
        <v>12</v>
      </c>
      <c r="D17" s="29">
        <v>17011</v>
      </c>
      <c r="E17" s="42" t="s">
        <v>32</v>
      </c>
      <c r="F17" s="8">
        <v>27.45</v>
      </c>
      <c r="G17" s="8">
        <v>80</v>
      </c>
      <c r="H17" s="8">
        <v>5.49</v>
      </c>
      <c r="I17" s="26">
        <v>110244</v>
      </c>
      <c r="J17" s="4" t="str">
        <f>VLOOKUP(I17,'[1]November 2021'!A:C,2,FALSE)</f>
        <v>CHEESE MOZ LM PT SKM UNFZ PROC PK(41125)</v>
      </c>
      <c r="K17" s="8">
        <v>10</v>
      </c>
      <c r="L17" s="41">
        <f>VLOOKUP(I17,'[1]November 2021'!A:C,3,FALSE)</f>
        <v>1.8369</v>
      </c>
      <c r="M17" s="43">
        <f t="shared" si="0"/>
        <v>18.37</v>
      </c>
      <c r="N17" s="10">
        <v>44501</v>
      </c>
    </row>
    <row r="18" spans="1:14" s="9" customFormat="1" ht="53.1" customHeight="1" x14ac:dyDescent="0.25">
      <c r="A18" s="7" t="s">
        <v>18</v>
      </c>
      <c r="B18" s="40" t="s">
        <v>48</v>
      </c>
      <c r="C18" s="7" t="s">
        <v>12</v>
      </c>
      <c r="D18" s="29">
        <v>20210</v>
      </c>
      <c r="E18" s="42" t="s">
        <v>33</v>
      </c>
      <c r="F18" s="8">
        <v>30.94</v>
      </c>
      <c r="G18" s="8">
        <v>90</v>
      </c>
      <c r="H18" s="8">
        <v>5.5</v>
      </c>
      <c r="I18" s="26">
        <v>110244</v>
      </c>
      <c r="J18" s="4" t="str">
        <f>VLOOKUP(I18,'[1]November 2021'!A:C,2,FALSE)</f>
        <v>CHEESE MOZ LM PT SKM UNFZ PROC PK(41125)</v>
      </c>
      <c r="K18" s="8">
        <v>9.9499999999999993</v>
      </c>
      <c r="L18" s="41">
        <f>VLOOKUP(I18,'[1]November 2021'!A:C,3,FALSE)</f>
        <v>1.8369</v>
      </c>
      <c r="M18" s="43">
        <f t="shared" si="0"/>
        <v>18.28</v>
      </c>
      <c r="N18" s="10">
        <v>44501</v>
      </c>
    </row>
    <row r="19" spans="1:14" s="9" customFormat="1" ht="53.1" customHeight="1" x14ac:dyDescent="0.25">
      <c r="A19" s="7" t="s">
        <v>18</v>
      </c>
      <c r="B19" s="40" t="s">
        <v>48</v>
      </c>
      <c r="C19" s="7" t="s">
        <v>12</v>
      </c>
      <c r="D19" s="29">
        <v>20211</v>
      </c>
      <c r="E19" s="42" t="s">
        <v>34</v>
      </c>
      <c r="F19" s="8">
        <v>30.88</v>
      </c>
      <c r="G19" s="8">
        <v>90</v>
      </c>
      <c r="H19" s="8">
        <v>5.49</v>
      </c>
      <c r="I19" s="26">
        <v>110244</v>
      </c>
      <c r="J19" s="4" t="str">
        <f>VLOOKUP(I19,'[1]November 2021'!A:C,2,FALSE)</f>
        <v>CHEESE MOZ LM PT SKM UNFZ PROC PK(41125)</v>
      </c>
      <c r="K19" s="8">
        <v>11.44</v>
      </c>
      <c r="L19" s="41">
        <f>VLOOKUP(I19,'[1]November 2021'!A:C,3,FALSE)</f>
        <v>1.8369</v>
      </c>
      <c r="M19" s="43">
        <f t="shared" si="0"/>
        <v>21.01</v>
      </c>
      <c r="N19" s="10">
        <v>44501</v>
      </c>
    </row>
    <row r="20" spans="1:14" s="9" customFormat="1" ht="53.1" customHeight="1" x14ac:dyDescent="0.25">
      <c r="A20" s="7" t="s">
        <v>18</v>
      </c>
      <c r="B20" s="40" t="s">
        <v>48</v>
      </c>
      <c r="C20" s="7" t="s">
        <v>12</v>
      </c>
      <c r="D20" s="29">
        <v>20310</v>
      </c>
      <c r="E20" s="42" t="s">
        <v>35</v>
      </c>
      <c r="F20" s="8">
        <v>24.75</v>
      </c>
      <c r="G20" s="8">
        <v>72</v>
      </c>
      <c r="H20" s="8">
        <v>5.5</v>
      </c>
      <c r="I20" s="26">
        <v>110244</v>
      </c>
      <c r="J20" s="4" t="str">
        <f>VLOOKUP(I20,'[1]November 2021'!A:C,2,FALSE)</f>
        <v>CHEESE MOZ LM PT SKM UNFZ PROC PK(41125)</v>
      </c>
      <c r="K20" s="8">
        <v>7.96</v>
      </c>
      <c r="L20" s="41">
        <f>VLOOKUP(I20,'[1]November 2021'!A:C,3,FALSE)</f>
        <v>1.8369</v>
      </c>
      <c r="M20" s="43">
        <f t="shared" si="0"/>
        <v>14.62</v>
      </c>
      <c r="N20" s="10">
        <v>44501</v>
      </c>
    </row>
    <row r="21" spans="1:14" s="9" customFormat="1" ht="53.1" customHeight="1" x14ac:dyDescent="0.25">
      <c r="A21" s="7" t="s">
        <v>18</v>
      </c>
      <c r="B21" s="40" t="s">
        <v>48</v>
      </c>
      <c r="C21" s="7" t="s">
        <v>12</v>
      </c>
      <c r="D21" s="29">
        <v>20311</v>
      </c>
      <c r="E21" s="42" t="s">
        <v>36</v>
      </c>
      <c r="F21" s="8">
        <v>24.71</v>
      </c>
      <c r="G21" s="8">
        <v>72</v>
      </c>
      <c r="H21" s="8">
        <v>5.49</v>
      </c>
      <c r="I21" s="26">
        <v>110244</v>
      </c>
      <c r="J21" s="4" t="str">
        <f>VLOOKUP(I21,'[1]November 2021'!A:C,2,FALSE)</f>
        <v>CHEESE MOZ LM PT SKM UNFZ PROC PK(41125)</v>
      </c>
      <c r="K21" s="8">
        <v>9.15</v>
      </c>
      <c r="L21" s="41">
        <f>VLOOKUP(I21,'[1]November 2021'!A:C,3,FALSE)</f>
        <v>1.8369</v>
      </c>
      <c r="M21" s="43">
        <f t="shared" si="0"/>
        <v>16.809999999999999</v>
      </c>
      <c r="N21" s="10">
        <v>44501</v>
      </c>
    </row>
    <row r="22" spans="1:14" ht="53.1" customHeight="1" x14ac:dyDescent="0.25">
      <c r="A22" s="7" t="s">
        <v>18</v>
      </c>
      <c r="B22" s="40" t="s">
        <v>48</v>
      </c>
      <c r="C22" s="7" t="s">
        <v>12</v>
      </c>
      <c r="D22" s="29">
        <v>20312</v>
      </c>
      <c r="E22" s="42" t="s">
        <v>37</v>
      </c>
      <c r="F22" s="8">
        <v>25.33</v>
      </c>
      <c r="G22" s="8">
        <v>72</v>
      </c>
      <c r="H22" s="8">
        <v>5.63</v>
      </c>
      <c r="I22" s="26">
        <v>110244</v>
      </c>
      <c r="J22" s="4" t="str">
        <f>VLOOKUP(I22,'[1]November 2021'!A:C,2,FALSE)</f>
        <v>CHEESE MOZ LM PT SKM UNFZ PROC PK(41125)</v>
      </c>
      <c r="K22" s="8">
        <v>7.96</v>
      </c>
      <c r="L22" s="41">
        <f>VLOOKUP(I22,'[1]November 2021'!A:C,3,FALSE)</f>
        <v>1.8369</v>
      </c>
      <c r="M22" s="43">
        <f t="shared" si="0"/>
        <v>14.62</v>
      </c>
      <c r="N22" s="10">
        <v>44501</v>
      </c>
    </row>
    <row r="23" spans="1:14" ht="53.1" customHeight="1" x14ac:dyDescent="0.25">
      <c r="A23" s="7" t="s">
        <v>18</v>
      </c>
      <c r="B23" s="40" t="s">
        <v>48</v>
      </c>
      <c r="C23" s="7" t="s">
        <v>12</v>
      </c>
      <c r="D23" s="29">
        <v>80549</v>
      </c>
      <c r="E23" s="42" t="s">
        <v>38</v>
      </c>
      <c r="F23" s="8">
        <v>28.15</v>
      </c>
      <c r="G23" s="8">
        <v>80</v>
      </c>
      <c r="H23" s="8">
        <v>5.63</v>
      </c>
      <c r="I23" s="26">
        <v>110244</v>
      </c>
      <c r="J23" s="4" t="str">
        <f>VLOOKUP(I23,'[1]November 2021'!A:C,2,FALSE)</f>
        <v>CHEESE MOZ LM PT SKM UNFZ PROC PK(41125)</v>
      </c>
      <c r="K23" s="8">
        <v>8.77</v>
      </c>
      <c r="L23" s="41">
        <f>VLOOKUP(I23,'[1]November 2021'!A:C,3,FALSE)</f>
        <v>1.8369</v>
      </c>
      <c r="M23" s="43">
        <f t="shared" si="0"/>
        <v>16.11</v>
      </c>
      <c r="N23" s="10">
        <v>44501</v>
      </c>
    </row>
    <row r="24" spans="1:14" ht="53.1" customHeight="1" x14ac:dyDescent="0.25">
      <c r="A24" s="7" t="s">
        <v>18</v>
      </c>
      <c r="B24" s="40" t="s">
        <v>48</v>
      </c>
      <c r="C24" s="7" t="s">
        <v>12</v>
      </c>
      <c r="D24" s="29">
        <v>80550</v>
      </c>
      <c r="E24" s="42" t="s">
        <v>39</v>
      </c>
      <c r="F24" s="8">
        <v>27.45</v>
      </c>
      <c r="G24" s="8">
        <v>80</v>
      </c>
      <c r="H24" s="8">
        <v>5.49</v>
      </c>
      <c r="I24" s="26">
        <v>110244</v>
      </c>
      <c r="J24" s="4" t="str">
        <f>VLOOKUP(I24,'[1]November 2021'!A:C,2,FALSE)</f>
        <v>CHEESE MOZ LM PT SKM UNFZ PROC PK(41125)</v>
      </c>
      <c r="K24" s="8">
        <v>10.08</v>
      </c>
      <c r="L24" s="41">
        <f>VLOOKUP(I24,'[1]November 2021'!A:C,3,FALSE)</f>
        <v>1.8369</v>
      </c>
      <c r="M24" s="43">
        <f t="shared" si="0"/>
        <v>18.52</v>
      </c>
      <c r="N24" s="10">
        <v>44501</v>
      </c>
    </row>
    <row r="25" spans="1:14" ht="53.1" customHeight="1" x14ac:dyDescent="0.25">
      <c r="A25" s="7" t="s">
        <v>18</v>
      </c>
      <c r="B25" s="40" t="s">
        <v>48</v>
      </c>
      <c r="C25" s="7" t="s">
        <v>12</v>
      </c>
      <c r="D25" s="29">
        <v>80649</v>
      </c>
      <c r="E25" s="42" t="s">
        <v>38</v>
      </c>
      <c r="F25" s="8">
        <v>28.15</v>
      </c>
      <c r="G25" s="8">
        <v>80</v>
      </c>
      <c r="H25" s="8">
        <v>5.63</v>
      </c>
      <c r="I25" s="26">
        <v>110244</v>
      </c>
      <c r="J25" s="4" t="str">
        <f>VLOOKUP(I25,'[1]November 2021'!A:C,2,FALSE)</f>
        <v>CHEESE MOZ LM PT SKM UNFZ PROC PK(41125)</v>
      </c>
      <c r="K25" s="8">
        <v>8.77</v>
      </c>
      <c r="L25" s="41">
        <f>VLOOKUP(I25,'[1]November 2021'!A:C,3,FALSE)</f>
        <v>1.8369</v>
      </c>
      <c r="M25" s="43">
        <f t="shared" si="0"/>
        <v>16.11</v>
      </c>
      <c r="N25" s="10">
        <v>44501</v>
      </c>
    </row>
    <row r="26" spans="1:14" ht="53.1" customHeight="1" x14ac:dyDescent="0.25">
      <c r="A26" s="7" t="s">
        <v>18</v>
      </c>
      <c r="B26" s="40" t="s">
        <v>48</v>
      </c>
      <c r="C26" s="7" t="s">
        <v>12</v>
      </c>
      <c r="D26" s="29">
        <v>80650</v>
      </c>
      <c r="E26" s="42" t="s">
        <v>40</v>
      </c>
      <c r="F26" s="8">
        <v>27.45</v>
      </c>
      <c r="G26" s="8">
        <v>80</v>
      </c>
      <c r="H26" s="8">
        <v>5.49</v>
      </c>
      <c r="I26" s="26">
        <v>110244</v>
      </c>
      <c r="J26" s="4" t="str">
        <f>VLOOKUP(I26,'[1]November 2021'!A:C,2,FALSE)</f>
        <v>CHEESE MOZ LM PT SKM UNFZ PROC PK(41125)</v>
      </c>
      <c r="K26" s="8">
        <v>10.08</v>
      </c>
      <c r="L26" s="41">
        <f>VLOOKUP(I26,'[1]November 2021'!A:C,3,FALSE)</f>
        <v>1.8369</v>
      </c>
      <c r="M26" s="43">
        <f t="shared" si="0"/>
        <v>18.52</v>
      </c>
      <c r="N26" s="10">
        <v>44501</v>
      </c>
    </row>
    <row r="27" spans="1:14" ht="53.1" customHeight="1" x14ac:dyDescent="0.25">
      <c r="A27" s="7" t="s">
        <v>18</v>
      </c>
      <c r="B27" s="40" t="s">
        <v>48</v>
      </c>
      <c r="C27" s="7" t="s">
        <v>12</v>
      </c>
      <c r="D27" s="29">
        <v>90302</v>
      </c>
      <c r="E27" s="42" t="s">
        <v>41</v>
      </c>
      <c r="F27" s="8">
        <v>25.18</v>
      </c>
      <c r="G27" s="8">
        <v>144</v>
      </c>
      <c r="H27" s="8">
        <v>2.8</v>
      </c>
      <c r="I27" s="26">
        <v>110244</v>
      </c>
      <c r="J27" s="4" t="str">
        <f>VLOOKUP(I27,'[1]November 2021'!A:C,2,FALSE)</f>
        <v>CHEESE MOZ LM PT SKM UNFZ PROC PK(41125)</v>
      </c>
      <c r="K27" s="8">
        <v>6.47</v>
      </c>
      <c r="L27" s="41">
        <f>VLOOKUP(I27,'[1]November 2021'!A:C,3,FALSE)</f>
        <v>1.8369</v>
      </c>
      <c r="M27" s="43">
        <f t="shared" si="0"/>
        <v>11.88</v>
      </c>
      <c r="N27" s="10">
        <v>44501</v>
      </c>
    </row>
    <row r="28" spans="1:14" ht="53.1" customHeight="1" x14ac:dyDescent="0.25">
      <c r="A28" s="7" t="s">
        <v>18</v>
      </c>
      <c r="B28" s="40" t="s">
        <v>48</v>
      </c>
      <c r="C28" s="7" t="s">
        <v>12</v>
      </c>
      <c r="D28" s="29">
        <v>90303</v>
      </c>
      <c r="E28" s="42" t="s">
        <v>42</v>
      </c>
      <c r="F28" s="8">
        <v>25</v>
      </c>
      <c r="G28" s="8">
        <v>144</v>
      </c>
      <c r="H28" s="8">
        <v>2.8</v>
      </c>
      <c r="I28" s="26">
        <v>110244</v>
      </c>
      <c r="J28" s="4" t="str">
        <f>VLOOKUP(I28,'[1]November 2021'!A:C,2,FALSE)</f>
        <v>CHEESE MOZ LM PT SKM UNFZ PROC PK(41125)</v>
      </c>
      <c r="K28" s="8">
        <v>6.39</v>
      </c>
      <c r="L28" s="41">
        <f>VLOOKUP(I28,'[1]November 2021'!A:C,3,FALSE)</f>
        <v>1.8369</v>
      </c>
      <c r="M28" s="43">
        <f t="shared" si="0"/>
        <v>11.74</v>
      </c>
      <c r="N28" s="10">
        <v>44501</v>
      </c>
    </row>
    <row r="29" spans="1:14" ht="53.1" customHeight="1" x14ac:dyDescent="0.25">
      <c r="A29" s="7" t="s">
        <v>18</v>
      </c>
      <c r="B29" s="40" t="s">
        <v>48</v>
      </c>
      <c r="C29" s="7" t="s">
        <v>12</v>
      </c>
      <c r="D29" s="29">
        <v>90500</v>
      </c>
      <c r="E29" s="42" t="s">
        <v>43</v>
      </c>
      <c r="F29" s="8">
        <v>30.94</v>
      </c>
      <c r="G29" s="8">
        <v>90</v>
      </c>
      <c r="H29" s="8">
        <v>5.5</v>
      </c>
      <c r="I29" s="26">
        <v>110244</v>
      </c>
      <c r="J29" s="4" t="str">
        <f>VLOOKUP(I29,'[1]November 2021'!A:C,2,FALSE)</f>
        <v>CHEESE MOZ LM PT SKM UNFZ PROC PK(41125)</v>
      </c>
      <c r="K29" s="8">
        <v>9.9499999999999993</v>
      </c>
      <c r="L29" s="41">
        <f>VLOOKUP(I29,'[1]November 2021'!A:C,3,FALSE)</f>
        <v>1.8369</v>
      </c>
      <c r="M29" s="43">
        <f t="shared" si="0"/>
        <v>18.28</v>
      </c>
      <c r="N29" s="10">
        <v>44501</v>
      </c>
    </row>
    <row r="30" spans="1:14" ht="53.1" customHeight="1" x14ac:dyDescent="0.25">
      <c r="A30" s="7" t="s">
        <v>18</v>
      </c>
      <c r="B30" s="40" t="s">
        <v>48</v>
      </c>
      <c r="C30" s="7" t="s">
        <v>12</v>
      </c>
      <c r="D30" s="29">
        <v>90501</v>
      </c>
      <c r="E30" s="42" t="s">
        <v>44</v>
      </c>
      <c r="F30" s="8">
        <v>30.88</v>
      </c>
      <c r="G30" s="8">
        <v>90</v>
      </c>
      <c r="H30" s="8">
        <v>5.49</v>
      </c>
      <c r="I30" s="26">
        <v>110244</v>
      </c>
      <c r="J30" s="4" t="str">
        <f>VLOOKUP(I30,'[1]November 2021'!A:C,2,FALSE)</f>
        <v>CHEESE MOZ LM PT SKM UNFZ PROC PK(41125)</v>
      </c>
      <c r="K30" s="8">
        <v>11.44</v>
      </c>
      <c r="L30" s="41">
        <f>VLOOKUP(I30,'[1]November 2021'!A:C,3,FALSE)</f>
        <v>1.8369</v>
      </c>
      <c r="M30" s="43">
        <f t="shared" si="0"/>
        <v>21.01</v>
      </c>
      <c r="N30" s="10">
        <v>44501</v>
      </c>
    </row>
    <row r="31" spans="1:14" ht="53.1" customHeight="1" x14ac:dyDescent="0.25">
      <c r="A31" s="7" t="s">
        <v>18</v>
      </c>
      <c r="B31" s="40" t="s">
        <v>48</v>
      </c>
      <c r="C31" s="7" t="s">
        <v>12</v>
      </c>
      <c r="D31" s="29">
        <v>90502</v>
      </c>
      <c r="E31" s="42" t="s">
        <v>45</v>
      </c>
      <c r="F31" s="8">
        <v>27.97</v>
      </c>
      <c r="G31" s="8">
        <v>160</v>
      </c>
      <c r="H31" s="8">
        <v>2.8</v>
      </c>
      <c r="I31" s="26">
        <v>110244</v>
      </c>
      <c r="J31" s="4" t="str">
        <f>VLOOKUP(I31,'[1]November 2021'!A:C,2,FALSE)</f>
        <v>CHEESE MOZ LM PT SKM UNFZ PROC PK(41125)</v>
      </c>
      <c r="K31" s="8">
        <v>7.19</v>
      </c>
      <c r="L31" s="41">
        <f>VLOOKUP(I31,'[1]November 2021'!A:C,3,FALSE)</f>
        <v>1.8369</v>
      </c>
      <c r="M31" s="43">
        <f t="shared" si="0"/>
        <v>13.21</v>
      </c>
      <c r="N31" s="10">
        <v>44501</v>
      </c>
    </row>
    <row r="32" spans="1:14" ht="53.1" customHeight="1" x14ac:dyDescent="0.25">
      <c r="A32" s="7" t="s">
        <v>18</v>
      </c>
      <c r="B32" s="40" t="s">
        <v>48</v>
      </c>
      <c r="C32" s="7" t="s">
        <v>12</v>
      </c>
      <c r="D32" s="29">
        <v>90503</v>
      </c>
      <c r="E32" s="42" t="s">
        <v>46</v>
      </c>
      <c r="F32" s="8">
        <v>28</v>
      </c>
      <c r="G32" s="8">
        <v>160</v>
      </c>
      <c r="H32" s="8">
        <v>2.8</v>
      </c>
      <c r="I32" s="26">
        <v>110244</v>
      </c>
      <c r="J32" s="4" t="str">
        <f>VLOOKUP(I32,'[1]November 2021'!A:C,2,FALSE)</f>
        <v>CHEESE MOZ LM PT SKM UNFZ PROC PK(41125)</v>
      </c>
      <c r="K32" s="8">
        <v>7.1</v>
      </c>
      <c r="L32" s="41">
        <f>VLOOKUP(I32,'[1]November 2021'!A:C,3,FALSE)</f>
        <v>1.8369</v>
      </c>
      <c r="M32" s="43">
        <f t="shared" si="0"/>
        <v>13.04</v>
      </c>
      <c r="N32" s="10">
        <v>44501</v>
      </c>
    </row>
    <row r="33" spans="1:14" ht="53.1" customHeight="1" x14ac:dyDescent="0.25">
      <c r="A33" s="7" t="s">
        <v>18</v>
      </c>
      <c r="B33" s="40" t="s">
        <v>48</v>
      </c>
      <c r="C33" s="7" t="s">
        <v>12</v>
      </c>
      <c r="D33" s="29">
        <v>90700</v>
      </c>
      <c r="E33" s="42" t="s">
        <v>47</v>
      </c>
      <c r="F33" s="8">
        <v>31.67</v>
      </c>
      <c r="G33" s="8">
        <v>90</v>
      </c>
      <c r="H33" s="8">
        <v>5.63</v>
      </c>
      <c r="I33" s="26">
        <v>110244</v>
      </c>
      <c r="J33" s="4" t="str">
        <f>VLOOKUP(I33,'[1]November 2021'!A:C,2,FALSE)</f>
        <v>CHEESE MOZ LM PT SKM UNFZ PROC PK(41125)</v>
      </c>
      <c r="K33" s="8">
        <v>9.8699999999999992</v>
      </c>
      <c r="L33" s="41">
        <f>VLOOKUP(I33,'[1]November 2021'!A:C,3,FALSE)</f>
        <v>1.8369</v>
      </c>
      <c r="M33" s="43">
        <f t="shared" si="0"/>
        <v>18.13</v>
      </c>
      <c r="N33" s="10">
        <v>44501</v>
      </c>
    </row>
  </sheetData>
  <sheetProtection algorithmName="SHA-512" hashValue="qYB08ttfPTEUsv1/wwYjxtyxhwrpY4VYmsodYo+ExOM0DvhRGbA8Dr8pRIRPMTQghfXrbFEsIpvHryOK4vbYFA==" saltValue="KvJBu02+4o4GpXDYKn+VnA==" spinCount="100000" sheet="1" selectLockedCells="1" autoFilter="0" selectUnlockedCells="1"/>
  <autoFilter ref="A3:N33" xr:uid="{00000000-0009-0000-0000-000000000000}">
    <sortState xmlns:xlrd2="http://schemas.microsoft.com/office/spreadsheetml/2017/richdata2" ref="A4:N33">
      <sortCondition ref="D3:D33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4C1D0-C1EA-4AC1-B0B4-980D999978DF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632099E-FF5E-4204-9EE7-A79997BF9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C59C4-AB45-46F2-9D6E-696193FF6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Marlena Caton</cp:lastModifiedBy>
  <cp:lastPrinted>2019-09-26T16:13:28Z</cp:lastPrinted>
  <dcterms:created xsi:type="dcterms:W3CDTF">2019-09-13T10:37:59Z</dcterms:created>
  <dcterms:modified xsi:type="dcterms:W3CDTF">2021-11-01T15:21:43Z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