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A0AB0EEA-ADD6-42C3-BDA0-75A2E025D69D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'09.10.24'!$A$3:$N$63</definedName>
    <definedName name="_xlnm.Print_Area" localSheetId="0">'09.10.24'!$A$1:$N$63</definedName>
    <definedName name="_xlnm.Print_Titles" localSheetId="0">'09.10.24'!$1:$3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1" l="1"/>
  <c r="M63" i="1" s="1"/>
  <c r="J63" i="1"/>
  <c r="L62" i="1"/>
  <c r="M62" i="1" s="1"/>
  <c r="J62" i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L35" i="1"/>
  <c r="M35" i="1" s="1"/>
  <c r="L36" i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L59" i="1"/>
  <c r="M59" i="1" s="1"/>
  <c r="L60" i="1"/>
  <c r="M60" i="1" s="1"/>
  <c r="L61" i="1"/>
  <c r="M61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L4" i="1"/>
  <c r="J4" i="1"/>
  <c r="M58" i="1"/>
  <c r="M36" i="1"/>
  <c r="M34" i="1"/>
  <c r="M4" i="1" l="1"/>
</calcChain>
</file>

<file path=xl/sharedStrings.xml><?xml version="1.0" encoding="utf-8"?>
<sst xmlns="http://schemas.openxmlformats.org/spreadsheetml/2006/main" count="317" uniqueCount="72">
  <si>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</si>
  <si>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</si>
  <si>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</si>
  <si>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</si>
  <si>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</si>
  <si>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</si>
  <si>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</si>
  <si>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</si>
  <si>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</si>
  <si>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</si>
  <si>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</si>
  <si>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</si>
  <si>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</si>
  <si>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</si>
  <si>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</si>
  <si>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</si>
  <si>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</si>
  <si>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SY26</t>
  </si>
  <si>
    <t xml:space="preserve">S&amp;F Foods, Inc. </t>
  </si>
  <si>
    <t>A</t>
  </si>
  <si>
    <t>087BC</t>
  </si>
  <si>
    <t>Pepperoni Pizza Breadsticks - Bulk</t>
  </si>
  <si>
    <t>088BC</t>
  </si>
  <si>
    <t>Cheese Pizza Breadsticks - Bulk</t>
  </si>
  <si>
    <t>089MC</t>
  </si>
  <si>
    <t>Pepperoni Pizza Breadsticks - Mylar Formerly 087MC</t>
  </si>
  <si>
    <t>091BC</t>
  </si>
  <si>
    <t>TURKEY HAM &amp; CHEESE BREADSTICKS</t>
  </si>
  <si>
    <t>128MC</t>
  </si>
  <si>
    <t>Apple Cinnamon Texas Toast</t>
  </si>
  <si>
    <t>137MC</t>
  </si>
  <si>
    <t>Breakfast Turkey Ham &amp; Cheese Stuffer</t>
  </si>
  <si>
    <t>1500M</t>
  </si>
  <si>
    <t>Gluten-Free Beef Pepperoni Pizza Stuffer - Mylar</t>
  </si>
  <si>
    <t>1500MC</t>
  </si>
  <si>
    <t>151BC</t>
  </si>
  <si>
    <t>Cheezy Breadsticks - Bulk</t>
  </si>
  <si>
    <t>201MC</t>
  </si>
  <si>
    <t>Pepperoni Split Top Calzone</t>
  </si>
  <si>
    <t>Pepperoni Split Top Calzone - Mylar</t>
  </si>
  <si>
    <t>202MC</t>
  </si>
  <si>
    <t>SPLIT TOP CHEESE &amp; SAUCE CALZONE - Mylar</t>
  </si>
  <si>
    <t>208BC</t>
  </si>
  <si>
    <t>SPLIT TOP HAM &amp; CHEESE STUFFER -Bulk</t>
  </si>
  <si>
    <t>209MC</t>
  </si>
  <si>
    <t>SPLIT TOP HAM &amp; CHEESE STUFFER -Mylar</t>
  </si>
  <si>
    <t>211BC</t>
  </si>
  <si>
    <t>PEPPERONI SPLIT TOP CALZONE - Bulk</t>
  </si>
  <si>
    <t>212BC</t>
  </si>
  <si>
    <t>SPLIT TOP CHEESE &amp; SAUCE CALZONE - Bulk</t>
  </si>
  <si>
    <t>5160MC</t>
  </si>
  <si>
    <t>Meat Lovers Stromboli - Mylar</t>
  </si>
  <si>
    <t>5192BC</t>
  </si>
  <si>
    <t>Meat Lovers Stromboli</t>
  </si>
  <si>
    <t>5195BC</t>
  </si>
  <si>
    <t>TURKEY HAM &amp; CHEESE STROMBOLI</t>
  </si>
  <si>
    <t>900MC</t>
  </si>
  <si>
    <t>GLUTEN-FREE CHEESE &amp; SAUCE PIZZA STUFFER</t>
  </si>
  <si>
    <t>9072BC</t>
  </si>
  <si>
    <t>BREAKFAST SAUSAGE &amp; GRAVY BITES</t>
  </si>
  <si>
    <t>9073BC</t>
  </si>
  <si>
    <t>MINI PEPPERONI CALZONES</t>
  </si>
  <si>
    <t>9074BC</t>
  </si>
  <si>
    <t>MINI CHEESE CALZONES</t>
  </si>
  <si>
    <t>9075BC</t>
  </si>
  <si>
    <t>BUFFALO STYLE CHEESE BITES</t>
  </si>
  <si>
    <t>9076BC</t>
  </si>
  <si>
    <t>UNCURED TURKEY HAM &amp; CHEESE BITES</t>
  </si>
  <si>
    <t>9077BC</t>
  </si>
  <si>
    <t>GRILLED CHEESE BITES</t>
  </si>
  <si>
    <t>9080BC</t>
  </si>
  <si>
    <t>MOZZARELLA CHEESE BITES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</si>
</sst>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63"/>
  <sheetViews>
    <sheetView tabSelected="1" zoomScaleNormal="100" zoomScaleSheetLayoutView="70" workbookViewId="0">
      <pane ySplit="3" topLeftCell="A54" activePane="bottomLeft" state="frozen"/>
      <selection pane="bottomLeft" activeCell="B3" sqref="B3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36328125" style="34" customWidth="1"/>
    <col min="5" max="5" width="39.6328125" customWidth="1"/>
    <col min="6" max="6" width="9.3632812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0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1</v>
      </c>
      <c r="B2" s="11"/>
      <c r="C2" s="12"/>
      <c r="D2" s="38" t="s">
        <v>2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75" customHeight="1" x14ac:dyDescent="0.35">
      <c r="A3" s="4" t="s">
        <v>3</v>
      </c>
      <c r="B3" s="4" t="s">
        <v>4</v>
      </c>
      <c r="C3" s="4" t="s">
        <v>5</v>
      </c>
      <c r="D3" s="28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25" t="s">
        <v>11</v>
      </c>
      <c r="J3" s="4" t="s">
        <v>12</v>
      </c>
      <c r="K3" s="5" t="s">
        <v>13</v>
      </c>
      <c r="L3" s="6" t="s">
        <v>14</v>
      </c>
      <c r="M3" s="5" t="s">
        <v>15</v>
      </c>
      <c r="N3" s="13" t="s">
        <v>16</v>
      </c>
    </row>
    <row r="4" spans="1:14" s="9" customFormat="1" ht="42" customHeight="1" x14ac:dyDescent="0.35">
      <c r="A4" s="7" t="s">
        <v>17</v>
      </c>
      <c r="B4" s="40" t="s">
        <v>18</v>
      </c>
      <c r="C4" s="7" t="s">
        <v>19</v>
      </c>
      <c r="D4" s="29" t="s">
        <v>20</v>
      </c>
      <c r="E4" s="42" t="s">
        <v>21</v>
      </c>
      <c r="F4" s="8">
        <v>26.25</v>
      </c>
      <c r="G4" s="8">
        <v>105</v>
      </c>
      <c r="H4" s="8">
        <v>4</v>
      </c>
      <c r="I4" s="26">
        <v>110244</v>
      </c>
      <c r="J4" s="4" t="str">
        <f>VLOOKUP(I4,'[1]October 2024'!$A:$C,2,FALSE)</f>
        <v>CHEESE MOZ LM PT SKM UNFZ PROC PK(41125)</v>
      </c>
      <c r="K4" s="8">
        <v>8.5299999999999994</v>
      </c>
      <c r="L4" s="41">
        <f>VLOOKUP(I4,'[1]October 2024'!$A:$C,3,FALSE)</f>
        <v>1.8444</v>
      </c>
      <c r="M4" s="43">
        <f t="shared" ref="M4:M35" si="0">ROUND(K4*L4,2)</f>
        <v>15.73</v>
      </c>
      <c r="N4" s="10">
        <v>45597</v>
      </c>
    </row>
    <row r="5" spans="1:14" s="9" customFormat="1" ht="42" hidden="1" customHeight="1" x14ac:dyDescent="0.35">
      <c r="A5" s="7" t="s">
        <v>17</v>
      </c>
      <c r="B5" s="40" t="s">
        <v>18</v>
      </c>
      <c r="C5" s="7" t="s">
        <v>19</v>
      </c>
      <c r="D5" s="29" t="s">
        <v>20</v>
      </c>
      <c r="E5" s="42" t="s">
        <v>21</v>
      </c>
      <c r="F5" s="8">
        <v>26.25</v>
      </c>
      <c r="G5" s="8">
        <v>105</v>
      </c>
      <c r="H5" s="8">
        <v>4</v>
      </c>
      <c r="I5" s="26">
        <v>110482</v>
      </c>
      <c r="J5" s="4" t="str">
        <f>VLOOKUP(I5,'[1]October 2024'!$A:$C,2,FALSE)</f>
        <v>FLOUR HIGH GLUTEN BAG-50 LB</v>
      </c>
      <c r="K5" s="8">
        <v>7.7</v>
      </c>
      <c r="L5" s="41">
        <f>VLOOKUP(I5,'[1]October 2024'!$A:$C,3,FALSE)</f>
        <v>0.35039999999999999</v>
      </c>
      <c r="M5" s="43">
        <f t="shared" si="0"/>
        <v>2.7</v>
      </c>
      <c r="N5" s="10">
        <v>45597</v>
      </c>
    </row>
    <row r="6" spans="1:14" s="9" customFormat="1" ht="42" hidden="1" customHeight="1" x14ac:dyDescent="0.35">
      <c r="A6" s="7" t="s">
        <v>17</v>
      </c>
      <c r="B6" s="40" t="s">
        <v>18</v>
      </c>
      <c r="C6" s="7" t="s">
        <v>19</v>
      </c>
      <c r="D6" s="29" t="s">
        <v>20</v>
      </c>
      <c r="E6" s="42" t="s">
        <v>21</v>
      </c>
      <c r="F6" s="8">
        <v>26.25</v>
      </c>
      <c r="G6" s="8">
        <v>105</v>
      </c>
      <c r="H6" s="8">
        <v>4</v>
      </c>
      <c r="I6" s="26">
        <v>100332</v>
      </c>
      <c r="J6" s="4" t="str">
        <f>VLOOKUP(I6,'[1]October 2024'!$A:$C,2,FALSE)</f>
        <v>TOMATO PASTE FOR BULK PROCESSING</v>
      </c>
      <c r="K6" s="8">
        <v>2.4</v>
      </c>
      <c r="L6" s="41">
        <f>VLOOKUP(I6,'[1]October 2024'!$A:$C,3,FALSE)</f>
        <v>0.79869999999999997</v>
      </c>
      <c r="M6" s="43">
        <f t="shared" si="0"/>
        <v>1.92</v>
      </c>
      <c r="N6" s="10">
        <v>45597</v>
      </c>
    </row>
    <row r="7" spans="1:14" s="9" customFormat="1" ht="42" customHeight="1" x14ac:dyDescent="0.35">
      <c r="A7" s="7" t="s">
        <v>17</v>
      </c>
      <c r="B7" s="40" t="s">
        <v>18</v>
      </c>
      <c r="C7" s="7" t="s">
        <v>19</v>
      </c>
      <c r="D7" s="29" t="s">
        <v>22</v>
      </c>
      <c r="E7" s="42" t="s">
        <v>23</v>
      </c>
      <c r="F7" s="8">
        <v>26.25</v>
      </c>
      <c r="G7" s="8">
        <v>105</v>
      </c>
      <c r="H7" s="8">
        <v>4</v>
      </c>
      <c r="I7" s="26">
        <v>110244</v>
      </c>
      <c r="J7" s="4" t="str">
        <f>VLOOKUP(I7,'[1]October 2024'!$A:$C,2,FALSE)</f>
        <v>CHEESE MOZ LM PT SKM UNFZ PROC PK(41125)</v>
      </c>
      <c r="K7" s="8">
        <v>10.45</v>
      </c>
      <c r="L7" s="41">
        <f>VLOOKUP(I7,'[1]October 2024'!$A:$C,3,FALSE)</f>
        <v>1.8444</v>
      </c>
      <c r="M7" s="43">
        <f t="shared" si="0"/>
        <v>19.27</v>
      </c>
      <c r="N7" s="10">
        <v>45597</v>
      </c>
    </row>
    <row r="8" spans="1:14" s="9" customFormat="1" ht="42" hidden="1" customHeight="1" x14ac:dyDescent="0.35">
      <c r="A8" s="7" t="s">
        <v>17</v>
      </c>
      <c r="B8" s="40" t="s">
        <v>18</v>
      </c>
      <c r="C8" s="7" t="s">
        <v>19</v>
      </c>
      <c r="D8" s="29" t="s">
        <v>22</v>
      </c>
      <c r="E8" s="42" t="s">
        <v>23</v>
      </c>
      <c r="F8" s="8">
        <v>26.25</v>
      </c>
      <c r="G8" s="8">
        <v>105</v>
      </c>
      <c r="H8" s="8">
        <v>4</v>
      </c>
      <c r="I8" s="26">
        <v>110482</v>
      </c>
      <c r="J8" s="4" t="str">
        <f>VLOOKUP(I8,'[1]October 2024'!$A:$C,2,FALSE)</f>
        <v>FLOUR HIGH GLUTEN BAG-50 LB</v>
      </c>
      <c r="K8" s="8">
        <v>7.7</v>
      </c>
      <c r="L8" s="41">
        <f>VLOOKUP(I8,'[1]October 2024'!$A:$C,3,FALSE)</f>
        <v>0.35039999999999999</v>
      </c>
      <c r="M8" s="43">
        <f t="shared" si="0"/>
        <v>2.7</v>
      </c>
      <c r="N8" s="10">
        <v>45597</v>
      </c>
    </row>
    <row r="9" spans="1:14" s="9" customFormat="1" ht="42" hidden="1" customHeight="1" x14ac:dyDescent="0.35">
      <c r="A9" s="7" t="s">
        <v>17</v>
      </c>
      <c r="B9" s="40" t="s">
        <v>18</v>
      </c>
      <c r="C9" s="7" t="s">
        <v>19</v>
      </c>
      <c r="D9" s="29" t="s">
        <v>22</v>
      </c>
      <c r="E9" s="42" t="s">
        <v>23</v>
      </c>
      <c r="F9" s="8">
        <v>26.25</v>
      </c>
      <c r="G9" s="8">
        <v>105</v>
      </c>
      <c r="H9" s="8">
        <v>4</v>
      </c>
      <c r="I9" s="26">
        <v>100332</v>
      </c>
      <c r="J9" s="4" t="str">
        <f>VLOOKUP(I9,'[1]October 2024'!$A:$C,2,FALSE)</f>
        <v>TOMATO PASTE FOR BULK PROCESSING</v>
      </c>
      <c r="K9" s="8">
        <v>2.4</v>
      </c>
      <c r="L9" s="41">
        <f>VLOOKUP(I9,'[1]October 2024'!$A:$C,3,FALSE)</f>
        <v>0.79869999999999997</v>
      </c>
      <c r="M9" s="43">
        <f t="shared" si="0"/>
        <v>1.92</v>
      </c>
      <c r="N9" s="10">
        <v>45597</v>
      </c>
    </row>
    <row r="10" spans="1:14" s="9" customFormat="1" ht="42" customHeight="1" x14ac:dyDescent="0.35">
      <c r="A10" s="7" t="s">
        <v>17</v>
      </c>
      <c r="B10" s="40" t="s">
        <v>18</v>
      </c>
      <c r="C10" s="7" t="s">
        <v>19</v>
      </c>
      <c r="D10" s="29" t="s">
        <v>24</v>
      </c>
      <c r="E10" s="42" t="s">
        <v>25</v>
      </c>
      <c r="F10" s="8">
        <v>26.25</v>
      </c>
      <c r="G10" s="8">
        <v>105</v>
      </c>
      <c r="H10" s="8">
        <v>4</v>
      </c>
      <c r="I10" s="26">
        <v>110244</v>
      </c>
      <c r="J10" s="4" t="str">
        <f>VLOOKUP(I10,'[1]October 2024'!$A:$C,2,FALSE)</f>
        <v>CHEESE MOZ LM PT SKM UNFZ PROC PK(41125)</v>
      </c>
      <c r="K10" s="8">
        <v>8.5299999999999994</v>
      </c>
      <c r="L10" s="41">
        <f>VLOOKUP(I10,'[1]October 2024'!$A:$C,3,FALSE)</f>
        <v>1.8444</v>
      </c>
      <c r="M10" s="43">
        <f t="shared" si="0"/>
        <v>15.73</v>
      </c>
      <c r="N10" s="10">
        <v>45597</v>
      </c>
    </row>
    <row r="11" spans="1:14" s="9" customFormat="1" ht="42" hidden="1" customHeight="1" x14ac:dyDescent="0.35">
      <c r="A11" s="7" t="s">
        <v>17</v>
      </c>
      <c r="B11" s="40" t="s">
        <v>18</v>
      </c>
      <c r="C11" s="7" t="s">
        <v>19</v>
      </c>
      <c r="D11" s="29" t="s">
        <v>24</v>
      </c>
      <c r="E11" s="42" t="s">
        <v>25</v>
      </c>
      <c r="F11" s="8">
        <v>26.25</v>
      </c>
      <c r="G11" s="8">
        <v>105</v>
      </c>
      <c r="H11" s="8">
        <v>4</v>
      </c>
      <c r="I11" s="26">
        <v>110482</v>
      </c>
      <c r="J11" s="4" t="str">
        <f>VLOOKUP(I11,'[1]October 2024'!$A:$C,2,FALSE)</f>
        <v>FLOUR HIGH GLUTEN BAG-50 LB</v>
      </c>
      <c r="K11" s="8">
        <v>7.7</v>
      </c>
      <c r="L11" s="41">
        <f>VLOOKUP(I11,'[1]October 2024'!$A:$C,3,FALSE)</f>
        <v>0.35039999999999999</v>
      </c>
      <c r="M11" s="43">
        <f t="shared" si="0"/>
        <v>2.7</v>
      </c>
      <c r="N11" s="10">
        <v>45597</v>
      </c>
    </row>
    <row r="12" spans="1:14" s="9" customFormat="1" ht="42" hidden="1" customHeight="1" x14ac:dyDescent="0.35">
      <c r="A12" s="7" t="s">
        <v>17</v>
      </c>
      <c r="B12" s="40" t="s">
        <v>18</v>
      </c>
      <c r="C12" s="7" t="s">
        <v>19</v>
      </c>
      <c r="D12" s="29" t="s">
        <v>24</v>
      </c>
      <c r="E12" s="42" t="s">
        <v>25</v>
      </c>
      <c r="F12" s="8">
        <v>26.25</v>
      </c>
      <c r="G12" s="8">
        <v>105</v>
      </c>
      <c r="H12" s="8">
        <v>4</v>
      </c>
      <c r="I12" s="26">
        <v>100332</v>
      </c>
      <c r="J12" s="4" t="str">
        <f>VLOOKUP(I12,'[1]October 2024'!$A:$C,2,FALSE)</f>
        <v>TOMATO PASTE FOR BULK PROCESSING</v>
      </c>
      <c r="K12" s="8">
        <v>2.4</v>
      </c>
      <c r="L12" s="41">
        <f>VLOOKUP(I12,'[1]October 2024'!$A:$C,3,FALSE)</f>
        <v>0.79869999999999997</v>
      </c>
      <c r="M12" s="43">
        <f t="shared" si="0"/>
        <v>1.92</v>
      </c>
      <c r="N12" s="10">
        <v>45597</v>
      </c>
    </row>
    <row r="13" spans="1:14" s="9" customFormat="1" ht="42" customHeight="1" x14ac:dyDescent="0.35">
      <c r="A13" s="7" t="s">
        <v>17</v>
      </c>
      <c r="B13" s="40" t="s">
        <v>18</v>
      </c>
      <c r="C13" s="7" t="s">
        <v>19</v>
      </c>
      <c r="D13" s="29" t="s">
        <v>26</v>
      </c>
      <c r="E13" s="42" t="s">
        <v>27</v>
      </c>
      <c r="F13" s="8">
        <v>26.25</v>
      </c>
      <c r="G13" s="8">
        <v>105</v>
      </c>
      <c r="H13" s="8">
        <v>4</v>
      </c>
      <c r="I13" s="26">
        <v>110244</v>
      </c>
      <c r="J13" s="4" t="str">
        <f>VLOOKUP(I13,'[1]October 2024'!$A:$C,2,FALSE)</f>
        <v>CHEESE MOZ LM PT SKM UNFZ PROC PK(41125)</v>
      </c>
      <c r="K13" s="8">
        <v>7.87</v>
      </c>
      <c r="L13" s="41">
        <f>VLOOKUP(I13,'[1]October 2024'!$A:$C,3,FALSE)</f>
        <v>1.8444</v>
      </c>
      <c r="M13" s="43">
        <f t="shared" si="0"/>
        <v>14.52</v>
      </c>
      <c r="N13" s="10">
        <v>45597</v>
      </c>
    </row>
    <row r="14" spans="1:14" s="9" customFormat="1" ht="42" hidden="1" customHeight="1" x14ac:dyDescent="0.35">
      <c r="A14" s="7" t="s">
        <v>17</v>
      </c>
      <c r="B14" s="40" t="s">
        <v>18</v>
      </c>
      <c r="C14" s="7" t="s">
        <v>19</v>
      </c>
      <c r="D14" s="29" t="s">
        <v>26</v>
      </c>
      <c r="E14" s="42" t="s">
        <v>27</v>
      </c>
      <c r="F14" s="8">
        <v>26.25</v>
      </c>
      <c r="G14" s="8">
        <v>105</v>
      </c>
      <c r="H14" s="8">
        <v>4</v>
      </c>
      <c r="I14" s="26">
        <v>110482</v>
      </c>
      <c r="J14" s="4" t="str">
        <f>VLOOKUP(I14,'[1]October 2024'!$A:$C,2,FALSE)</f>
        <v>FLOUR HIGH GLUTEN BAG-50 LB</v>
      </c>
      <c r="K14" s="8">
        <v>7.7</v>
      </c>
      <c r="L14" s="41">
        <f>VLOOKUP(I14,'[1]October 2024'!$A:$C,3,FALSE)</f>
        <v>0.35039999999999999</v>
      </c>
      <c r="M14" s="43">
        <f t="shared" si="0"/>
        <v>2.7</v>
      </c>
      <c r="N14" s="10">
        <v>45597</v>
      </c>
    </row>
    <row r="15" spans="1:14" s="9" customFormat="1" ht="42" hidden="1" customHeight="1" x14ac:dyDescent="0.35">
      <c r="A15" s="7" t="s">
        <v>17</v>
      </c>
      <c r="B15" s="40" t="s">
        <v>18</v>
      </c>
      <c r="C15" s="7" t="s">
        <v>19</v>
      </c>
      <c r="D15" s="29" t="s">
        <v>28</v>
      </c>
      <c r="E15" s="42" t="s">
        <v>29</v>
      </c>
      <c r="F15" s="8">
        <v>19.8</v>
      </c>
      <c r="G15" s="8">
        <v>96</v>
      </c>
      <c r="H15" s="8">
        <v>3.3</v>
      </c>
      <c r="I15" s="26">
        <v>110482</v>
      </c>
      <c r="J15" s="4" t="str">
        <f>VLOOKUP(I15,'[1]October 2024'!$A:$C,2,FALSE)</f>
        <v>FLOUR HIGH GLUTEN BAG-50 LB</v>
      </c>
      <c r="K15" s="8">
        <v>6.9</v>
      </c>
      <c r="L15" s="41">
        <f>VLOOKUP(I15,'[1]October 2024'!$A:$C,3,FALSE)</f>
        <v>0.35039999999999999</v>
      </c>
      <c r="M15" s="43">
        <f t="shared" si="0"/>
        <v>2.42</v>
      </c>
      <c r="N15" s="10">
        <v>45597</v>
      </c>
    </row>
    <row r="16" spans="1:14" s="9" customFormat="1" ht="42" hidden="1" customHeight="1" x14ac:dyDescent="0.35">
      <c r="A16" s="7" t="s">
        <v>17</v>
      </c>
      <c r="B16" s="40" t="s">
        <v>18</v>
      </c>
      <c r="C16" s="7" t="s">
        <v>19</v>
      </c>
      <c r="D16" s="29" t="s">
        <v>30</v>
      </c>
      <c r="E16" s="42" t="s">
        <v>31</v>
      </c>
      <c r="F16" s="8">
        <v>24.06</v>
      </c>
      <c r="G16" s="8">
        <v>140</v>
      </c>
      <c r="H16" s="8">
        <v>2.75</v>
      </c>
      <c r="I16" s="26">
        <v>110482</v>
      </c>
      <c r="J16" s="4" t="str">
        <f>VLOOKUP(I16,'[1]October 2024'!$A:$C,2,FALSE)</f>
        <v>FLOUR HIGH GLUTEN BAG-50 LB</v>
      </c>
      <c r="K16" s="8">
        <v>7.6</v>
      </c>
      <c r="L16" s="41">
        <f>VLOOKUP(I16,'[1]October 2024'!$A:$C,3,FALSE)</f>
        <v>0.35039999999999999</v>
      </c>
      <c r="M16" s="43">
        <f t="shared" si="0"/>
        <v>2.66</v>
      </c>
      <c r="N16" s="10">
        <v>45597</v>
      </c>
    </row>
    <row r="17" spans="1:14" s="9" customFormat="1" ht="42" customHeight="1" x14ac:dyDescent="0.35">
      <c r="A17" s="7" t="s">
        <v>17</v>
      </c>
      <c r="B17" s="40" t="s">
        <v>18</v>
      </c>
      <c r="C17" s="7" t="s">
        <v>19</v>
      </c>
      <c r="D17" s="29" t="s">
        <v>30</v>
      </c>
      <c r="E17" s="42" t="s">
        <v>31</v>
      </c>
      <c r="F17" s="8">
        <v>24.06</v>
      </c>
      <c r="G17" s="8">
        <v>140</v>
      </c>
      <c r="H17" s="8">
        <v>2.75</v>
      </c>
      <c r="I17" s="26">
        <v>110244</v>
      </c>
      <c r="J17" s="4" t="str">
        <f>VLOOKUP(I17,'[1]October 2024'!$A:$C,2,FALSE)</f>
        <v>CHEESE MOZ LM PT SKM UNFZ PROC PK(41125)</v>
      </c>
      <c r="K17" s="8">
        <v>3.7</v>
      </c>
      <c r="L17" s="41">
        <f>VLOOKUP(I17,'[1]October 2024'!$A:$C,3,FALSE)</f>
        <v>1.8444</v>
      </c>
      <c r="M17" s="43">
        <f t="shared" si="0"/>
        <v>6.82</v>
      </c>
      <c r="N17" s="10">
        <v>45597</v>
      </c>
    </row>
    <row r="18" spans="1:14" s="9" customFormat="1" ht="42" customHeight="1" x14ac:dyDescent="0.35">
      <c r="A18" s="7" t="s">
        <v>17</v>
      </c>
      <c r="B18" s="40" t="s">
        <v>18</v>
      </c>
      <c r="C18" s="7" t="s">
        <v>19</v>
      </c>
      <c r="D18" s="29" t="s">
        <v>32</v>
      </c>
      <c r="E18" s="42" t="s">
        <v>33</v>
      </c>
      <c r="F18" s="8">
        <v>13.5</v>
      </c>
      <c r="G18" s="8">
        <v>48</v>
      </c>
      <c r="H18" s="8">
        <v>4.5</v>
      </c>
      <c r="I18" s="26">
        <v>110244</v>
      </c>
      <c r="J18" s="4" t="str">
        <f>VLOOKUP(I18,'[1]October 2024'!$A:$C,2,FALSE)</f>
        <v>CHEESE MOZ LM PT SKM UNFZ PROC PK(41125)</v>
      </c>
      <c r="K18" s="8">
        <v>2.61</v>
      </c>
      <c r="L18" s="41">
        <f>VLOOKUP(I18,'[1]October 2024'!$A:$C,3,FALSE)</f>
        <v>1.8444</v>
      </c>
      <c r="M18" s="43">
        <f t="shared" si="0"/>
        <v>4.8099999999999996</v>
      </c>
      <c r="N18" s="10">
        <v>45597</v>
      </c>
    </row>
    <row r="19" spans="1:14" s="9" customFormat="1" ht="42" hidden="1" customHeight="1" x14ac:dyDescent="0.35">
      <c r="A19" s="7" t="s">
        <v>17</v>
      </c>
      <c r="B19" s="40" t="s">
        <v>18</v>
      </c>
      <c r="C19" s="7" t="s">
        <v>19</v>
      </c>
      <c r="D19" s="29" t="s">
        <v>32</v>
      </c>
      <c r="E19" s="42" t="s">
        <v>33</v>
      </c>
      <c r="F19" s="8">
        <v>13.5</v>
      </c>
      <c r="G19" s="8">
        <v>48</v>
      </c>
      <c r="H19" s="8">
        <v>4.5</v>
      </c>
      <c r="I19" s="26">
        <v>100332</v>
      </c>
      <c r="J19" s="4" t="str">
        <f>VLOOKUP(I19,'[1]October 2024'!$A:$C,2,FALSE)</f>
        <v>TOMATO PASTE FOR BULK PROCESSING</v>
      </c>
      <c r="K19" s="8">
        <v>1.44</v>
      </c>
      <c r="L19" s="41">
        <f>VLOOKUP(I19,'[1]October 2024'!$A:$C,3,FALSE)</f>
        <v>0.79869999999999997</v>
      </c>
      <c r="M19" s="43">
        <f t="shared" si="0"/>
        <v>1.1499999999999999</v>
      </c>
      <c r="N19" s="10">
        <v>45597</v>
      </c>
    </row>
    <row r="20" spans="1:14" s="9" customFormat="1" ht="42" customHeight="1" x14ac:dyDescent="0.35">
      <c r="A20" s="7" t="s">
        <v>17</v>
      </c>
      <c r="B20" s="40" t="s">
        <v>18</v>
      </c>
      <c r="C20" s="7" t="s">
        <v>19</v>
      </c>
      <c r="D20" s="29" t="s">
        <v>34</v>
      </c>
      <c r="E20" s="42" t="s">
        <v>33</v>
      </c>
      <c r="F20" s="8">
        <v>13.5</v>
      </c>
      <c r="G20" s="8">
        <v>48</v>
      </c>
      <c r="H20" s="8">
        <v>4.5</v>
      </c>
      <c r="I20" s="26">
        <v>110244</v>
      </c>
      <c r="J20" s="4" t="str">
        <f>VLOOKUP(I20,'[1]October 2024'!$A:$C,2,FALSE)</f>
        <v>CHEESE MOZ LM PT SKM UNFZ PROC PK(41125)</v>
      </c>
      <c r="K20" s="8">
        <v>2.61</v>
      </c>
      <c r="L20" s="41">
        <f>VLOOKUP(I20,'[1]October 2024'!$A:$C,3,FALSE)</f>
        <v>1.8444</v>
      </c>
      <c r="M20" s="43">
        <f t="shared" si="0"/>
        <v>4.8099999999999996</v>
      </c>
      <c r="N20" s="10">
        <v>45597</v>
      </c>
    </row>
    <row r="21" spans="1:14" s="9" customFormat="1" ht="42" hidden="1" customHeight="1" x14ac:dyDescent="0.35">
      <c r="A21" s="7" t="s">
        <v>17</v>
      </c>
      <c r="B21" s="40" t="s">
        <v>18</v>
      </c>
      <c r="C21" s="7" t="s">
        <v>19</v>
      </c>
      <c r="D21" s="29" t="s">
        <v>34</v>
      </c>
      <c r="E21" s="42" t="s">
        <v>33</v>
      </c>
      <c r="F21" s="8">
        <v>13.5</v>
      </c>
      <c r="G21" s="8">
        <v>48</v>
      </c>
      <c r="H21" s="8">
        <v>4.5</v>
      </c>
      <c r="I21" s="26">
        <v>100332</v>
      </c>
      <c r="J21" s="4" t="str">
        <f>VLOOKUP(I21,'[1]October 2024'!$A:$C,2,FALSE)</f>
        <v>TOMATO PASTE FOR BULK PROCESSING</v>
      </c>
      <c r="K21" s="8">
        <v>1.44</v>
      </c>
      <c r="L21" s="41">
        <f>VLOOKUP(I21,'[1]October 2024'!$A:$C,3,FALSE)</f>
        <v>0.79869999999999997</v>
      </c>
      <c r="M21" s="43">
        <f t="shared" si="0"/>
        <v>1.1499999999999999</v>
      </c>
      <c r="N21" s="10">
        <v>45597</v>
      </c>
    </row>
    <row r="22" spans="1:14" ht="42" customHeight="1" x14ac:dyDescent="0.35">
      <c r="A22" s="7" t="s">
        <v>17</v>
      </c>
      <c r="B22" s="40" t="s">
        <v>18</v>
      </c>
      <c r="C22" s="7" t="s">
        <v>19</v>
      </c>
      <c r="D22" s="29" t="s">
        <v>35</v>
      </c>
      <c r="E22" s="42" t="s">
        <v>36</v>
      </c>
      <c r="F22" s="8">
        <v>26.25</v>
      </c>
      <c r="G22" s="8">
        <v>105</v>
      </c>
      <c r="H22" s="8">
        <v>4</v>
      </c>
      <c r="I22" s="26">
        <v>110244</v>
      </c>
      <c r="J22" s="4" t="str">
        <f>VLOOKUP(I22,'[1]October 2024'!$A:$C,2,FALSE)</f>
        <v>CHEESE MOZ LM PT SKM UNFZ PROC PK(41125)</v>
      </c>
      <c r="K22" s="8">
        <v>10.45</v>
      </c>
      <c r="L22" s="41">
        <f>VLOOKUP(I22,'[1]October 2024'!$A:$C,3,FALSE)</f>
        <v>1.8444</v>
      </c>
      <c r="M22" s="43">
        <f t="shared" si="0"/>
        <v>19.27</v>
      </c>
      <c r="N22" s="10">
        <v>45597</v>
      </c>
    </row>
    <row r="23" spans="1:14" ht="42" hidden="1" customHeight="1" x14ac:dyDescent="0.35">
      <c r="A23" s="7" t="s">
        <v>17</v>
      </c>
      <c r="B23" s="40" t="s">
        <v>18</v>
      </c>
      <c r="C23" s="7" t="s">
        <v>19</v>
      </c>
      <c r="D23" s="29" t="s">
        <v>35</v>
      </c>
      <c r="E23" s="42" t="s">
        <v>36</v>
      </c>
      <c r="F23" s="8">
        <v>26.25</v>
      </c>
      <c r="G23" s="8">
        <v>105</v>
      </c>
      <c r="H23" s="8">
        <v>4</v>
      </c>
      <c r="I23" s="26">
        <v>110482</v>
      </c>
      <c r="J23" s="4" t="str">
        <f>VLOOKUP(I23,'[1]October 2024'!$A:$C,2,FALSE)</f>
        <v>FLOUR HIGH GLUTEN BAG-50 LB</v>
      </c>
      <c r="K23" s="8">
        <v>7.7</v>
      </c>
      <c r="L23" s="41">
        <f>VLOOKUP(I23,'[1]October 2024'!$A:$C,3,FALSE)</f>
        <v>0.35039999999999999</v>
      </c>
      <c r="M23" s="43">
        <f t="shared" si="0"/>
        <v>2.7</v>
      </c>
      <c r="N23" s="10">
        <v>45597</v>
      </c>
    </row>
    <row r="24" spans="1:14" ht="42" customHeight="1" x14ac:dyDescent="0.35">
      <c r="A24" s="7" t="s">
        <v>17</v>
      </c>
      <c r="B24" s="40" t="s">
        <v>18</v>
      </c>
      <c r="C24" s="7" t="s">
        <v>19</v>
      </c>
      <c r="D24" s="29" t="s">
        <v>37</v>
      </c>
      <c r="E24" s="42" t="s">
        <v>38</v>
      </c>
      <c r="F24" s="8">
        <v>25</v>
      </c>
      <c r="G24" s="8">
        <v>80</v>
      </c>
      <c r="H24" s="8">
        <v>5</v>
      </c>
      <c r="I24" s="26">
        <v>110244</v>
      </c>
      <c r="J24" s="4" t="str">
        <f>VLOOKUP(I24,'[1]October 2024'!$A:$C,2,FALSE)</f>
        <v>CHEESE MOZ LM PT SKM UNFZ PROC PK(41125)</v>
      </c>
      <c r="K24" s="8">
        <v>8.35</v>
      </c>
      <c r="L24" s="41">
        <f>VLOOKUP(I24,'[1]October 2024'!$A:$C,3,FALSE)</f>
        <v>1.8444</v>
      </c>
      <c r="M24" s="43">
        <f t="shared" si="0"/>
        <v>15.4</v>
      </c>
      <c r="N24" s="10">
        <v>45597</v>
      </c>
    </row>
    <row r="25" spans="1:14" ht="42" hidden="1" customHeight="1" x14ac:dyDescent="0.35">
      <c r="A25" s="7" t="s">
        <v>17</v>
      </c>
      <c r="B25" s="40" t="s">
        <v>18</v>
      </c>
      <c r="C25" s="7" t="s">
        <v>19</v>
      </c>
      <c r="D25" s="29" t="s">
        <v>37</v>
      </c>
      <c r="E25" s="42" t="s">
        <v>39</v>
      </c>
      <c r="F25" s="8">
        <v>25</v>
      </c>
      <c r="G25" s="8">
        <v>80</v>
      </c>
      <c r="H25" s="8">
        <v>5</v>
      </c>
      <c r="I25" s="26">
        <v>110482</v>
      </c>
      <c r="J25" s="4" t="str">
        <f>VLOOKUP(I25,'[1]October 2024'!$A:$C,2,FALSE)</f>
        <v>FLOUR HIGH GLUTEN BAG-50 LB</v>
      </c>
      <c r="K25" s="8">
        <v>6.07</v>
      </c>
      <c r="L25" s="41">
        <f>VLOOKUP(I25,'[1]October 2024'!$A:$C,3,FALSE)</f>
        <v>0.35039999999999999</v>
      </c>
      <c r="M25" s="43">
        <f t="shared" si="0"/>
        <v>2.13</v>
      </c>
      <c r="N25" s="10">
        <v>45597</v>
      </c>
    </row>
    <row r="26" spans="1:14" ht="42" hidden="1" customHeight="1" x14ac:dyDescent="0.35">
      <c r="A26" s="7" t="s">
        <v>17</v>
      </c>
      <c r="B26" s="40" t="s">
        <v>18</v>
      </c>
      <c r="C26" s="7" t="s">
        <v>19</v>
      </c>
      <c r="D26" s="29" t="s">
        <v>37</v>
      </c>
      <c r="E26" s="42" t="s">
        <v>39</v>
      </c>
      <c r="F26" s="8">
        <v>25</v>
      </c>
      <c r="G26" s="8">
        <v>80</v>
      </c>
      <c r="H26" s="8">
        <v>5</v>
      </c>
      <c r="I26" s="26">
        <v>100332</v>
      </c>
      <c r="J26" s="4" t="str">
        <f>VLOOKUP(I26,'[1]October 2024'!$A:$C,2,FALSE)</f>
        <v>TOMATO PASTE FOR BULK PROCESSING</v>
      </c>
      <c r="K26" s="8">
        <v>2.16</v>
      </c>
      <c r="L26" s="41">
        <f>VLOOKUP(I26,'[1]October 2024'!$A:$C,3,FALSE)</f>
        <v>0.79869999999999997</v>
      </c>
      <c r="M26" s="43">
        <f t="shared" si="0"/>
        <v>1.73</v>
      </c>
      <c r="N26" s="10">
        <v>45597</v>
      </c>
    </row>
    <row r="27" spans="1:14" ht="42" customHeight="1" x14ac:dyDescent="0.35">
      <c r="A27" s="7" t="s">
        <v>17</v>
      </c>
      <c r="B27" s="40" t="s">
        <v>18</v>
      </c>
      <c r="C27" s="7" t="s">
        <v>19</v>
      </c>
      <c r="D27" s="29" t="s">
        <v>40</v>
      </c>
      <c r="E27" s="42" t="s">
        <v>41</v>
      </c>
      <c r="F27" s="8">
        <v>25</v>
      </c>
      <c r="G27" s="8">
        <v>80</v>
      </c>
      <c r="H27" s="8">
        <v>5</v>
      </c>
      <c r="I27" s="26">
        <v>110244</v>
      </c>
      <c r="J27" s="4" t="str">
        <f>VLOOKUP(I27,'[1]October 2024'!$A:$C,2,FALSE)</f>
        <v>CHEESE MOZ LM PT SKM UNFZ PROC PK(41125)</v>
      </c>
      <c r="K27" s="8">
        <v>9.35</v>
      </c>
      <c r="L27" s="41">
        <f>VLOOKUP(I27,'[1]October 2024'!$A:$C,3,FALSE)</f>
        <v>1.8444</v>
      </c>
      <c r="M27" s="43">
        <f t="shared" si="0"/>
        <v>17.25</v>
      </c>
      <c r="N27" s="10">
        <v>45597</v>
      </c>
    </row>
    <row r="28" spans="1:14" ht="42" hidden="1" customHeight="1" x14ac:dyDescent="0.35">
      <c r="A28" s="7" t="s">
        <v>17</v>
      </c>
      <c r="B28" s="40" t="s">
        <v>18</v>
      </c>
      <c r="C28" s="7" t="s">
        <v>19</v>
      </c>
      <c r="D28" s="29" t="s">
        <v>40</v>
      </c>
      <c r="E28" s="42" t="s">
        <v>41</v>
      </c>
      <c r="F28" s="8">
        <v>25</v>
      </c>
      <c r="G28" s="8">
        <v>80</v>
      </c>
      <c r="H28" s="8">
        <v>5</v>
      </c>
      <c r="I28" s="26">
        <v>110482</v>
      </c>
      <c r="J28" s="4" t="str">
        <f>VLOOKUP(I28,'[1]October 2024'!$A:$C,2,FALSE)</f>
        <v>FLOUR HIGH GLUTEN BAG-50 LB</v>
      </c>
      <c r="K28" s="8">
        <v>6.07</v>
      </c>
      <c r="L28" s="41">
        <f>VLOOKUP(I28,'[1]October 2024'!$A:$C,3,FALSE)</f>
        <v>0.35039999999999999</v>
      </c>
      <c r="M28" s="43">
        <f t="shared" si="0"/>
        <v>2.13</v>
      </c>
      <c r="N28" s="10">
        <v>45597</v>
      </c>
    </row>
    <row r="29" spans="1:14" ht="42" hidden="1" customHeight="1" x14ac:dyDescent="0.35">
      <c r="A29" s="7" t="s">
        <v>17</v>
      </c>
      <c r="B29" s="40" t="s">
        <v>18</v>
      </c>
      <c r="C29" s="7" t="s">
        <v>19</v>
      </c>
      <c r="D29" s="29" t="s">
        <v>40</v>
      </c>
      <c r="E29" s="42" t="s">
        <v>41</v>
      </c>
      <c r="F29" s="8">
        <v>25</v>
      </c>
      <c r="G29" s="8">
        <v>80</v>
      </c>
      <c r="H29" s="8">
        <v>5</v>
      </c>
      <c r="I29" s="26">
        <v>100332</v>
      </c>
      <c r="J29" s="4" t="str">
        <f>VLOOKUP(I29,'[1]October 2024'!$A:$C,2,FALSE)</f>
        <v>TOMATO PASTE FOR BULK PROCESSING</v>
      </c>
      <c r="K29" s="8">
        <v>2.16</v>
      </c>
      <c r="L29" s="41">
        <f>VLOOKUP(I29,'[1]October 2024'!$A:$C,3,FALSE)</f>
        <v>0.79869999999999997</v>
      </c>
      <c r="M29" s="43">
        <f t="shared" si="0"/>
        <v>1.73</v>
      </c>
      <c r="N29" s="10">
        <v>45597</v>
      </c>
    </row>
    <row r="30" spans="1:14" ht="42" customHeight="1" x14ac:dyDescent="0.35">
      <c r="A30" s="7" t="s">
        <v>17</v>
      </c>
      <c r="B30" s="40" t="s">
        <v>18</v>
      </c>
      <c r="C30" s="7" t="s">
        <v>19</v>
      </c>
      <c r="D30" s="29" t="s">
        <v>42</v>
      </c>
      <c r="E30" s="42" t="s">
        <v>43</v>
      </c>
      <c r="F30" s="8">
        <v>24</v>
      </c>
      <c r="G30" s="8">
        <v>80</v>
      </c>
      <c r="H30" s="8">
        <v>4.8</v>
      </c>
      <c r="I30" s="26">
        <v>110244</v>
      </c>
      <c r="J30" s="4" t="str">
        <f>VLOOKUP(I30,'[1]October 2024'!$A:$C,2,FALSE)</f>
        <v>CHEESE MOZ LM PT SKM UNFZ PROC PK(41125)</v>
      </c>
      <c r="K30" s="8">
        <v>8.5</v>
      </c>
      <c r="L30" s="41">
        <f>VLOOKUP(I30,'[1]October 2024'!$A:$C,3,FALSE)</f>
        <v>1.8444</v>
      </c>
      <c r="M30" s="43">
        <f t="shared" si="0"/>
        <v>15.68</v>
      </c>
      <c r="N30" s="10">
        <v>45597</v>
      </c>
    </row>
    <row r="31" spans="1:14" ht="42" hidden="1" customHeight="1" x14ac:dyDescent="0.35">
      <c r="A31" s="7" t="s">
        <v>17</v>
      </c>
      <c r="B31" s="40" t="s">
        <v>18</v>
      </c>
      <c r="C31" s="7" t="s">
        <v>19</v>
      </c>
      <c r="D31" s="29" t="s">
        <v>42</v>
      </c>
      <c r="E31" s="42" t="s">
        <v>43</v>
      </c>
      <c r="F31" s="8">
        <v>24</v>
      </c>
      <c r="G31" s="8">
        <v>80</v>
      </c>
      <c r="H31" s="8">
        <v>4.8</v>
      </c>
      <c r="I31" s="26">
        <v>110482</v>
      </c>
      <c r="J31" s="4" t="str">
        <f>VLOOKUP(I31,'[1]October 2024'!$A:$C,2,FALSE)</f>
        <v>FLOUR HIGH GLUTEN BAG-50 LB</v>
      </c>
      <c r="K31" s="8">
        <v>6.07</v>
      </c>
      <c r="L31" s="41">
        <f>VLOOKUP(I31,'[1]October 2024'!$A:$C,3,FALSE)</f>
        <v>0.35039999999999999</v>
      </c>
      <c r="M31" s="43">
        <f t="shared" si="0"/>
        <v>2.13</v>
      </c>
      <c r="N31" s="10">
        <v>45597</v>
      </c>
    </row>
    <row r="32" spans="1:14" ht="42" customHeight="1" x14ac:dyDescent="0.35">
      <c r="A32" s="7" t="s">
        <v>17</v>
      </c>
      <c r="B32" s="40" t="s">
        <v>18</v>
      </c>
      <c r="C32" s="7" t="s">
        <v>19</v>
      </c>
      <c r="D32" s="29" t="s">
        <v>44</v>
      </c>
      <c r="E32" s="42" t="s">
        <v>45</v>
      </c>
      <c r="F32" s="8">
        <v>24</v>
      </c>
      <c r="G32" s="8">
        <v>80</v>
      </c>
      <c r="H32" s="8">
        <v>4.8</v>
      </c>
      <c r="I32" s="26">
        <v>110244</v>
      </c>
      <c r="J32" s="4" t="str">
        <f>VLOOKUP(I32,'[1]October 2024'!$A:$C,2,FALSE)</f>
        <v>CHEESE MOZ LM PT SKM UNFZ PROC PK(41125)</v>
      </c>
      <c r="K32" s="8">
        <v>8.5</v>
      </c>
      <c r="L32" s="41">
        <f>VLOOKUP(I32,'[1]October 2024'!$A:$C,3,FALSE)</f>
        <v>1.8444</v>
      </c>
      <c r="M32" s="43">
        <f t="shared" si="0"/>
        <v>15.68</v>
      </c>
      <c r="N32" s="10">
        <v>45597</v>
      </c>
    </row>
    <row r="33" spans="1:14" ht="42" hidden="1" customHeight="1" x14ac:dyDescent="0.35">
      <c r="A33" s="7" t="s">
        <v>17</v>
      </c>
      <c r="B33" s="40" t="s">
        <v>18</v>
      </c>
      <c r="C33" s="7" t="s">
        <v>19</v>
      </c>
      <c r="D33" s="29" t="s">
        <v>44</v>
      </c>
      <c r="E33" s="42" t="s">
        <v>45</v>
      </c>
      <c r="F33" s="8">
        <v>24</v>
      </c>
      <c r="G33" s="8">
        <v>80</v>
      </c>
      <c r="H33" s="8">
        <v>4.8</v>
      </c>
      <c r="I33" s="26">
        <v>110482</v>
      </c>
      <c r="J33" s="4" t="str">
        <f>VLOOKUP(I33,'[1]October 2024'!$A:$C,2,FALSE)</f>
        <v>FLOUR HIGH GLUTEN BAG-50 LB</v>
      </c>
      <c r="K33" s="8">
        <v>6.07</v>
      </c>
      <c r="L33" s="41">
        <f>VLOOKUP(I33,'[1]October 2024'!$A:$C,3,FALSE)</f>
        <v>0.35039999999999999</v>
      </c>
      <c r="M33" s="43">
        <f t="shared" si="0"/>
        <v>2.13</v>
      </c>
      <c r="N33" s="10">
        <v>45597</v>
      </c>
    </row>
    <row r="34" spans="1:14" ht="42" customHeight="1" x14ac:dyDescent="0.35">
      <c r="A34" s="7" t="s">
        <v>17</v>
      </c>
      <c r="B34" s="40" t="s">
        <v>18</v>
      </c>
      <c r="C34" s="7" t="s">
        <v>19</v>
      </c>
      <c r="D34" s="29" t="s">
        <v>46</v>
      </c>
      <c r="E34" s="42" t="s">
        <v>38</v>
      </c>
      <c r="F34" s="8">
        <v>25</v>
      </c>
      <c r="G34" s="8">
        <v>80</v>
      </c>
      <c r="H34" s="8">
        <v>5</v>
      </c>
      <c r="I34" s="26">
        <v>110244</v>
      </c>
      <c r="J34" s="4" t="str">
        <f>VLOOKUP(I34,'[1]October 2024'!$A:$C,2,FALSE)</f>
        <v>CHEESE MOZ LM PT SKM UNFZ PROC PK(41125)</v>
      </c>
      <c r="K34" s="8">
        <v>8.35</v>
      </c>
      <c r="L34" s="41">
        <f>VLOOKUP(I34,'[1]October 2024'!$A:$C,3,FALSE)</f>
        <v>1.8444</v>
      </c>
      <c r="M34" s="43">
        <f t="shared" si="0"/>
        <v>15.4</v>
      </c>
      <c r="N34" s="10">
        <v>45597</v>
      </c>
    </row>
    <row r="35" spans="1:14" ht="42" hidden="1" customHeight="1" x14ac:dyDescent="0.35">
      <c r="A35" s="7" t="s">
        <v>17</v>
      </c>
      <c r="B35" s="40" t="s">
        <v>18</v>
      </c>
      <c r="C35" s="7" t="s">
        <v>19</v>
      </c>
      <c r="D35" s="29" t="s">
        <v>46</v>
      </c>
      <c r="E35" s="42" t="s">
        <v>47</v>
      </c>
      <c r="F35" s="8">
        <v>25</v>
      </c>
      <c r="G35" s="8">
        <v>80</v>
      </c>
      <c r="H35" s="8">
        <v>5</v>
      </c>
      <c r="I35" s="26">
        <v>110482</v>
      </c>
      <c r="J35" s="4" t="str">
        <f>VLOOKUP(I35,'[1]October 2024'!$A:$C,2,FALSE)</f>
        <v>FLOUR HIGH GLUTEN BAG-50 LB</v>
      </c>
      <c r="K35" s="8">
        <v>6.07</v>
      </c>
      <c r="L35" s="41">
        <f>VLOOKUP(I35,'[1]October 2024'!$A:$C,3,FALSE)</f>
        <v>0.35039999999999999</v>
      </c>
      <c r="M35" s="43">
        <f t="shared" si="0"/>
        <v>2.13</v>
      </c>
      <c r="N35" s="10">
        <v>45597</v>
      </c>
    </row>
    <row r="36" spans="1:14" ht="42" hidden="1" customHeight="1" x14ac:dyDescent="0.35">
      <c r="A36" s="7" t="s">
        <v>17</v>
      </c>
      <c r="B36" s="40" t="s">
        <v>18</v>
      </c>
      <c r="C36" s="7" t="s">
        <v>19</v>
      </c>
      <c r="D36" s="29" t="s">
        <v>46</v>
      </c>
      <c r="E36" s="42" t="s">
        <v>47</v>
      </c>
      <c r="F36" s="8">
        <v>25</v>
      </c>
      <c r="G36" s="8">
        <v>80</v>
      </c>
      <c r="H36" s="8">
        <v>5</v>
      </c>
      <c r="I36" s="26">
        <v>100332</v>
      </c>
      <c r="J36" s="4" t="str">
        <f>VLOOKUP(I36,'[1]October 2024'!$A:$C,2,FALSE)</f>
        <v>TOMATO PASTE FOR BULK PROCESSING</v>
      </c>
      <c r="K36" s="8">
        <v>2.16</v>
      </c>
      <c r="L36" s="41">
        <f>VLOOKUP(I36,'[1]October 2024'!$A:$C,3,FALSE)</f>
        <v>0.79869999999999997</v>
      </c>
      <c r="M36" s="43">
        <f t="shared" ref="M36:M63" si="1">ROUND(K36*L36,2)</f>
        <v>1.73</v>
      </c>
      <c r="N36" s="10">
        <v>45597</v>
      </c>
    </row>
    <row r="37" spans="1:14" ht="42" customHeight="1" x14ac:dyDescent="0.35">
      <c r="A37" s="7" t="s">
        <v>17</v>
      </c>
      <c r="B37" s="40" t="s">
        <v>18</v>
      </c>
      <c r="C37" s="7" t="s">
        <v>19</v>
      </c>
      <c r="D37" s="29" t="s">
        <v>48</v>
      </c>
      <c r="E37" s="42" t="s">
        <v>49</v>
      </c>
      <c r="F37" s="8">
        <v>25</v>
      </c>
      <c r="G37" s="8">
        <v>80</v>
      </c>
      <c r="H37" s="8">
        <v>5</v>
      </c>
      <c r="I37" s="26">
        <v>110244</v>
      </c>
      <c r="J37" s="4" t="str">
        <f>VLOOKUP(I37,'[1]October 2024'!$A:$C,2,FALSE)</f>
        <v>CHEESE MOZ LM PT SKM UNFZ PROC PK(41125)</v>
      </c>
      <c r="K37" s="8">
        <v>9.35</v>
      </c>
      <c r="L37" s="41">
        <f>VLOOKUP(I37,'[1]October 2024'!$A:$C,3,FALSE)</f>
        <v>1.8444</v>
      </c>
      <c r="M37" s="43">
        <f t="shared" si="1"/>
        <v>17.25</v>
      </c>
      <c r="N37" s="10">
        <v>45597</v>
      </c>
    </row>
    <row r="38" spans="1:14" ht="42" hidden="1" customHeight="1" x14ac:dyDescent="0.35">
      <c r="A38" s="7" t="s">
        <v>17</v>
      </c>
      <c r="B38" s="40" t="s">
        <v>18</v>
      </c>
      <c r="C38" s="7" t="s">
        <v>19</v>
      </c>
      <c r="D38" s="29" t="s">
        <v>48</v>
      </c>
      <c r="E38" s="42" t="s">
        <v>49</v>
      </c>
      <c r="F38" s="8">
        <v>25</v>
      </c>
      <c r="G38" s="8">
        <v>80</v>
      </c>
      <c r="H38" s="8">
        <v>5</v>
      </c>
      <c r="I38" s="26">
        <v>110482</v>
      </c>
      <c r="J38" s="4" t="str">
        <f>VLOOKUP(I38,'[1]October 2024'!$A:$C,2,FALSE)</f>
        <v>FLOUR HIGH GLUTEN BAG-50 LB</v>
      </c>
      <c r="K38" s="8">
        <v>6.07</v>
      </c>
      <c r="L38" s="41">
        <f>VLOOKUP(I38,'[1]October 2024'!$A:$C,3,FALSE)</f>
        <v>0.35039999999999999</v>
      </c>
      <c r="M38" s="43">
        <f t="shared" si="1"/>
        <v>2.13</v>
      </c>
      <c r="N38" s="10">
        <v>45597</v>
      </c>
    </row>
    <row r="39" spans="1:14" ht="42" hidden="1" customHeight="1" x14ac:dyDescent="0.35">
      <c r="A39" s="7" t="s">
        <v>17</v>
      </c>
      <c r="B39" s="40" t="s">
        <v>18</v>
      </c>
      <c r="C39" s="7" t="s">
        <v>19</v>
      </c>
      <c r="D39" s="29" t="s">
        <v>48</v>
      </c>
      <c r="E39" s="42" t="s">
        <v>49</v>
      </c>
      <c r="F39" s="8">
        <v>25</v>
      </c>
      <c r="G39" s="8">
        <v>80</v>
      </c>
      <c r="H39" s="8">
        <v>5</v>
      </c>
      <c r="I39" s="26">
        <v>100332</v>
      </c>
      <c r="J39" s="4" t="str">
        <f>VLOOKUP(I39,'[1]October 2024'!$A:$C,2,FALSE)</f>
        <v>TOMATO PASTE FOR BULK PROCESSING</v>
      </c>
      <c r="K39" s="8">
        <v>2.16</v>
      </c>
      <c r="L39" s="41">
        <f>VLOOKUP(I39,'[1]October 2024'!$A:$C,3,FALSE)</f>
        <v>0.79869999999999997</v>
      </c>
      <c r="M39" s="43">
        <f t="shared" si="1"/>
        <v>1.73</v>
      </c>
      <c r="N39" s="10">
        <v>45597</v>
      </c>
    </row>
    <row r="40" spans="1:14" ht="42" customHeight="1" x14ac:dyDescent="0.35">
      <c r="A40" s="7" t="s">
        <v>17</v>
      </c>
      <c r="B40" s="40" t="s">
        <v>18</v>
      </c>
      <c r="C40" s="7" t="s">
        <v>19</v>
      </c>
      <c r="D40" s="29" t="s">
        <v>50</v>
      </c>
      <c r="E40" s="42" t="s">
        <v>51</v>
      </c>
      <c r="F40" s="8">
        <v>18.899999999999999</v>
      </c>
      <c r="G40" s="8">
        <v>72</v>
      </c>
      <c r="H40" s="8">
        <v>4.2</v>
      </c>
      <c r="I40" s="26">
        <v>110244</v>
      </c>
      <c r="J40" s="4" t="str">
        <f>VLOOKUP(I40,'[1]October 2024'!$A:$C,2,FALSE)</f>
        <v>CHEESE MOZ LM PT SKM UNFZ PROC PK(41125)</v>
      </c>
      <c r="K40" s="8">
        <v>3.97</v>
      </c>
      <c r="L40" s="41">
        <f>VLOOKUP(I40,'[1]October 2024'!$A:$C,3,FALSE)</f>
        <v>1.8444</v>
      </c>
      <c r="M40" s="43">
        <f t="shared" si="1"/>
        <v>7.32</v>
      </c>
      <c r="N40" s="10">
        <v>45597</v>
      </c>
    </row>
    <row r="41" spans="1:14" ht="42" hidden="1" customHeight="1" x14ac:dyDescent="0.35">
      <c r="A41" s="7" t="s">
        <v>17</v>
      </c>
      <c r="B41" s="40" t="s">
        <v>18</v>
      </c>
      <c r="C41" s="7" t="s">
        <v>19</v>
      </c>
      <c r="D41" s="29" t="s">
        <v>50</v>
      </c>
      <c r="E41" s="42" t="s">
        <v>51</v>
      </c>
      <c r="F41" s="8">
        <v>18.899999999999999</v>
      </c>
      <c r="G41" s="8">
        <v>72</v>
      </c>
      <c r="H41" s="8">
        <v>4.2</v>
      </c>
      <c r="I41" s="26">
        <v>110482</v>
      </c>
      <c r="J41" s="4" t="str">
        <f>VLOOKUP(I41,'[1]October 2024'!$A:$C,2,FALSE)</f>
        <v>FLOUR HIGH GLUTEN BAG-50 LB</v>
      </c>
      <c r="K41" s="8">
        <v>5.2</v>
      </c>
      <c r="L41" s="41">
        <f>VLOOKUP(I41,'[1]October 2024'!$A:$C,3,FALSE)</f>
        <v>0.35039999999999999</v>
      </c>
      <c r="M41" s="43">
        <f t="shared" si="1"/>
        <v>1.82</v>
      </c>
      <c r="N41" s="10">
        <v>45597</v>
      </c>
    </row>
    <row r="42" spans="1:14" ht="42" customHeight="1" x14ac:dyDescent="0.35">
      <c r="A42" s="7" t="s">
        <v>17</v>
      </c>
      <c r="B42" s="40" t="s">
        <v>18</v>
      </c>
      <c r="C42" s="7" t="s">
        <v>19</v>
      </c>
      <c r="D42" s="29" t="s">
        <v>52</v>
      </c>
      <c r="E42" s="42" t="s">
        <v>53</v>
      </c>
      <c r="F42" s="8">
        <v>18.899999999999999</v>
      </c>
      <c r="G42" s="8">
        <v>72</v>
      </c>
      <c r="H42" s="8">
        <v>4.2</v>
      </c>
      <c r="I42" s="26">
        <v>110244</v>
      </c>
      <c r="J42" s="4" t="str">
        <f>VLOOKUP(I42,'[1]October 2024'!$A:$C,2,FALSE)</f>
        <v>CHEESE MOZ LM PT SKM UNFZ PROC PK(41125)</v>
      </c>
      <c r="K42" s="8">
        <v>3.97</v>
      </c>
      <c r="L42" s="41">
        <f>VLOOKUP(I42,'[1]October 2024'!$A:$C,3,FALSE)</f>
        <v>1.8444</v>
      </c>
      <c r="M42" s="43">
        <f t="shared" si="1"/>
        <v>7.32</v>
      </c>
      <c r="N42" s="10">
        <v>45597</v>
      </c>
    </row>
    <row r="43" spans="1:14" ht="42" hidden="1" customHeight="1" x14ac:dyDescent="0.35">
      <c r="A43" s="7" t="s">
        <v>17</v>
      </c>
      <c r="B43" s="40" t="s">
        <v>18</v>
      </c>
      <c r="C43" s="7" t="s">
        <v>19</v>
      </c>
      <c r="D43" s="29" t="s">
        <v>52</v>
      </c>
      <c r="E43" s="42" t="s">
        <v>53</v>
      </c>
      <c r="F43" s="8">
        <v>18.899999999999999</v>
      </c>
      <c r="G43" s="8">
        <v>72</v>
      </c>
      <c r="H43" s="8">
        <v>4.2</v>
      </c>
      <c r="I43" s="26">
        <v>110482</v>
      </c>
      <c r="J43" s="4" t="str">
        <f>VLOOKUP(I43,'[1]October 2024'!$A:$C,2,FALSE)</f>
        <v>FLOUR HIGH GLUTEN BAG-50 LB</v>
      </c>
      <c r="K43" s="8">
        <v>5.2</v>
      </c>
      <c r="L43" s="41">
        <f>VLOOKUP(I43,'[1]October 2024'!$A:$C,3,FALSE)</f>
        <v>0.35039999999999999</v>
      </c>
      <c r="M43" s="43">
        <f t="shared" si="1"/>
        <v>1.82</v>
      </c>
      <c r="N43" s="10">
        <v>45597</v>
      </c>
    </row>
    <row r="44" spans="1:14" ht="42" customHeight="1" x14ac:dyDescent="0.35">
      <c r="A44" s="7" t="s">
        <v>17</v>
      </c>
      <c r="B44" s="40" t="s">
        <v>18</v>
      </c>
      <c r="C44" s="7" t="s">
        <v>19</v>
      </c>
      <c r="D44" s="29" t="s">
        <v>54</v>
      </c>
      <c r="E44" s="42" t="s">
        <v>55</v>
      </c>
      <c r="F44" s="8">
        <v>18.899999999999999</v>
      </c>
      <c r="G44" s="8">
        <v>72</v>
      </c>
      <c r="H44" s="8">
        <v>4.2</v>
      </c>
      <c r="I44" s="26">
        <v>110244</v>
      </c>
      <c r="J44" s="4" t="str">
        <f>VLOOKUP(I44,'[1]October 2024'!$A:$C,2,FALSE)</f>
        <v>CHEESE MOZ LM PT SKM UNFZ PROC PK(41125)</v>
      </c>
      <c r="K44" s="8">
        <v>4.04</v>
      </c>
      <c r="L44" s="41">
        <f>VLOOKUP(I44,'[1]October 2024'!$A:$C,3,FALSE)</f>
        <v>1.8444</v>
      </c>
      <c r="M44" s="43">
        <f t="shared" si="1"/>
        <v>7.45</v>
      </c>
      <c r="N44" s="10">
        <v>45597</v>
      </c>
    </row>
    <row r="45" spans="1:14" ht="42" hidden="1" customHeight="1" x14ac:dyDescent="0.35">
      <c r="A45" s="7" t="s">
        <v>17</v>
      </c>
      <c r="B45" s="40" t="s">
        <v>18</v>
      </c>
      <c r="C45" s="7" t="s">
        <v>19</v>
      </c>
      <c r="D45" s="29" t="s">
        <v>54</v>
      </c>
      <c r="E45" s="42" t="s">
        <v>55</v>
      </c>
      <c r="F45" s="8">
        <v>18.899999999999999</v>
      </c>
      <c r="G45" s="8">
        <v>72</v>
      </c>
      <c r="H45" s="8">
        <v>4.2</v>
      </c>
      <c r="I45" s="26">
        <v>110482</v>
      </c>
      <c r="J45" s="4" t="str">
        <f>VLOOKUP(I45,'[1]October 2024'!$A:$C,2,FALSE)</f>
        <v>FLOUR HIGH GLUTEN BAG-50 LB</v>
      </c>
      <c r="K45" s="8">
        <v>5.2</v>
      </c>
      <c r="L45" s="41">
        <f>VLOOKUP(I45,'[1]October 2024'!$A:$C,3,FALSE)</f>
        <v>0.35039999999999999</v>
      </c>
      <c r="M45" s="43">
        <f t="shared" si="1"/>
        <v>1.82</v>
      </c>
      <c r="N45" s="10">
        <v>45597</v>
      </c>
    </row>
    <row r="46" spans="1:14" ht="42" customHeight="1" x14ac:dyDescent="0.35">
      <c r="A46" s="7" t="s">
        <v>17</v>
      </c>
      <c r="B46" s="40" t="s">
        <v>18</v>
      </c>
      <c r="C46" s="7" t="s">
        <v>19</v>
      </c>
      <c r="D46" s="29" t="s">
        <v>56</v>
      </c>
      <c r="E46" s="42" t="s">
        <v>57</v>
      </c>
      <c r="F46" s="8">
        <v>13.5</v>
      </c>
      <c r="G46" s="8">
        <v>48</v>
      </c>
      <c r="H46" s="8">
        <v>4.5</v>
      </c>
      <c r="I46" s="26">
        <v>110244</v>
      </c>
      <c r="J46" s="4" t="str">
        <f>VLOOKUP(I46,'[1]October 2024'!$A:$C,2,FALSE)</f>
        <v>CHEESE MOZ LM PT SKM UNFZ PROC PK(41125)</v>
      </c>
      <c r="K46" s="8">
        <v>3.78</v>
      </c>
      <c r="L46" s="41">
        <f>VLOOKUP(I46,'[1]October 2024'!$A:$C,3,FALSE)</f>
        <v>1.8444</v>
      </c>
      <c r="M46" s="43">
        <f t="shared" si="1"/>
        <v>6.97</v>
      </c>
      <c r="N46" s="10">
        <v>45597</v>
      </c>
    </row>
    <row r="47" spans="1:14" ht="42" hidden="1" customHeight="1" x14ac:dyDescent="0.35">
      <c r="A47" s="7" t="s">
        <v>17</v>
      </c>
      <c r="B47" s="40" t="s">
        <v>18</v>
      </c>
      <c r="C47" s="7" t="s">
        <v>19</v>
      </c>
      <c r="D47" s="29" t="s">
        <v>56</v>
      </c>
      <c r="E47" s="42" t="s">
        <v>57</v>
      </c>
      <c r="F47" s="8">
        <v>13.5</v>
      </c>
      <c r="G47" s="8">
        <v>48</v>
      </c>
      <c r="H47" s="8">
        <v>4.5</v>
      </c>
      <c r="I47" s="26">
        <v>100332</v>
      </c>
      <c r="J47" s="4" t="str">
        <f>VLOOKUP(I47,'[1]October 2024'!$A:$C,2,FALSE)</f>
        <v>TOMATO PASTE FOR BULK PROCESSING</v>
      </c>
      <c r="K47" s="8">
        <v>1.44</v>
      </c>
      <c r="L47" s="41">
        <f>VLOOKUP(I47,'[1]October 2024'!$A:$C,3,FALSE)</f>
        <v>0.79869999999999997</v>
      </c>
      <c r="M47" s="43">
        <f t="shared" si="1"/>
        <v>1.1499999999999999</v>
      </c>
      <c r="N47" s="10">
        <v>45597</v>
      </c>
    </row>
    <row r="48" spans="1:14" ht="42" hidden="1" customHeight="1" x14ac:dyDescent="0.35">
      <c r="A48" s="7" t="s">
        <v>17</v>
      </c>
      <c r="B48" s="40" t="s">
        <v>18</v>
      </c>
      <c r="C48" s="7" t="s">
        <v>19</v>
      </c>
      <c r="D48" s="29" t="s">
        <v>58</v>
      </c>
      <c r="E48" s="42" t="s">
        <v>59</v>
      </c>
      <c r="F48" s="8">
        <v>14.4</v>
      </c>
      <c r="G48" s="8">
        <v>72</v>
      </c>
      <c r="H48" s="8">
        <v>3.2</v>
      </c>
      <c r="I48" s="26">
        <v>110482</v>
      </c>
      <c r="J48" s="4" t="str">
        <f>VLOOKUP(I48,'[1]October 2024'!$A:$C,2,FALSE)</f>
        <v>FLOUR HIGH GLUTEN BAG-50 LB</v>
      </c>
      <c r="K48" s="8">
        <v>4.16</v>
      </c>
      <c r="L48" s="41">
        <f>VLOOKUP(I48,'[1]October 2024'!$A:$C,3,FALSE)</f>
        <v>0.35039999999999999</v>
      </c>
      <c r="M48" s="43">
        <f t="shared" si="1"/>
        <v>1.46</v>
      </c>
      <c r="N48" s="10">
        <v>45597</v>
      </c>
    </row>
    <row r="49" spans="1:14" ht="42" customHeight="1" x14ac:dyDescent="0.35">
      <c r="A49" s="7" t="s">
        <v>17</v>
      </c>
      <c r="B49" s="40" t="s">
        <v>18</v>
      </c>
      <c r="C49" s="7" t="s">
        <v>19</v>
      </c>
      <c r="D49" s="29" t="s">
        <v>58</v>
      </c>
      <c r="E49" s="42" t="s">
        <v>59</v>
      </c>
      <c r="F49" s="8">
        <v>14.4</v>
      </c>
      <c r="G49" s="8">
        <v>72</v>
      </c>
      <c r="H49" s="8">
        <v>3.2</v>
      </c>
      <c r="I49" s="26">
        <v>110244</v>
      </c>
      <c r="J49" s="4" t="str">
        <f>VLOOKUP(I49,'[1]October 2024'!$A:$C,2,FALSE)</f>
        <v>CHEESE MOZ LM PT SKM UNFZ PROC PK(41125)</v>
      </c>
      <c r="K49" s="8">
        <v>2.86</v>
      </c>
      <c r="L49" s="41">
        <f>VLOOKUP(I49,'[1]October 2024'!$A:$C,3,FALSE)</f>
        <v>1.8444</v>
      </c>
      <c r="M49" s="43">
        <f t="shared" si="1"/>
        <v>5.27</v>
      </c>
      <c r="N49" s="10">
        <v>45597</v>
      </c>
    </row>
    <row r="50" spans="1:14" ht="42" hidden="1" customHeight="1" x14ac:dyDescent="0.35">
      <c r="A50" s="7" t="s">
        <v>17</v>
      </c>
      <c r="B50" s="40" t="s">
        <v>18</v>
      </c>
      <c r="C50" s="7" t="s">
        <v>19</v>
      </c>
      <c r="D50" s="29" t="s">
        <v>60</v>
      </c>
      <c r="E50" s="42" t="s">
        <v>61</v>
      </c>
      <c r="F50" s="8">
        <v>14.4</v>
      </c>
      <c r="G50" s="8">
        <v>48</v>
      </c>
      <c r="H50" s="8">
        <v>4.8</v>
      </c>
      <c r="I50" s="26">
        <v>110482</v>
      </c>
      <c r="J50" s="4" t="str">
        <f>VLOOKUP(I50,'[1]October 2024'!$A:$C,2,FALSE)</f>
        <v>FLOUR HIGH GLUTEN BAG-50 LB</v>
      </c>
      <c r="K50" s="8">
        <v>4.16</v>
      </c>
      <c r="L50" s="41">
        <f>VLOOKUP(I50,'[1]October 2024'!$A:$C,3,FALSE)</f>
        <v>0.35039999999999999</v>
      </c>
      <c r="M50" s="43">
        <f t="shared" si="1"/>
        <v>1.46</v>
      </c>
      <c r="N50" s="10">
        <v>45597</v>
      </c>
    </row>
    <row r="51" spans="1:14" ht="42" customHeight="1" x14ac:dyDescent="0.35">
      <c r="A51" s="7" t="s">
        <v>17</v>
      </c>
      <c r="B51" s="40" t="s">
        <v>18</v>
      </c>
      <c r="C51" s="7" t="s">
        <v>19</v>
      </c>
      <c r="D51" s="29" t="s">
        <v>60</v>
      </c>
      <c r="E51" s="42" t="s">
        <v>61</v>
      </c>
      <c r="F51" s="8">
        <v>14.4</v>
      </c>
      <c r="G51" s="8">
        <v>48</v>
      </c>
      <c r="H51" s="8">
        <v>4.8</v>
      </c>
      <c r="I51" s="26">
        <v>110244</v>
      </c>
      <c r="J51" s="4" t="str">
        <f>VLOOKUP(I51,'[1]October 2024'!$A:$C,2,FALSE)</f>
        <v>CHEESE MOZ LM PT SKM UNFZ PROC PK(41125)</v>
      </c>
      <c r="K51" s="8">
        <v>3.5</v>
      </c>
      <c r="L51" s="41">
        <f>VLOOKUP(I51,'[1]October 2024'!$A:$C,3,FALSE)</f>
        <v>1.8444</v>
      </c>
      <c r="M51" s="43">
        <f t="shared" si="1"/>
        <v>6.46</v>
      </c>
      <c r="N51" s="10">
        <v>45597</v>
      </c>
    </row>
    <row r="52" spans="1:14" ht="42" hidden="1" customHeight="1" x14ac:dyDescent="0.35">
      <c r="A52" s="7" t="s">
        <v>17</v>
      </c>
      <c r="B52" s="40" t="s">
        <v>18</v>
      </c>
      <c r="C52" s="7" t="s">
        <v>19</v>
      </c>
      <c r="D52" s="29" t="s">
        <v>60</v>
      </c>
      <c r="E52" s="42" t="s">
        <v>61</v>
      </c>
      <c r="F52" s="8">
        <v>14.4</v>
      </c>
      <c r="G52" s="8">
        <v>48</v>
      </c>
      <c r="H52" s="8">
        <v>4.8</v>
      </c>
      <c r="I52" s="26">
        <v>100332</v>
      </c>
      <c r="J52" s="4" t="str">
        <f>VLOOKUP(I52,'[1]October 2024'!$A:$C,2,FALSE)</f>
        <v>TOMATO PASTE FOR BULK PROCESSING</v>
      </c>
      <c r="K52" s="8">
        <v>1</v>
      </c>
      <c r="L52" s="41">
        <f>VLOOKUP(I52,'[1]October 2024'!$A:$C,3,FALSE)</f>
        <v>0.79869999999999997</v>
      </c>
      <c r="M52" s="43">
        <f t="shared" si="1"/>
        <v>0.8</v>
      </c>
      <c r="N52" s="10">
        <v>45597</v>
      </c>
    </row>
    <row r="53" spans="1:14" ht="42" hidden="1" customHeight="1" x14ac:dyDescent="0.35">
      <c r="A53" s="7" t="s">
        <v>17</v>
      </c>
      <c r="B53" s="40" t="s">
        <v>18</v>
      </c>
      <c r="C53" s="7" t="s">
        <v>19</v>
      </c>
      <c r="D53" s="29" t="s">
        <v>62</v>
      </c>
      <c r="E53" s="42" t="s">
        <v>63</v>
      </c>
      <c r="F53" s="8">
        <v>14.4</v>
      </c>
      <c r="G53" s="8">
        <v>48</v>
      </c>
      <c r="H53" s="8">
        <v>4.8</v>
      </c>
      <c r="I53" s="26">
        <v>110482</v>
      </c>
      <c r="J53" s="4" t="str">
        <f>VLOOKUP(I53,'[1]October 2024'!$A:$C,2,FALSE)</f>
        <v>FLOUR HIGH GLUTEN BAG-50 LB</v>
      </c>
      <c r="K53" s="8">
        <v>4.16</v>
      </c>
      <c r="L53" s="41">
        <f>VLOOKUP(I53,'[1]October 2024'!$A:$C,3,FALSE)</f>
        <v>0.35039999999999999</v>
      </c>
      <c r="M53" s="43">
        <f t="shared" si="1"/>
        <v>1.46</v>
      </c>
      <c r="N53" s="10">
        <v>45597</v>
      </c>
    </row>
    <row r="54" spans="1:14" ht="42" customHeight="1" x14ac:dyDescent="0.35">
      <c r="A54" s="7" t="s">
        <v>17</v>
      </c>
      <c r="B54" s="40" t="s">
        <v>18</v>
      </c>
      <c r="C54" s="7" t="s">
        <v>19</v>
      </c>
      <c r="D54" s="29" t="s">
        <v>62</v>
      </c>
      <c r="E54" s="42" t="s">
        <v>63</v>
      </c>
      <c r="F54" s="8">
        <v>14.4</v>
      </c>
      <c r="G54" s="8">
        <v>48</v>
      </c>
      <c r="H54" s="8">
        <v>4.8</v>
      </c>
      <c r="I54" s="26">
        <v>110244</v>
      </c>
      <c r="J54" s="4" t="str">
        <f>VLOOKUP(I54,'[1]October 2024'!$A:$C,2,FALSE)</f>
        <v>CHEESE MOZ LM PT SKM UNFZ PROC PK(41125)</v>
      </c>
      <c r="K54" s="8">
        <v>4.7</v>
      </c>
      <c r="L54" s="41">
        <f>VLOOKUP(I54,'[1]October 2024'!$A:$C,3,FALSE)</f>
        <v>1.8444</v>
      </c>
      <c r="M54" s="43">
        <f t="shared" si="1"/>
        <v>8.67</v>
      </c>
      <c r="N54" s="10">
        <v>45597</v>
      </c>
    </row>
    <row r="55" spans="1:14" ht="42" hidden="1" customHeight="1" x14ac:dyDescent="0.35">
      <c r="A55" s="7" t="s">
        <v>17</v>
      </c>
      <c r="B55" s="40" t="s">
        <v>18</v>
      </c>
      <c r="C55" s="7" t="s">
        <v>19</v>
      </c>
      <c r="D55" s="29" t="s">
        <v>62</v>
      </c>
      <c r="E55" s="42" t="s">
        <v>63</v>
      </c>
      <c r="F55" s="8">
        <v>14.4</v>
      </c>
      <c r="G55" s="8">
        <v>48</v>
      </c>
      <c r="H55" s="8">
        <v>4.8</v>
      </c>
      <c r="I55" s="26">
        <v>100332</v>
      </c>
      <c r="J55" s="4" t="str">
        <f>VLOOKUP(I55,'[1]October 2024'!$A:$C,2,FALSE)</f>
        <v>TOMATO PASTE FOR BULK PROCESSING</v>
      </c>
      <c r="K55" s="8">
        <v>1</v>
      </c>
      <c r="L55" s="41">
        <f>VLOOKUP(I55,'[1]October 2024'!$A:$C,3,FALSE)</f>
        <v>0.79869999999999997</v>
      </c>
      <c r="M55" s="43">
        <f t="shared" si="1"/>
        <v>0.8</v>
      </c>
      <c r="N55" s="10">
        <v>45597</v>
      </c>
    </row>
    <row r="56" spans="1:14" ht="42" customHeight="1" x14ac:dyDescent="0.35">
      <c r="A56" s="7" t="s">
        <v>17</v>
      </c>
      <c r="B56" s="40" t="s">
        <v>18</v>
      </c>
      <c r="C56" s="7" t="s">
        <v>19</v>
      </c>
      <c r="D56" s="29" t="s">
        <v>64</v>
      </c>
      <c r="E56" s="42" t="s">
        <v>65</v>
      </c>
      <c r="F56" s="8">
        <v>14.4</v>
      </c>
      <c r="G56" s="8">
        <v>48</v>
      </c>
      <c r="H56" s="8">
        <v>4.8</v>
      </c>
      <c r="I56" s="26">
        <v>110244</v>
      </c>
      <c r="J56" s="4" t="str">
        <f>VLOOKUP(I56,'[1]October 2024'!$A:$C,2,FALSE)</f>
        <v>CHEESE MOZ LM PT SKM UNFZ PROC PK(41125)</v>
      </c>
      <c r="K56" s="8">
        <v>4.5999999999999996</v>
      </c>
      <c r="L56" s="41">
        <f>VLOOKUP(I56,'[1]October 2024'!$A:$C,3,FALSE)</f>
        <v>1.8444</v>
      </c>
      <c r="M56" s="43">
        <f t="shared" si="1"/>
        <v>8.48</v>
      </c>
      <c r="N56" s="10">
        <v>45597</v>
      </c>
    </row>
    <row r="57" spans="1:14" ht="42" hidden="1" customHeight="1" x14ac:dyDescent="0.35">
      <c r="A57" s="7" t="s">
        <v>17</v>
      </c>
      <c r="B57" s="40" t="s">
        <v>18</v>
      </c>
      <c r="C57" s="7" t="s">
        <v>19</v>
      </c>
      <c r="D57" s="29" t="s">
        <v>64</v>
      </c>
      <c r="E57" s="42" t="s">
        <v>65</v>
      </c>
      <c r="F57" s="8">
        <v>14.4</v>
      </c>
      <c r="G57" s="8">
        <v>48</v>
      </c>
      <c r="H57" s="8">
        <v>4.8</v>
      </c>
      <c r="I57" s="26">
        <v>110482</v>
      </c>
      <c r="J57" s="4" t="str">
        <f>VLOOKUP(I57,'[1]October 2024'!$A:$C,2,FALSE)</f>
        <v>FLOUR HIGH GLUTEN BAG-50 LB</v>
      </c>
      <c r="K57" s="8">
        <v>4.16</v>
      </c>
      <c r="L57" s="41">
        <f>VLOOKUP(I57,'[1]October 2024'!$A:$C,3,FALSE)</f>
        <v>0.35039999999999999</v>
      </c>
      <c r="M57" s="43">
        <f t="shared" si="1"/>
        <v>1.46</v>
      </c>
      <c r="N57" s="10">
        <v>45597</v>
      </c>
    </row>
    <row r="58" spans="1:14" ht="42" customHeight="1" x14ac:dyDescent="0.35">
      <c r="A58" s="7" t="s">
        <v>17</v>
      </c>
      <c r="B58" s="40" t="s">
        <v>18</v>
      </c>
      <c r="C58" s="7" t="s">
        <v>19</v>
      </c>
      <c r="D58" s="29" t="s">
        <v>66</v>
      </c>
      <c r="E58" s="42" t="s">
        <v>67</v>
      </c>
      <c r="F58" s="8">
        <v>14.4</v>
      </c>
      <c r="G58" s="8">
        <v>48</v>
      </c>
      <c r="H58" s="8">
        <v>4.8</v>
      </c>
      <c r="I58" s="26">
        <v>110244</v>
      </c>
      <c r="J58" s="4" t="str">
        <f>VLOOKUP(I58,'[1]October 2024'!$A:$C,2,FALSE)</f>
        <v>CHEESE MOZ LM PT SKM UNFZ PROC PK(41125)</v>
      </c>
      <c r="K58" s="8">
        <v>2.2999999999999998</v>
      </c>
      <c r="L58" s="41">
        <f>VLOOKUP(I58,'[1]October 2024'!$A:$C,3,FALSE)</f>
        <v>1.8444</v>
      </c>
      <c r="M58" s="43">
        <f t="shared" si="1"/>
        <v>4.24</v>
      </c>
      <c r="N58" s="10">
        <v>45597</v>
      </c>
    </row>
    <row r="59" spans="1:14" ht="42" hidden="1" customHeight="1" x14ac:dyDescent="0.35">
      <c r="A59" s="7" t="s">
        <v>17</v>
      </c>
      <c r="B59" s="40" t="s">
        <v>18</v>
      </c>
      <c r="C59" s="7" t="s">
        <v>19</v>
      </c>
      <c r="D59" s="29" t="s">
        <v>66</v>
      </c>
      <c r="E59" s="42" t="s">
        <v>67</v>
      </c>
      <c r="F59" s="8">
        <v>14.4</v>
      </c>
      <c r="G59" s="8">
        <v>48</v>
      </c>
      <c r="H59" s="8">
        <v>4.8</v>
      </c>
      <c r="I59" s="26">
        <v>110482</v>
      </c>
      <c r="J59" s="4" t="str">
        <f>VLOOKUP(I59,'[1]October 2024'!$A:$C,2,FALSE)</f>
        <v>FLOUR HIGH GLUTEN BAG-50 LB</v>
      </c>
      <c r="K59" s="8">
        <v>4.16</v>
      </c>
      <c r="L59" s="41">
        <f>VLOOKUP(I59,'[1]October 2024'!$A:$C,3,FALSE)</f>
        <v>0.35039999999999999</v>
      </c>
      <c r="M59" s="43">
        <f t="shared" si="1"/>
        <v>1.46</v>
      </c>
      <c r="N59" s="10">
        <v>45597</v>
      </c>
    </row>
    <row r="60" spans="1:14" ht="42" customHeight="1" x14ac:dyDescent="0.35">
      <c r="A60" s="7" t="s">
        <v>17</v>
      </c>
      <c r="B60" s="40" t="s">
        <v>18</v>
      </c>
      <c r="C60" s="7" t="s">
        <v>19</v>
      </c>
      <c r="D60" s="29" t="s">
        <v>68</v>
      </c>
      <c r="E60" s="42" t="s">
        <v>69</v>
      </c>
      <c r="F60" s="8">
        <v>14.4</v>
      </c>
      <c r="G60" s="8">
        <v>48</v>
      </c>
      <c r="H60" s="8">
        <v>4.8</v>
      </c>
      <c r="I60" s="26">
        <v>110244</v>
      </c>
      <c r="J60" s="4" t="str">
        <f>VLOOKUP(I60,'[1]October 2024'!$A:$C,2,FALSE)</f>
        <v>CHEESE MOZ LM PT SKM UNFZ PROC PK(41125)</v>
      </c>
      <c r="K60" s="8">
        <v>4.32</v>
      </c>
      <c r="L60" s="41">
        <f>VLOOKUP(I60,'[1]October 2024'!$A:$C,3,FALSE)</f>
        <v>1.8444</v>
      </c>
      <c r="M60" s="43">
        <f t="shared" si="1"/>
        <v>7.97</v>
      </c>
      <c r="N60" s="10">
        <v>45597</v>
      </c>
    </row>
    <row r="61" spans="1:14" ht="42" hidden="1" customHeight="1" x14ac:dyDescent="0.35">
      <c r="A61" s="7" t="s">
        <v>17</v>
      </c>
      <c r="B61" s="40" t="s">
        <v>18</v>
      </c>
      <c r="C61" s="7" t="s">
        <v>19</v>
      </c>
      <c r="D61" s="29" t="s">
        <v>68</v>
      </c>
      <c r="E61" s="42" t="s">
        <v>69</v>
      </c>
      <c r="F61" s="8">
        <v>14.4</v>
      </c>
      <c r="G61" s="8">
        <v>48</v>
      </c>
      <c r="H61" s="8">
        <v>4.8</v>
      </c>
      <c r="I61" s="26">
        <v>110482</v>
      </c>
      <c r="J61" s="4" t="str">
        <f>VLOOKUP(I61,'[1]October 2024'!$A:$C,2,FALSE)</f>
        <v>FLOUR HIGH GLUTEN BAG-50 LB</v>
      </c>
      <c r="K61" s="8">
        <v>4.16</v>
      </c>
      <c r="L61" s="41">
        <f>VLOOKUP(I61,'[1]October 2024'!$A:$C,3,FALSE)</f>
        <v>0.35039999999999999</v>
      </c>
      <c r="M61" s="43">
        <f t="shared" si="1"/>
        <v>1.46</v>
      </c>
      <c r="N61" s="10">
        <v>45597</v>
      </c>
    </row>
    <row r="62" spans="1:14" ht="42" hidden="1" customHeight="1" x14ac:dyDescent="0.35">
      <c r="A62" s="7" t="s">
        <v>17</v>
      </c>
      <c r="B62" s="40" t="s">
        <v>18</v>
      </c>
      <c r="C62" s="7" t="s">
        <v>19</v>
      </c>
      <c r="D62" s="29" t="s">
        <v>70</v>
      </c>
      <c r="E62" s="42" t="s">
        <v>71</v>
      </c>
      <c r="F62" s="8">
        <v>14.4</v>
      </c>
      <c r="G62" s="8">
        <v>48</v>
      </c>
      <c r="H62" s="8">
        <v>4.8</v>
      </c>
      <c r="I62" s="26">
        <v>110482</v>
      </c>
      <c r="J62" s="4" t="str">
        <f>VLOOKUP(I62,'[1]October 2024'!$A:$C,2,FALSE)</f>
        <v>FLOUR HIGH GLUTEN BAG-50 LB</v>
      </c>
      <c r="K62" s="8">
        <v>4.16</v>
      </c>
      <c r="L62" s="41">
        <f>VLOOKUP(I62,'[1]October 2024'!$A:$C,3,FALSE)</f>
        <v>0.35039999999999999</v>
      </c>
      <c r="M62" s="43">
        <f t="shared" si="1"/>
        <v>1.46</v>
      </c>
      <c r="N62" s="10">
        <v>45597</v>
      </c>
    </row>
    <row r="63" spans="1:14" ht="42" customHeight="1" x14ac:dyDescent="0.35">
      <c r="A63" s="7" t="s">
        <v>17</v>
      </c>
      <c r="B63" s="40" t="s">
        <v>18</v>
      </c>
      <c r="C63" s="7" t="s">
        <v>19</v>
      </c>
      <c r="D63" s="29" t="s">
        <v>70</v>
      </c>
      <c r="E63" s="42" t="s">
        <v>71</v>
      </c>
      <c r="F63" s="8">
        <v>14.4</v>
      </c>
      <c r="G63" s="8">
        <v>48</v>
      </c>
      <c r="H63" s="8">
        <v>4.8</v>
      </c>
      <c r="I63" s="26">
        <v>110244</v>
      </c>
      <c r="J63" s="4" t="str">
        <f>VLOOKUP(I63,'[1]October 2024'!$A:$C,2,FALSE)</f>
        <v>CHEESE MOZ LM PT SKM UNFZ PROC PK(41125)</v>
      </c>
      <c r="K63" s="8">
        <v>6.2</v>
      </c>
      <c r="L63" s="41">
        <f>VLOOKUP(I63,'[1]October 2024'!$A:$C,3,FALSE)</f>
        <v>1.8444</v>
      </c>
      <c r="M63" s="43">
        <f t="shared" si="1"/>
        <v>11.44</v>
      </c>
      <c r="N63" s="10">
        <v>45597</v>
      </c>
    </row>
  </sheetData>
  <sheetProtection algorithmName="SHA-512" hashValue="33CLnVL/IRBQxdT4jwyAZSxDKh8RuToLgIKCacd/3lg0x7DER+Iq3QchW+krtYqjp9uwLXEHamSLY+IIH+zYug==" saltValue="dlWil2ywdaOSIQ6IfQnoIg==" spinCount="100000" sheet="1" formatCells="0" formatColumns="0" formatRows="0" deleteColumns="0" deleteRows="0" sort="0" autoFilter="0"/>
  <autoFilter ref="A3:N63" xr:uid="{00000000-0009-0000-0000-000000000000}">
    <filterColumn colId="8">
      <filters>
        <filter val="110244"/>
      </filters>
    </filterColumn>
    <sortState xmlns:xlrd2="http://schemas.microsoft.com/office/spreadsheetml/2017/richdata2" ref="A4:N63">
      <sortCondition ref="D3:D61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2025-01-31T21:38:10+00:00</Remediation_x0020_Date>
  </documentManagement>
</p:properties>
</file>

<file path=customXml/item4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1E1DCBD8-3355-4E9D-AD4E-4CAE92C435F0}"/>
</file>

<file path=customXml/itemProps2.xml><?xml version="1.0" encoding="utf-8"?>
<ds:datastoreItem xmlns:ds="http://schemas.openxmlformats.org/officeDocument/2006/customXml" ds:itemID="{09B4DD19-A177-44BD-ABDE-EFBE01FE21E2}"/>
</file>

<file path=customXml/itemProps3.xml><?xml version="1.0" encoding="utf-8"?>
<ds:datastoreItem xmlns:ds="http://schemas.openxmlformats.org/officeDocument/2006/customXml" ds:itemID="{42608329-BF9E-4023-8DEB-ABB233AABDA0}">
  <ds:schemaRefs>
    <ds:schemaRef ds:uri="http://schemas.microsoft.com/office/2006/metadata/properties"/>
    <ds:schemaRef ds:uri="http://schemas.microsoft.com/office/infopath/2007/PartnerControls"/>
    <ds:schemaRef ds:uri="14bd887b-c026-42a7-b5ab-a06c3d5f0703"/>
    <ds:schemaRef ds:uri="aaaf0235-cd04-4bb1-8e27-3b3c7ba77f46"/>
    <ds:schemaRef ds:uri="http://schemas.microsoft.com/sharepoint/v3"/>
    <ds:schemaRef ds:uri="http://schemas.microsoft.com/sharepoint/v3/fields"/>
  </ds:schemaRefs>
</ds:datastoreItem>
</file>

<file path=customXml/itemProps4.xml><?xml version="1.0" encoding="utf-8"?>
<ds:datastoreItem xmlns:ds="http://schemas.openxmlformats.org/officeDocument/2006/customXml" ds:itemID="{76800DBB-CEE5-43AA-8AEB-E79FE40042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Flowers, Mary Beth - FNS</dc:creator>
  <cp:keywords/>
  <dc:description/>
  <cp:lastModifiedBy>CAMERON Beatrice * ODE</cp:lastModifiedBy>
  <cp:revision/>
  <dcterms:created xsi:type="dcterms:W3CDTF">2019-09-13T10:37:59Z</dcterms:created>
  <dcterms:modified xsi:type="dcterms:W3CDTF">2025-01-14T22:27:29Z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0e779429-33ca-4732-9f69-128d13f05f60</vt:lpwstr>
  </property>
  <property fmtid="{D5CDD505-2E9C-101B-9397-08002B2CF9AE}" pid="4" name="MSIP_Label_7730ea53-6f5e-4160-81a5-992a9105450a_Enabled">
    <vt:lpwstr>true</vt:lpwstr>
  </property>
  <property fmtid="{D5CDD505-2E9C-101B-9397-08002B2CF9AE}" pid="5" name="MSIP_Label_7730ea53-6f5e-4160-81a5-992a9105450a_SetDate">
    <vt:lpwstr>2025-01-14T22:26:56Z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MSIP_Label_7730ea53-6f5e-4160-81a5-992a9105450a_Name">
    <vt:lpwstr>Level 2 - Limited (Items)</vt:lpwstr>
  </property>
  <property fmtid="{D5CDD505-2E9C-101B-9397-08002B2CF9AE}" pid="8" name="MSIP_Label_7730ea53-6f5e-4160-81a5-992a9105450a_SiteId">
    <vt:lpwstr>b4f51418-b269-49a2-935a-fa54bf584fc8</vt:lpwstr>
  </property>
  <property fmtid="{D5CDD505-2E9C-101B-9397-08002B2CF9AE}" pid="9" name="MSIP_Label_7730ea53-6f5e-4160-81a5-992a9105450a_ActionId">
    <vt:lpwstr>fc7e9ac4-80e1-4ff1-938d-818a2284f0f9</vt:lpwstr>
  </property>
  <property fmtid="{D5CDD505-2E9C-101B-9397-08002B2CF9AE}" pid="10" name="MSIP_Label_7730ea53-6f5e-4160-81a5-992a9105450a_ContentBits">
    <vt:lpwstr>0</vt:lpwstr>
  </property>
</Properties>
</file>