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updateLinks="never"/>
  <mc:AlternateContent xmlns:mc="http://schemas.openxmlformats.org/markup-compatibility/2006">
    <mc:Choice Requires="x15">
      <x15ac:absPath xmlns:x15ac="http://schemas.microsoft.com/office/spreadsheetml/2010/11/ac" url="I:\_NPA Approved SEPDS\SY2425\"/>
    </mc:Choice>
  </mc:AlternateContent>
  <xr:revisionPtr revIDLastSave="0" documentId="8_{4B44A0DB-43E5-43DD-AFF1-829F30A3076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'10.12.23'!$A$3:$N$9</definedName>
    <definedName name="_xlnm.Print_Area" localSheetId="0">'10.12.23'!$A$1:$N$9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M9" i="1" s="1"/>
  <c r="J5" i="1"/>
  <c r="J6" i="1"/>
  <c r="J7" i="1"/>
  <c r="J8" i="1"/>
  <c r="J9" i="1"/>
  <c r="L4" i="1"/>
  <c r="J4" i="1"/>
  <c r="M8" i="1"/>
  <c r="M7" i="1"/>
  <c r="M6" i="1"/>
  <c r="M5" i="1"/>
  <c r="M4" i="1" l="1"/>
</calcChain>
</file>

<file path=xl/sharedStrings.xml><?xml version="1.0" encoding="utf-8"?>
<sst xmlns="http://schemas.openxmlformats.org/spreadsheetml/2006/main" count="41" uniqueCount="25">
  <si>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</si>
  <si>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</si>
  <si>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</si>
  <si>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</si>
  <si>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</si>
  <si>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</si>
  <si>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</si>
  <si>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</si>
  <si>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</si>
  <si>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</si>
  <si>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</si>
  <si>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</si>
  <si>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</si>
  <si>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</si>
  <si>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</si>
  <si>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</si>
  <si>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</si>
  <si>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</si>
  <si>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</si>
  <si>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Smucker Foodservice</t>
  </si>
  <si>
    <t xml:space="preserve">PB &amp; GRAPE JELLY SANDWICH ON WHEAT BREAD no HFCS </t>
  </si>
  <si>
    <t>PB &amp; Straw Jelly Sandwich On Wheat Bread no HFCS</t>
  </si>
  <si>
    <t xml:space="preserve">PB &amp; STRAW JAM SANDWICH ON WHEAT BREAD no HFCS </t>
  </si>
  <si>
    <t>PEANUT BUTTER CANS, CREAMY-JIF</t>
  </si>
  <si>
    <t>PEANUT BUTTER CUPS, CREAMY-JIF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</si>
</sst>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"/>
  <sheetViews>
    <sheetView tabSelected="1" zoomScale="70" zoomScaleNormal="70" zoomScaleSheetLayoutView="70" workbookViewId="0">
      <pane ySplit="3" topLeftCell="A4" activePane="bottomLeft" state="frozen"/>
      <selection pane="bottomLeft" activeCell="H1" sqref="H1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45231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9" customHeight="1" x14ac:dyDescent="0.35">
      <c r="A4" s="7" t="s">
        <v>18</v>
      </c>
      <c r="B4" s="40" t="s">
        <v>19</v>
      </c>
      <c r="C4" s="7" t="s">
        <v>12</v>
      </c>
      <c r="D4" s="29">
        <v>5150006960</v>
      </c>
      <c r="E4" s="42" t="s">
        <v>20</v>
      </c>
      <c r="F4" s="8">
        <v>11.7</v>
      </c>
      <c r="G4" s="8">
        <v>72</v>
      </c>
      <c r="H4" s="8">
        <v>2.6</v>
      </c>
      <c r="I4" s="26">
        <v>110700</v>
      </c>
      <c r="J4" s="4" t="str">
        <f>VLOOKUP(I4,'[1]October 2023'!A:C,2,FALSE)</f>
        <v>PEANUTS RAW SHELLED-BULK 44000 LB</v>
      </c>
      <c r="K4" s="8">
        <v>4.46</v>
      </c>
      <c r="L4" s="41">
        <f>VLOOKUP(I4,'[1]October 2023'!A:C,3,FALSE)</f>
        <v>0.5907</v>
      </c>
      <c r="M4" s="43">
        <f>ROUND(K4*L4,2)</f>
        <v>2.63</v>
      </c>
      <c r="N4" s="10">
        <v>45231</v>
      </c>
    </row>
    <row r="5" spans="1:14" s="9" customFormat="1" ht="49" customHeight="1" x14ac:dyDescent="0.35">
      <c r="A5" s="7" t="s">
        <v>18</v>
      </c>
      <c r="B5" s="40" t="s">
        <v>19</v>
      </c>
      <c r="C5" s="7" t="s">
        <v>12</v>
      </c>
      <c r="D5" s="29">
        <v>5150006961</v>
      </c>
      <c r="E5" s="42" t="s">
        <v>21</v>
      </c>
      <c r="F5" s="8">
        <v>11.7</v>
      </c>
      <c r="G5" s="8">
        <v>72</v>
      </c>
      <c r="H5" s="8">
        <v>2.6</v>
      </c>
      <c r="I5" s="26">
        <v>110700</v>
      </c>
      <c r="J5" s="4" t="str">
        <f>VLOOKUP(I5,'[1]October 2023'!A:C,2,FALSE)</f>
        <v>PEANUTS RAW SHELLED-BULK 44000 LB</v>
      </c>
      <c r="K5" s="8">
        <v>4.46</v>
      </c>
      <c r="L5" s="41">
        <f>VLOOKUP(I5,'[1]October 2023'!A:C,3,FALSE)</f>
        <v>0.5907</v>
      </c>
      <c r="M5" s="43">
        <f>ROUND(K5*L5,2)</f>
        <v>2.63</v>
      </c>
      <c r="N5" s="10">
        <v>45231</v>
      </c>
    </row>
    <row r="6" spans="1:14" s="9" customFormat="1" ht="49" customHeight="1" x14ac:dyDescent="0.35">
      <c r="A6" s="7" t="s">
        <v>18</v>
      </c>
      <c r="B6" s="40" t="s">
        <v>19</v>
      </c>
      <c r="C6" s="7" t="s">
        <v>12</v>
      </c>
      <c r="D6" s="29">
        <v>5150021027</v>
      </c>
      <c r="E6" s="42" t="s">
        <v>20</v>
      </c>
      <c r="F6" s="8">
        <v>23.85</v>
      </c>
      <c r="G6" s="8">
        <v>72</v>
      </c>
      <c r="H6" s="8">
        <v>5.3</v>
      </c>
      <c r="I6" s="26">
        <v>110700</v>
      </c>
      <c r="J6" s="4" t="str">
        <f>VLOOKUP(I6,'[1]October 2023'!A:C,2,FALSE)</f>
        <v>PEANUTS RAW SHELLED-BULK 44000 LB</v>
      </c>
      <c r="K6" s="8">
        <v>8.91</v>
      </c>
      <c r="L6" s="41">
        <f>VLOOKUP(I6,'[1]October 2023'!A:C,3,FALSE)</f>
        <v>0.5907</v>
      </c>
      <c r="M6" s="43">
        <f>ROUND(K6*L6,2)</f>
        <v>5.26</v>
      </c>
      <c r="N6" s="10">
        <v>45231</v>
      </c>
    </row>
    <row r="7" spans="1:14" s="9" customFormat="1" ht="49" customHeight="1" x14ac:dyDescent="0.35">
      <c r="A7" s="7" t="s">
        <v>18</v>
      </c>
      <c r="B7" s="40" t="s">
        <v>19</v>
      </c>
      <c r="C7" s="7" t="s">
        <v>12</v>
      </c>
      <c r="D7" s="29">
        <v>5150021028</v>
      </c>
      <c r="E7" s="42" t="s">
        <v>22</v>
      </c>
      <c r="F7" s="8">
        <v>23.85</v>
      </c>
      <c r="G7" s="8">
        <v>72</v>
      </c>
      <c r="H7" s="8">
        <v>5.3</v>
      </c>
      <c r="I7" s="26">
        <v>110700</v>
      </c>
      <c r="J7" s="4" t="str">
        <f>VLOOKUP(I7,'[1]October 2023'!A:C,2,FALSE)</f>
        <v>PEANUTS RAW SHELLED-BULK 44000 LB</v>
      </c>
      <c r="K7" s="8">
        <v>8.91</v>
      </c>
      <c r="L7" s="41">
        <f>VLOOKUP(I7,'[1]October 2023'!A:C,3,FALSE)</f>
        <v>0.5907</v>
      </c>
      <c r="M7" s="43">
        <f>ROUND(K7*L7,2)</f>
        <v>5.26</v>
      </c>
      <c r="N7" s="10">
        <v>45231</v>
      </c>
    </row>
    <row r="8" spans="1:14" s="9" customFormat="1" ht="49" customHeight="1" x14ac:dyDescent="0.35">
      <c r="A8" s="7" t="s">
        <v>18</v>
      </c>
      <c r="B8" s="40" t="s">
        <v>19</v>
      </c>
      <c r="C8" s="7" t="s">
        <v>12</v>
      </c>
      <c r="D8" s="29">
        <v>5150024331</v>
      </c>
      <c r="E8" s="42" t="s">
        <v>23</v>
      </c>
      <c r="F8" s="8">
        <v>24</v>
      </c>
      <c r="G8" s="8">
        <v>6</v>
      </c>
      <c r="H8" s="8">
        <v>64</v>
      </c>
      <c r="I8" s="26">
        <v>110700</v>
      </c>
      <c r="J8" s="4" t="str">
        <f>VLOOKUP(I8,'[1]October 2023'!A:C,2,FALSE)</f>
        <v>PEANUTS RAW SHELLED-BULK 44000 LB</v>
      </c>
      <c r="K8" s="8">
        <v>20.73</v>
      </c>
      <c r="L8" s="41">
        <f>VLOOKUP(I8,'[1]October 2023'!A:C,3,FALSE)</f>
        <v>0.5907</v>
      </c>
      <c r="M8" s="43">
        <f>ROUND(K8*L8,2)</f>
        <v>12.25</v>
      </c>
      <c r="N8" s="10">
        <v>45231</v>
      </c>
    </row>
    <row r="9" spans="1:14" s="9" customFormat="1" ht="49" customHeight="1" x14ac:dyDescent="0.35">
      <c r="A9" s="7" t="s">
        <v>18</v>
      </c>
      <c r="B9" s="40" t="s">
        <v>19</v>
      </c>
      <c r="C9" s="7" t="s">
        <v>12</v>
      </c>
      <c r="D9" s="29">
        <v>5150092100</v>
      </c>
      <c r="E9" s="42" t="s">
        <v>24</v>
      </c>
      <c r="F9" s="8">
        <v>8.25</v>
      </c>
      <c r="G9" s="8">
        <v>120</v>
      </c>
      <c r="H9" s="8">
        <v>1.1000000000000001</v>
      </c>
      <c r="I9" s="26">
        <v>110700</v>
      </c>
      <c r="J9" s="4" t="str">
        <f>VLOOKUP(I9,'[1]October 2023'!A:C,2,FALSE)</f>
        <v>PEANUTS RAW SHELLED-BULK 44000 LB</v>
      </c>
      <c r="K9" s="8">
        <v>7.4</v>
      </c>
      <c r="L9" s="41">
        <f>VLOOKUP(I9,'[1]October 2023'!A:C,3,FALSE)</f>
        <v>0.5907</v>
      </c>
      <c r="M9" s="43">
        <f>ROUND(K9*L9,2)</f>
        <v>4.37</v>
      </c>
      <c r="N9" s="10">
        <v>45231</v>
      </c>
    </row>
  </sheetData>
  <sheetProtection algorithmName="SHA-512" hashValue="2y/VdEACY/Qkq9bX7IyZKtEOoreSKT+zps3Yb4oD+QCF9YZrT5awtFWw+48tU7sjZr8+yqW6dzzaR3rgkS467A==" saltValue="ePZ8mFN9cGhysDErMTLdxQ==" spinCount="100000" sheet="1" formatCells="0" formatColumns="0" formatRows="0" deleteColumns="0" deleteRows="0" sort="0" autoFilter="0"/>
  <autoFilter ref="A3:N9" xr:uid="{00000000-0009-0000-0000-000000000000}">
    <sortState xmlns:xlrd2="http://schemas.microsoft.com/office/spreadsheetml/2017/richdata2" ref="A4:N9">
      <sortCondition ref="D3:D9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2024-01-29T16:29:06+00:00</Remediation_x0020_Date>
  </documentManagement>
</p:properties>
</file>

<file path=customXml/itemProps1.xml><?xml version="1.0" encoding="utf-8"?>
<ds:datastoreItem xmlns:ds="http://schemas.openxmlformats.org/officeDocument/2006/customXml" ds:itemID="{72AEFAA2-A59C-48EB-9A9B-2A8D2AD4A1E6}"/>
</file>

<file path=customXml/itemProps2.xml><?xml version="1.0" encoding="utf-8"?>
<ds:datastoreItem xmlns:ds="http://schemas.openxmlformats.org/officeDocument/2006/customXml" ds:itemID="{4D96AF7D-D931-42D1-9C2E-8CB6FAA1C7EF}"/>
</file>

<file path=customXml/itemProps3.xml><?xml version="1.0" encoding="utf-8"?>
<ds:datastoreItem xmlns:ds="http://schemas.openxmlformats.org/officeDocument/2006/customXml" ds:itemID="{B445BC49-7091-4ACF-A3B1-24AE53D799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Hubeny, Linda - FNS</cp:lastModifiedBy>
  <cp:lastPrinted>2019-09-26T16:13:28Z</cp:lastPrinted>
  <dcterms:created xsi:type="dcterms:W3CDTF">2019-09-13T10:37:59Z</dcterms:created>
  <dcterms:modified xsi:type="dcterms:W3CDTF">2023-10-25T12:00:50Z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