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_USDA Foods\~USDA Foods Ordering Period\Ordering Tools\"/>
    </mc:Choice>
  </mc:AlternateContent>
  <bookViews>
    <workbookView xWindow="840" yWindow="-45" windowWidth="11565" windowHeight="7590" activeTab="1"/>
  </bookViews>
  <sheets>
    <sheet name="Instructions" sheetId="13" r:id="rId1"/>
    <sheet name="SY23-24 Supplemental Worksheet" sheetId="12" r:id="rId2"/>
  </sheets>
  <externalReferences>
    <externalReference r:id="rId3"/>
  </externalReferences>
  <definedNames>
    <definedName name="CommoditySpecs" localSheetId="1">#REF!</definedName>
    <definedName name="CommoditySpecs">#REF!</definedName>
    <definedName name="NFD">[1]NFD!$A$6:$C$20</definedName>
    <definedName name="NonProcessed" localSheetId="1">'SY23-24 Supplemental Worksheet'!#REF!</definedName>
    <definedName name="NonProcessed">#REF!</definedName>
    <definedName name="_xlnm.Print_Area" localSheetId="0">Instructions!$B$1:$AE$19</definedName>
    <definedName name="_xlnm.Print_Area" localSheetId="1">'SY23-24 Supplemental Worksheet'!$A$1:$J$70</definedName>
    <definedName name="_xlnm.Print_Titles" localSheetId="1">'SY23-24 Supplemental Worksheet'!$A:$B,'SY23-24 Supplemental Worksheet'!$1:$4</definedName>
    <definedName name="Processed" localSheetId="1">#REF!</definedName>
    <definedName name="Processed">#REF!</definedName>
    <definedName name="Processed_Chicken_" localSheetId="1">#REF!</definedName>
    <definedName name="Processed_Chicken_">#REF!</definedName>
  </definedNames>
  <calcPr calcId="162913"/>
</workbook>
</file>

<file path=xl/calcChain.xml><?xml version="1.0" encoding="utf-8"?>
<calcChain xmlns="http://schemas.openxmlformats.org/spreadsheetml/2006/main">
  <c r="G41" i="12" l="1"/>
  <c r="F41" i="12" s="1"/>
  <c r="G23" i="12"/>
  <c r="F23" i="12" s="1"/>
  <c r="G24" i="12"/>
  <c r="F24" i="12" s="1"/>
  <c r="G25" i="12"/>
  <c r="F25" i="12" s="1"/>
  <c r="G52" i="12" l="1"/>
  <c r="F52" i="12" s="1"/>
  <c r="G54" i="12" l="1"/>
  <c r="F54" i="12" s="1"/>
  <c r="G55" i="12"/>
  <c r="F55" i="12" s="1"/>
  <c r="G61" i="12" l="1"/>
  <c r="F61" i="12" s="1"/>
  <c r="G62" i="12"/>
  <c r="F62" i="12" s="1"/>
  <c r="G63" i="12"/>
  <c r="F63" i="12" s="1"/>
  <c r="G14" i="12" l="1"/>
  <c r="F14" i="12" s="1"/>
  <c r="G20" i="12" l="1"/>
  <c r="F20" i="12" s="1"/>
  <c r="G60" i="12" l="1"/>
  <c r="F60" i="12" s="1"/>
  <c r="G64" i="12"/>
  <c r="F64" i="12" s="1"/>
  <c r="G46" i="12" l="1"/>
  <c r="F46" i="12" s="1"/>
  <c r="G47" i="12"/>
  <c r="F47" i="12" s="1"/>
  <c r="G30" i="12"/>
  <c r="F30" i="12" s="1"/>
  <c r="G7" i="12" l="1"/>
  <c r="F7" i="12" s="1"/>
  <c r="G8" i="12"/>
  <c r="F8" i="12" s="1"/>
  <c r="G9" i="12"/>
  <c r="F9" i="12" s="1"/>
  <c r="G10" i="12"/>
  <c r="F10" i="12" s="1"/>
  <c r="G35" i="12"/>
  <c r="F35" i="12" s="1"/>
  <c r="G40" i="12" l="1"/>
  <c r="F40" i="12" s="1"/>
  <c r="G34" i="12"/>
  <c r="F34" i="12" s="1"/>
  <c r="G22" i="12"/>
  <c r="F22" i="12" s="1"/>
  <c r="G21" i="12"/>
  <c r="F21" i="12" s="1"/>
  <c r="G51" i="12" l="1"/>
  <c r="F51" i="12" s="1"/>
  <c r="G38" i="12"/>
  <c r="F38" i="12" s="1"/>
  <c r="G32" i="12"/>
  <c r="F32" i="12" s="1"/>
  <c r="G53" i="12" l="1"/>
  <c r="F53" i="12" s="1"/>
  <c r="G15" i="12" l="1"/>
  <c r="F15" i="12" s="1"/>
  <c r="G42" i="12" l="1"/>
  <c r="F42" i="12" s="1"/>
  <c r="G39" i="12"/>
  <c r="F39" i="12" s="1"/>
  <c r="G37" i="12"/>
  <c r="F37" i="12" s="1"/>
  <c r="G27" i="12"/>
  <c r="F27" i="12" s="1"/>
  <c r="G13" i="12"/>
  <c r="F13" i="12" s="1"/>
  <c r="G6" i="12"/>
  <c r="F6" i="12" s="1"/>
  <c r="G11" i="12"/>
  <c r="F11" i="12" s="1"/>
  <c r="G59" i="12"/>
  <c r="F59" i="12" s="1"/>
  <c r="G58" i="12"/>
  <c r="F58" i="12" s="1"/>
  <c r="G57" i="12"/>
  <c r="G50" i="12"/>
  <c r="F50" i="12" s="1"/>
  <c r="G49" i="12"/>
  <c r="F49" i="12" s="1"/>
  <c r="G45" i="12"/>
  <c r="F45" i="12" s="1"/>
  <c r="G44" i="12"/>
  <c r="F44" i="12" s="1"/>
  <c r="G33" i="12"/>
  <c r="F33" i="12" s="1"/>
  <c r="G31" i="12"/>
  <c r="F31" i="12" s="1"/>
  <c r="G29" i="12"/>
  <c r="F29" i="12" s="1"/>
  <c r="G19" i="12"/>
  <c r="F19" i="12" s="1"/>
  <c r="G18" i="12"/>
  <c r="F18" i="12" s="1"/>
  <c r="G17" i="12"/>
  <c r="F17" i="12" s="1"/>
  <c r="G65" i="12" l="1"/>
  <c r="F57" i="12"/>
  <c r="F65" i="12" l="1"/>
  <c r="F67" i="12" l="1"/>
  <c r="F69" i="12" s="1"/>
</calcChain>
</file>

<file path=xl/sharedStrings.xml><?xml version="1.0" encoding="utf-8"?>
<sst xmlns="http://schemas.openxmlformats.org/spreadsheetml/2006/main" count="194" uniqueCount="123">
  <si>
    <t>Entitlement Cost of Order</t>
  </si>
  <si>
    <t># of Cases Ordered</t>
  </si>
  <si>
    <t>POULTRY</t>
  </si>
  <si>
    <t>MEAT</t>
  </si>
  <si>
    <t>Average Entitlement Cost/Case</t>
  </si>
  <si>
    <t>Storage</t>
  </si>
  <si>
    <t>Pack Size</t>
  </si>
  <si>
    <t>Dry</t>
  </si>
  <si>
    <t>FRUIT</t>
  </si>
  <si>
    <t>VEGETABLES</t>
  </si>
  <si>
    <t>Freezer</t>
  </si>
  <si>
    <t>Ham, CKD, Thin Sliced</t>
  </si>
  <si>
    <t>6/5 LB</t>
  </si>
  <si>
    <t>Turkey Roast, BNLS, Raw</t>
  </si>
  <si>
    <t>FISH</t>
  </si>
  <si>
    <t>Beans, Black Turtle</t>
  </si>
  <si>
    <t>Beans, Kidney</t>
  </si>
  <si>
    <t>Beans, Pinto</t>
  </si>
  <si>
    <t>6/#10 Can</t>
  </si>
  <si>
    <t>DAIRY</t>
  </si>
  <si>
    <t>Cheese, American, Yel Slc</t>
  </si>
  <si>
    <t>Cheese, Cheddar, Yel Shred</t>
  </si>
  <si>
    <t>Cheese, Mozz LMPS, Shred</t>
  </si>
  <si>
    <t>Cheese, Mozz, LMPS, String</t>
  </si>
  <si>
    <t>Cooler</t>
  </si>
  <si>
    <t>360/1 oz</t>
  </si>
  <si>
    <t>Applesauce Cups</t>
  </si>
  <si>
    <t>Raisins, box</t>
  </si>
  <si>
    <t>96/4.5 oz</t>
  </si>
  <si>
    <t>144/1.33 oz</t>
  </si>
  <si>
    <t>Pasta, Macaroni, WGR</t>
  </si>
  <si>
    <t>Pasta, Rotini, WGR</t>
  </si>
  <si>
    <t>Pasta, Spaghetti, WGR</t>
  </si>
  <si>
    <t>Rice, Brown, Long, Parboiled</t>
  </si>
  <si>
    <t>BEANS</t>
  </si>
  <si>
    <t>Broccoli</t>
  </si>
  <si>
    <t>Peanut Butter, Smooth, Individual Portion</t>
  </si>
  <si>
    <t>120/1.1 oz.</t>
  </si>
  <si>
    <t>Beef, Fine Ground, 85/15, Raw</t>
  </si>
  <si>
    <t>Pork, Pulled, Whole Muscle, CKD</t>
  </si>
  <si>
    <t>Chicken, Fajita, CKD</t>
  </si>
  <si>
    <t>Chicken, Diced, CKD</t>
  </si>
  <si>
    <t>Turkey Breast, Sliced, CKD</t>
  </si>
  <si>
    <t>Cranberries, Dried Ind.</t>
  </si>
  <si>
    <t>300/1.16 oz</t>
  </si>
  <si>
    <t xml:space="preserve">Fish Sticks, Pollock, Breaded WG </t>
  </si>
  <si>
    <t>Chicken Strips, Unseasoned, CKD</t>
  </si>
  <si>
    <t>Beef Crumbles, CKD</t>
  </si>
  <si>
    <t>Turkey Taco Filling, CKD</t>
  </si>
  <si>
    <t xml:space="preserve">Egg Patty, Round, CKD </t>
  </si>
  <si>
    <t>Beans, Garbanzo</t>
  </si>
  <si>
    <t>Pasta, Penne, WGR</t>
  </si>
  <si>
    <t>Beef Patty, CKD, 2 M/MA, No Fillers</t>
  </si>
  <si>
    <t>Beans, Refried</t>
  </si>
  <si>
    <t>Spaghetti Sauce, Can</t>
  </si>
  <si>
    <t xml:space="preserve">Cheese, Cheddar, Yel Slc </t>
  </si>
  <si>
    <t>Beef Patty, CKD, 2 M/MA, SPP</t>
  </si>
  <si>
    <t>Blueberries, Frz, Unsweetened</t>
  </si>
  <si>
    <t>Total entitlement cost of order:</t>
  </si>
  <si>
    <t>Cheese, Cheddar, RF, Yel Shred</t>
  </si>
  <si>
    <t>Tomatoes, Salsa, Pouch</t>
  </si>
  <si>
    <t>6/106 oz. Pouch</t>
  </si>
  <si>
    <t>Tomatoes, Sauce, Can</t>
  </si>
  <si>
    <t>70/4 oz</t>
  </si>
  <si>
    <t>Cheese, Pepper Jack, Shredded</t>
  </si>
  <si>
    <t>Enter your WBSCM beginning entitlement amount here:</t>
  </si>
  <si>
    <t>USDA Code</t>
  </si>
  <si>
    <t xml:space="preserve">USDA Food Description                                                            </t>
  </si>
  <si>
    <t>Estimated entitlement balance left to spend:</t>
  </si>
  <si>
    <t>ODE USDA Foods website</t>
  </si>
  <si>
    <t>WBSCM</t>
  </si>
  <si>
    <t>This is an optional tool to help Agencies pre-plan orders prior to entry into WBSCM</t>
  </si>
  <si>
    <t>Do not enter anything in gray or dash lines</t>
  </si>
  <si>
    <t>Chicken, Fillet, Unbread, CKD</t>
  </si>
  <si>
    <t>Sunflower Seed Butter, Smooth</t>
  </si>
  <si>
    <t>Turkey. Deli Breast, Smoked, Frozen</t>
  </si>
  <si>
    <t>Beans, Vegetarian</t>
  </si>
  <si>
    <t>Estimated entitlement balance left:</t>
  </si>
  <si>
    <t>3- Links to Resources:</t>
  </si>
  <si>
    <r>
      <t>1 - ENTER NUMBER OF CASES -</t>
    </r>
    <r>
      <rPr>
        <b/>
        <sz val="16"/>
        <color rgb="FFFF0000"/>
        <rFont val="Calibri"/>
        <family val="2"/>
        <scheme val="minor"/>
      </rPr>
      <t xml:space="preserve"> </t>
    </r>
    <r>
      <rPr>
        <b/>
        <i/>
        <sz val="16"/>
        <color rgb="FFC00000"/>
        <rFont val="Calibri"/>
        <family val="2"/>
        <scheme val="minor"/>
      </rPr>
      <t>AS INSTRUCTED IN RED</t>
    </r>
  </si>
  <si>
    <r>
      <t xml:space="preserve">2 - CHECK YOUR TOTAL ORDER, ENTER ENTITLEMENT AND SET-ASIDE AMOUNT - </t>
    </r>
    <r>
      <rPr>
        <b/>
        <i/>
        <sz val="16"/>
        <color rgb="FFC00000"/>
        <rFont val="Calibri"/>
        <family val="2"/>
        <scheme val="minor"/>
      </rPr>
      <t>AS INSTRUCTED IN RED</t>
    </r>
  </si>
  <si>
    <t>2-STEP INSTRUCTIONS</t>
  </si>
  <si>
    <t>Pancakes, Whole Wheat, Frz</t>
  </si>
  <si>
    <t>144 count</t>
  </si>
  <si>
    <t>Tortilla, Whole Wheat, 8", Frz</t>
  </si>
  <si>
    <t>4/10 lb</t>
  </si>
  <si>
    <t>4/8-12 lb</t>
  </si>
  <si>
    <t>10/3-6/5 lb</t>
  </si>
  <si>
    <t>8/5 lb-4/10 lb</t>
  </si>
  <si>
    <t>6/5 lb</t>
  </si>
  <si>
    <t>12 lb</t>
  </si>
  <si>
    <t>30 lb</t>
  </si>
  <si>
    <t>12/2.5 lb</t>
  </si>
  <si>
    <t>2/ 10 lb</t>
  </si>
  <si>
    <t>24/2 lb</t>
  </si>
  <si>
    <t>25 lb</t>
  </si>
  <si>
    <t>4/5 lb</t>
  </si>
  <si>
    <t>8/5-4/10 lb</t>
  </si>
  <si>
    <t>6/5-3/10 lb</t>
  </si>
  <si>
    <t>8/5 lb</t>
  </si>
  <si>
    <t>40 lb</t>
  </si>
  <si>
    <t xml:space="preserve">8/5-4/10 lb </t>
  </si>
  <si>
    <t>12/24 count</t>
  </si>
  <si>
    <t>Jan. 2024</t>
  </si>
  <si>
    <t>Feb. 2024</t>
  </si>
  <si>
    <t>March 2024</t>
  </si>
  <si>
    <t>Orange Juice, Unsweetened,Cartons,Sgl,Frz</t>
  </si>
  <si>
    <t>Cherries, Dried</t>
  </si>
  <si>
    <t>4/4 lb</t>
  </si>
  <si>
    <t>School Year 2023-24</t>
  </si>
  <si>
    <t>Total Entitlement cost will self total and appear in the green box at the bottom as you enter data.</t>
  </si>
  <si>
    <t xml:space="preserve">Enter # of cases you are requesting in the blue boxes </t>
  </si>
  <si>
    <t>GRAINS / PASTA / RICE</t>
  </si>
  <si>
    <t>PEANUT / SEED</t>
  </si>
  <si>
    <t>Peanut Butter, Smooth, Jar</t>
  </si>
  <si>
    <t>Applesauce Unsweetened</t>
  </si>
  <si>
    <t>Requested Delivery Period to state Warehouse:</t>
  </si>
  <si>
    <t>Total Cases</t>
  </si>
  <si>
    <t>Do not enter anything in the red boxes</t>
  </si>
  <si>
    <r>
      <t xml:space="preserve">Enter your DoD Fresh Additional Allocation amount here                                                                                                                                                   </t>
    </r>
    <r>
      <rPr>
        <b/>
        <i/>
        <sz val="10"/>
        <rFont val="Calibri"/>
        <family val="2"/>
        <scheme val="minor"/>
      </rPr>
      <t>(enter zero if not requesting any)</t>
    </r>
  </si>
  <si>
    <t>ODE DoD Frash Additional Allocation Request Form</t>
  </si>
  <si>
    <t>Supplemental WBSCM Direct Delivery Limited Catalog Worksheet for USDA Foods</t>
  </si>
  <si>
    <r>
      <t xml:space="preserve">The tab titled </t>
    </r>
    <r>
      <rPr>
        <b/>
        <sz val="12"/>
        <rFont val="Calibri"/>
        <family val="2"/>
        <scheme val="minor"/>
      </rPr>
      <t>'SY23-24 Supplemental Worksheet'</t>
    </r>
    <r>
      <rPr>
        <sz val="12"/>
        <rFont val="Calibri"/>
        <family val="2"/>
        <scheme val="minor"/>
      </rPr>
      <t xml:space="preserve"> shows the WBSCM products available, the date(s) each product will be delivered to the warehouse, and the estimated per case entitlement cost of each product. </t>
    </r>
    <r>
      <rPr>
        <sz val="12"/>
        <color rgb="FFFF0000"/>
        <rFont val="Calibri"/>
        <family val="2"/>
        <scheme val="minor"/>
      </rPr>
      <t>*</t>
    </r>
    <r>
      <rPr>
        <sz val="12"/>
        <rFont val="Calibri"/>
        <family val="2"/>
        <scheme val="minor"/>
      </rPr>
      <t xml:space="preserve">However, when you enter your order into WBSCM, it will use the most recent average actual prices. Keep this in mind; WBSCM will display a more current average price and you may have to make adjustments.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</si>
</sst>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\ #,##0.00_);\(&quot;$&quot;#,##0.00\)"/>
  </numFmts>
  <fonts count="26" x14ac:knownFonts="1">
    <font>
      <sz val="10"/>
      <name val="MS Sans Serif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sz val="16"/>
      <color rgb="FFC00000"/>
      <name val="Calibri"/>
      <family val="2"/>
      <scheme val="minor"/>
    </font>
    <font>
      <b/>
      <i/>
      <sz val="16"/>
      <color theme="6" tint="-0.499984740745262"/>
      <name val="Calibri"/>
      <family val="2"/>
      <scheme val="minor"/>
    </font>
    <font>
      <sz val="36"/>
      <name val="Calibri"/>
      <family val="2"/>
      <scheme val="minor"/>
    </font>
    <font>
      <b/>
      <sz val="22"/>
      <name val="Calibri"/>
      <family val="2"/>
      <scheme val="minor"/>
    </font>
    <font>
      <b/>
      <u/>
      <sz val="12"/>
      <color theme="10"/>
      <name val="MS Sans Serif"/>
    </font>
  </fonts>
  <fills count="12">
    <fill>
      <patternFill patternType="none"/>
    </fill>
    <fill>
      <patternFill patternType="gray125"/>
    </fill>
    <fill>
      <patternFill patternType="lightUp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Up"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13" fillId="10" borderId="0" applyNumberFormat="0" applyBorder="0" applyAlignment="0" applyProtection="0"/>
  </cellStyleXfs>
  <cellXfs count="218">
    <xf numFmtId="0" fontId="0" fillId="0" borderId="0" xfId="0"/>
    <xf numFmtId="0" fontId="6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5" fillId="0" borderId="1" xfId="2" applyNumberFormat="1" applyFont="1" applyFill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left" vertical="top"/>
    </xf>
    <xf numFmtId="49" fontId="5" fillId="0" borderId="1" xfId="2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5" fillId="0" borderId="0" xfId="0" quotePrefix="1" applyNumberFormat="1" applyFont="1" applyFill="1" applyBorder="1" applyAlignment="1">
      <alignment vertical="center"/>
    </xf>
    <xf numFmtId="1" fontId="5" fillId="0" borderId="0" xfId="0" quotePrefix="1" applyNumberFormat="1" applyFont="1" applyFill="1" applyBorder="1" applyAlignment="1" applyProtection="1">
      <alignment vertical="center"/>
      <protection locked="0"/>
    </xf>
    <xf numFmtId="0" fontId="5" fillId="3" borderId="0" xfId="0" applyFont="1" applyFill="1" applyBorder="1" applyAlignment="1">
      <alignment vertical="center"/>
    </xf>
    <xf numFmtId="49" fontId="5" fillId="3" borderId="0" xfId="0" applyNumberFormat="1" applyFont="1" applyFill="1" applyBorder="1" applyAlignment="1">
      <alignment vertical="center"/>
    </xf>
    <xf numFmtId="164" fontId="4" fillId="2" borderId="4" xfId="1" applyNumberFormat="1" applyFont="1" applyFill="1" applyBorder="1" applyAlignment="1">
      <alignment horizontal="centerContinuous" vertical="center"/>
    </xf>
    <xf numFmtId="164" fontId="4" fillId="2" borderId="6" xfId="1" applyNumberFormat="1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Continuous" vertical="center"/>
    </xf>
    <xf numFmtId="0" fontId="10" fillId="0" borderId="0" xfId="0" applyFont="1" applyAlignment="1">
      <alignment horizontal="left"/>
    </xf>
    <xf numFmtId="0" fontId="12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2" applyFont="1" applyProtection="1">
      <protection locked="0"/>
    </xf>
    <xf numFmtId="0" fontId="6" fillId="0" borderId="7" xfId="0" applyFont="1" applyFill="1" applyBorder="1" applyAlignment="1">
      <alignment horizontal="left" vertical="top"/>
    </xf>
    <xf numFmtId="0" fontId="6" fillId="0" borderId="11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/>
    </xf>
    <xf numFmtId="0" fontId="5" fillId="0" borderId="12" xfId="2" applyNumberFormat="1" applyFont="1" applyFill="1" applyBorder="1" applyAlignment="1">
      <alignment horizontal="left" vertical="top"/>
    </xf>
    <xf numFmtId="0" fontId="5" fillId="0" borderId="12" xfId="0" applyNumberFormat="1" applyFont="1" applyFill="1" applyBorder="1" applyAlignment="1">
      <alignment horizontal="left" vertical="top"/>
    </xf>
    <xf numFmtId="49" fontId="5" fillId="0" borderId="12" xfId="2" applyNumberFormat="1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/>
    </xf>
    <xf numFmtId="0" fontId="5" fillId="0" borderId="23" xfId="0" applyFont="1" applyFill="1" applyBorder="1" applyAlignment="1">
      <alignment horizontal="left" vertical="top"/>
    </xf>
    <xf numFmtId="0" fontId="5" fillId="0" borderId="24" xfId="2" applyNumberFormat="1" applyFont="1" applyFill="1" applyBorder="1" applyAlignment="1">
      <alignment horizontal="left" vertical="top"/>
    </xf>
    <xf numFmtId="0" fontId="7" fillId="0" borderId="24" xfId="0" applyFont="1" applyFill="1" applyBorder="1" applyAlignment="1">
      <alignment horizontal="left" vertical="top" wrapText="1"/>
    </xf>
    <xf numFmtId="0" fontId="4" fillId="9" borderId="0" xfId="0" quotePrefix="1" applyNumberFormat="1" applyFont="1" applyFill="1" applyBorder="1" applyAlignment="1">
      <alignment vertical="center"/>
    </xf>
    <xf numFmtId="49" fontId="5" fillId="0" borderId="24" xfId="2" applyNumberFormat="1" applyFont="1" applyFill="1" applyBorder="1" applyAlignment="1">
      <alignment horizontal="left" vertical="top"/>
    </xf>
    <xf numFmtId="0" fontId="6" fillId="0" borderId="23" xfId="0" applyFont="1" applyFill="1" applyBorder="1" applyAlignment="1">
      <alignment horizontal="left" vertical="top"/>
    </xf>
    <xf numFmtId="0" fontId="5" fillId="0" borderId="24" xfId="0" applyNumberFormat="1" applyFont="1" applyFill="1" applyBorder="1" applyAlignment="1">
      <alignment horizontal="left" vertical="top"/>
    </xf>
    <xf numFmtId="0" fontId="6" fillId="0" borderId="24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5" fillId="0" borderId="32" xfId="0" applyFont="1" applyFill="1" applyBorder="1" applyAlignment="1">
      <alignment horizontal="left" vertical="top"/>
    </xf>
    <xf numFmtId="0" fontId="5" fillId="0" borderId="33" xfId="2" applyNumberFormat="1" applyFont="1" applyFill="1" applyBorder="1" applyAlignment="1">
      <alignment horizontal="left" vertical="top"/>
    </xf>
    <xf numFmtId="0" fontId="4" fillId="9" borderId="0" xfId="0" applyFont="1" applyFill="1" applyBorder="1" applyAlignment="1">
      <alignment horizontal="left" vertical="center"/>
    </xf>
    <xf numFmtId="0" fontId="4" fillId="9" borderId="22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center"/>
    </xf>
    <xf numFmtId="0" fontId="22" fillId="0" borderId="17" xfId="0" applyFont="1" applyFill="1" applyBorder="1" applyAlignment="1">
      <alignment horizontal="left" vertical="center"/>
    </xf>
    <xf numFmtId="0" fontId="22" fillId="0" borderId="18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top" indent="1"/>
    </xf>
    <xf numFmtId="164" fontId="4" fillId="2" borderId="0" xfId="1" applyNumberFormat="1" applyFont="1" applyFill="1" applyBorder="1" applyAlignment="1">
      <alignment horizontal="center" vertical="center"/>
    </xf>
    <xf numFmtId="1" fontId="5" fillId="0" borderId="25" xfId="0" quotePrefix="1" applyNumberFormat="1" applyFont="1" applyFill="1" applyBorder="1" applyAlignment="1">
      <alignment horizontal="center" vertical="top"/>
    </xf>
    <xf numFmtId="1" fontId="5" fillId="0" borderId="34" xfId="0" quotePrefix="1" applyNumberFormat="1" applyFont="1" applyFill="1" applyBorder="1" applyAlignment="1">
      <alignment horizontal="center" vertical="top"/>
    </xf>
    <xf numFmtId="1" fontId="5" fillId="0" borderId="8" xfId="0" quotePrefix="1" applyNumberFormat="1" applyFont="1" applyFill="1" applyBorder="1" applyAlignment="1">
      <alignment horizontal="center" vertical="top"/>
    </xf>
    <xf numFmtId="1" fontId="5" fillId="0" borderId="13" xfId="0" quotePrefix="1" applyNumberFormat="1" applyFont="1" applyFill="1" applyBorder="1" applyAlignment="1">
      <alignment horizontal="center" vertical="top"/>
    </xf>
    <xf numFmtId="0" fontId="4" fillId="8" borderId="0" xfId="0" applyFont="1" applyFill="1" applyBorder="1" applyAlignment="1">
      <alignment horizontal="center" vertical="top"/>
    </xf>
    <xf numFmtId="0" fontId="5" fillId="9" borderId="9" xfId="0" applyFont="1" applyFill="1" applyBorder="1" applyAlignment="1">
      <alignment horizontal="center" vertical="center"/>
    </xf>
    <xf numFmtId="0" fontId="5" fillId="9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" fontId="5" fillId="0" borderId="0" xfId="0" quotePrefix="1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5" fillId="3" borderId="0" xfId="0" applyNumberFormat="1" applyFont="1" applyFill="1" applyBorder="1" applyAlignment="1">
      <alignment horizontal="center" vertical="center"/>
    </xf>
    <xf numFmtId="165" fontId="5" fillId="6" borderId="1" xfId="1" applyNumberFormat="1" applyFont="1" applyFill="1" applyBorder="1" applyAlignment="1">
      <alignment horizontal="center" vertical="top"/>
    </xf>
    <xf numFmtId="165" fontId="5" fillId="6" borderId="24" xfId="1" applyNumberFormat="1" applyFont="1" applyFill="1" applyBorder="1" applyAlignment="1">
      <alignment horizontal="center" vertical="top"/>
    </xf>
    <xf numFmtId="165" fontId="5" fillId="6" borderId="12" xfId="1" applyNumberFormat="1" applyFont="1" applyFill="1" applyBorder="1" applyAlignment="1">
      <alignment horizontal="center" vertical="top"/>
    </xf>
    <xf numFmtId="165" fontId="4" fillId="8" borderId="0" xfId="0" applyNumberFormat="1" applyFont="1" applyFill="1" applyBorder="1" applyAlignment="1">
      <alignment horizontal="center" vertical="top"/>
    </xf>
    <xf numFmtId="165" fontId="4" fillId="11" borderId="15" xfId="1" applyNumberFormat="1" applyFont="1" applyFill="1" applyBorder="1" applyAlignment="1">
      <alignment horizontal="center" vertical="center" wrapText="1"/>
    </xf>
    <xf numFmtId="165" fontId="16" fillId="10" borderId="0" xfId="4" applyNumberFormat="1" applyFont="1" applyBorder="1" applyAlignment="1">
      <alignment horizontal="center" vertical="center" wrapText="1"/>
    </xf>
    <xf numFmtId="165" fontId="4" fillId="0" borderId="15" xfId="1" applyNumberFormat="1" applyFont="1" applyFill="1" applyBorder="1" applyAlignment="1">
      <alignment horizontal="center" vertical="center" wrapText="1"/>
    </xf>
    <xf numFmtId="165" fontId="16" fillId="10" borderId="36" xfId="4" applyNumberFormat="1" applyFont="1" applyBorder="1" applyAlignment="1">
      <alignment horizontal="center" vertical="center" wrapText="1"/>
    </xf>
    <xf numFmtId="7" fontId="5" fillId="0" borderId="0" xfId="0" quotePrefix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4" borderId="23" xfId="0" quotePrefix="1" applyNumberFormat="1" applyFont="1" applyFill="1" applyBorder="1" applyAlignment="1" applyProtection="1">
      <alignment horizontal="center" vertical="center"/>
      <protection locked="0"/>
    </xf>
    <xf numFmtId="0" fontId="5" fillId="5" borderId="24" xfId="0" quotePrefix="1" applyNumberFormat="1" applyFont="1" applyFill="1" applyBorder="1" applyAlignment="1">
      <alignment horizontal="center" vertical="center"/>
    </xf>
    <xf numFmtId="0" fontId="5" fillId="2" borderId="24" xfId="0" quotePrefix="1" applyNumberFormat="1" applyFont="1" applyFill="1" applyBorder="1" applyAlignment="1">
      <alignment horizontal="center" vertical="center"/>
    </xf>
    <xf numFmtId="0" fontId="5" fillId="4" borderId="24" xfId="0" quotePrefix="1" applyNumberFormat="1" applyFont="1" applyFill="1" applyBorder="1" applyAlignment="1" applyProtection="1">
      <alignment horizontal="center" vertical="center"/>
      <protection locked="0"/>
    </xf>
    <xf numFmtId="0" fontId="5" fillId="2" borderId="25" xfId="0" quotePrefix="1" applyNumberFormat="1" applyFont="1" applyFill="1" applyBorder="1" applyAlignment="1">
      <alignment horizontal="center" vertical="center"/>
    </xf>
    <xf numFmtId="0" fontId="5" fillId="2" borderId="7" xfId="0" quotePrefix="1" applyNumberFormat="1" applyFont="1" applyFill="1" applyBorder="1" applyAlignment="1">
      <alignment horizontal="center" vertical="center"/>
    </xf>
    <xf numFmtId="0" fontId="5" fillId="4" borderId="1" xfId="0" quotePrefix="1" applyNumberFormat="1" applyFont="1" applyFill="1" applyBorder="1" applyAlignment="1" applyProtection="1">
      <alignment horizontal="center" vertical="center"/>
      <protection locked="0"/>
    </xf>
    <xf numFmtId="0" fontId="5" fillId="2" borderId="1" xfId="0" quotePrefix="1" applyNumberFormat="1" applyFont="1" applyFill="1" applyBorder="1" applyAlignment="1">
      <alignment horizontal="center" vertical="center"/>
    </xf>
    <xf numFmtId="0" fontId="5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5" fillId="5" borderId="8" xfId="0" quotePrefix="1" applyNumberFormat="1" applyFont="1" applyFill="1" applyBorder="1" applyAlignment="1">
      <alignment horizontal="center" vertical="center"/>
    </xf>
    <xf numFmtId="0" fontId="5" fillId="2" borderId="8" xfId="0" quotePrefix="1" applyNumberFormat="1" applyFont="1" applyFill="1" applyBorder="1" applyAlignment="1">
      <alignment horizontal="center" vertical="center"/>
    </xf>
    <xf numFmtId="0" fontId="5" fillId="4" borderId="7" xfId="0" quotePrefix="1" applyNumberFormat="1" applyFont="1" applyFill="1" applyBorder="1" applyAlignment="1" applyProtection="1">
      <alignment horizontal="center" vertical="center"/>
      <protection locked="0"/>
    </xf>
    <xf numFmtId="0" fontId="5" fillId="5" borderId="11" xfId="0" quotePrefix="1" applyNumberFormat="1" applyFont="1" applyFill="1" applyBorder="1" applyAlignment="1">
      <alignment horizontal="center" vertical="center"/>
    </xf>
    <xf numFmtId="0" fontId="5" fillId="4" borderId="12" xfId="0" quotePrefix="1" applyNumberFormat="1" applyFont="1" applyFill="1" applyBorder="1" applyAlignment="1" applyProtection="1">
      <alignment horizontal="center" vertical="center"/>
      <protection locked="0"/>
    </xf>
    <xf numFmtId="0" fontId="5" fillId="2" borderId="12" xfId="0" quotePrefix="1" applyNumberFormat="1" applyFont="1" applyFill="1" applyBorder="1" applyAlignment="1">
      <alignment horizontal="center" vertical="center"/>
    </xf>
    <xf numFmtId="0" fontId="5" fillId="5" borderId="13" xfId="0" quotePrefix="1" applyNumberFormat="1" applyFont="1" applyFill="1" applyBorder="1" applyAlignment="1">
      <alignment horizontal="center" vertical="center"/>
    </xf>
    <xf numFmtId="0" fontId="5" fillId="2" borderId="11" xfId="0" quotePrefix="1" applyNumberFormat="1" applyFont="1" applyFill="1" applyBorder="1" applyAlignment="1">
      <alignment horizontal="center" vertical="center"/>
    </xf>
    <xf numFmtId="0" fontId="5" fillId="2" borderId="13" xfId="0" quotePrefix="1" applyNumberFormat="1" applyFont="1" applyFill="1" applyBorder="1" applyAlignment="1">
      <alignment horizontal="center" vertical="center"/>
    </xf>
    <xf numFmtId="0" fontId="4" fillId="8" borderId="4" xfId="0" applyNumberFormat="1" applyFont="1" applyFill="1" applyBorder="1" applyAlignment="1">
      <alignment horizontal="center" vertical="center"/>
    </xf>
    <xf numFmtId="0" fontId="4" fillId="8" borderId="6" xfId="0" applyNumberFormat="1" applyFont="1" applyFill="1" applyBorder="1" applyAlignment="1">
      <alignment horizontal="center" vertical="center"/>
    </xf>
    <xf numFmtId="0" fontId="5" fillId="2" borderId="33" xfId="0" quotePrefix="1" applyNumberFormat="1" applyFont="1" applyFill="1" applyBorder="1" applyAlignment="1">
      <alignment horizontal="center" vertical="center"/>
    </xf>
    <xf numFmtId="0" fontId="5" fillId="2" borderId="34" xfId="0" quotePrefix="1" applyNumberFormat="1" applyFont="1" applyFill="1" applyBorder="1" applyAlignment="1">
      <alignment horizontal="center" vertical="center"/>
    </xf>
    <xf numFmtId="0" fontId="4" fillId="8" borderId="0" xfId="0" applyNumberFormat="1" applyFont="1" applyFill="1" applyBorder="1" applyAlignment="1">
      <alignment horizontal="center" vertical="center"/>
    </xf>
    <xf numFmtId="0" fontId="4" fillId="8" borderId="10" xfId="0" applyNumberFormat="1" applyFont="1" applyFill="1" applyBorder="1" applyAlignment="1">
      <alignment horizontal="center" vertical="center"/>
    </xf>
    <xf numFmtId="0" fontId="4" fillId="2" borderId="23" xfId="0" quotePrefix="1" applyNumberFormat="1" applyFont="1" applyFill="1" applyBorder="1" applyAlignment="1">
      <alignment horizontal="center" vertical="center"/>
    </xf>
    <xf numFmtId="0" fontId="4" fillId="2" borderId="1" xfId="0" quotePrefix="1" applyNumberFormat="1" applyFont="1" applyFill="1" applyBorder="1" applyAlignment="1">
      <alignment horizontal="center" vertical="center"/>
    </xf>
    <xf numFmtId="0" fontId="4" fillId="2" borderId="7" xfId="0" quotePrefix="1" applyNumberFormat="1" applyFont="1" applyFill="1" applyBorder="1" applyAlignment="1">
      <alignment horizontal="center" vertical="center"/>
    </xf>
    <xf numFmtId="0" fontId="4" fillId="2" borderId="8" xfId="0" quotePrefix="1" applyNumberFormat="1" applyFont="1" applyFill="1" applyBorder="1" applyAlignment="1">
      <alignment horizontal="center" vertical="center"/>
    </xf>
    <xf numFmtId="0" fontId="4" fillId="2" borderId="12" xfId="0" quotePrefix="1" applyNumberFormat="1" applyFont="1" applyFill="1" applyBorder="1" applyAlignment="1">
      <alignment horizontal="center" vertical="center"/>
    </xf>
    <xf numFmtId="0" fontId="4" fillId="2" borderId="13" xfId="0" quotePrefix="1" applyNumberFormat="1" applyFont="1" applyFill="1" applyBorder="1" applyAlignment="1">
      <alignment horizontal="center" vertical="center"/>
    </xf>
    <xf numFmtId="49" fontId="5" fillId="0" borderId="2" xfId="2" applyNumberFormat="1" applyFont="1" applyFill="1" applyBorder="1" applyAlignment="1">
      <alignment horizontal="left" vertical="top"/>
    </xf>
    <xf numFmtId="49" fontId="5" fillId="0" borderId="17" xfId="2" applyNumberFormat="1" applyFont="1" applyFill="1" applyBorder="1" applyAlignment="1">
      <alignment horizontal="left" vertical="top"/>
    </xf>
    <xf numFmtId="0" fontId="4" fillId="8" borderId="15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2" xfId="0" applyNumberFormat="1" applyFont="1" applyFill="1" applyBorder="1" applyAlignment="1">
      <alignment horizontal="center" vertical="top"/>
    </xf>
    <xf numFmtId="164" fontId="5" fillId="0" borderId="31" xfId="0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/>
    </xf>
    <xf numFmtId="164" fontId="5" fillId="0" borderId="31" xfId="1" applyNumberFormat="1" applyFont="1" applyFill="1" applyBorder="1" applyAlignment="1">
      <alignment horizontal="center" vertical="top"/>
    </xf>
    <xf numFmtId="164" fontId="6" fillId="0" borderId="30" xfId="0" applyNumberFormat="1" applyFont="1" applyFill="1" applyBorder="1" applyAlignment="1">
      <alignment horizontal="center" vertical="top"/>
    </xf>
    <xf numFmtId="164" fontId="6" fillId="0" borderId="2" xfId="0" applyNumberFormat="1" applyFont="1" applyFill="1" applyBorder="1" applyAlignment="1">
      <alignment horizontal="center" vertical="top"/>
    </xf>
    <xf numFmtId="164" fontId="5" fillId="0" borderId="2" xfId="0" applyNumberFormat="1" applyFont="1" applyBorder="1" applyAlignment="1">
      <alignment horizontal="center"/>
    </xf>
    <xf numFmtId="164" fontId="6" fillId="0" borderId="31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/>
    </xf>
    <xf numFmtId="0" fontId="4" fillId="8" borderId="0" xfId="0" applyNumberFormat="1" applyFont="1" applyFill="1" applyBorder="1" applyAlignment="1">
      <alignment vertical="center"/>
    </xf>
    <xf numFmtId="0" fontId="4" fillId="8" borderId="10" xfId="0" applyNumberFormat="1" applyFont="1" applyFill="1" applyBorder="1" applyAlignment="1">
      <alignment vertical="center"/>
    </xf>
    <xf numFmtId="164" fontId="4" fillId="2" borderId="4" xfId="1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4" fillId="8" borderId="16" xfId="0" applyNumberFormat="1" applyFont="1" applyFill="1" applyBorder="1" applyAlignment="1">
      <alignment horizontal="center" vertical="center"/>
    </xf>
    <xf numFmtId="0" fontId="5" fillId="2" borderId="8" xfId="0" quotePrefix="1" applyNumberFormat="1" applyFont="1" applyFill="1" applyBorder="1" applyAlignment="1" applyProtection="1">
      <alignment horizontal="center" vertical="center"/>
      <protection locked="0"/>
    </xf>
    <xf numFmtId="0" fontId="4" fillId="8" borderId="9" xfId="0" applyFont="1" applyFill="1" applyBorder="1" applyAlignment="1">
      <alignment horizontal="left" vertical="top"/>
    </xf>
    <xf numFmtId="0" fontId="4" fillId="9" borderId="10" xfId="0" quotePrefix="1" applyNumberFormat="1" applyFont="1" applyFill="1" applyBorder="1" applyAlignment="1">
      <alignment vertical="center"/>
    </xf>
    <xf numFmtId="0" fontId="4" fillId="9" borderId="10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right" vertical="center"/>
    </xf>
    <xf numFmtId="0" fontId="4" fillId="2" borderId="27" xfId="0" applyFont="1" applyFill="1" applyBorder="1" applyAlignment="1">
      <alignment horizontal="right" vertical="center"/>
    </xf>
    <xf numFmtId="165" fontId="4" fillId="2" borderId="27" xfId="1" applyNumberFormat="1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vertical="center"/>
    </xf>
    <xf numFmtId="164" fontId="5" fillId="3" borderId="0" xfId="1" applyNumberFormat="1" applyFont="1" applyFill="1" applyBorder="1" applyAlignment="1">
      <alignment horizontal="center" vertical="center"/>
    </xf>
    <xf numFmtId="0" fontId="5" fillId="4" borderId="11" xfId="0" quotePrefix="1" applyNumberFormat="1" applyFont="1" applyFill="1" applyBorder="1" applyAlignment="1" applyProtection="1">
      <alignment horizontal="center" vertical="center"/>
      <protection locked="0"/>
    </xf>
    <xf numFmtId="0" fontId="5" fillId="2" borderId="13" xfId="0" quotePrefix="1" applyNumberFormat="1" applyFont="1" applyFill="1" applyBorder="1" applyAlignment="1" applyProtection="1">
      <alignment horizontal="center" vertical="center"/>
      <protection locked="0"/>
    </xf>
    <xf numFmtId="0" fontId="4" fillId="8" borderId="27" xfId="0" applyNumberFormat="1" applyFont="1" applyFill="1" applyBorder="1" applyAlignment="1">
      <alignment vertical="center"/>
    </xf>
    <xf numFmtId="0" fontId="5" fillId="0" borderId="1" xfId="0" applyFont="1" applyBorder="1"/>
    <xf numFmtId="0" fontId="4" fillId="8" borderId="0" xfId="0" applyNumberFormat="1" applyFont="1" applyFill="1" applyBorder="1" applyAlignment="1">
      <alignment horizontal="left" vertical="top"/>
    </xf>
    <xf numFmtId="0" fontId="4" fillId="8" borderId="9" xfId="0" applyNumberFormat="1" applyFont="1" applyFill="1" applyBorder="1" applyAlignment="1">
      <alignment horizontal="left" vertical="top"/>
    </xf>
    <xf numFmtId="0" fontId="4" fillId="8" borderId="0" xfId="0" applyNumberFormat="1" applyFont="1" applyFill="1" applyBorder="1" applyAlignment="1">
      <alignment horizontal="center" vertical="top"/>
    </xf>
    <xf numFmtId="0" fontId="5" fillId="0" borderId="24" xfId="0" applyFont="1" applyBorder="1"/>
    <xf numFmtId="164" fontId="6" fillId="0" borderId="24" xfId="0" applyNumberFormat="1" applyFont="1" applyFill="1" applyBorder="1" applyAlignment="1">
      <alignment horizontal="center" vertical="top" wrapText="1"/>
    </xf>
    <xf numFmtId="0" fontId="5" fillId="0" borderId="12" xfId="0" applyFont="1" applyBorder="1"/>
    <xf numFmtId="164" fontId="6" fillId="0" borderId="12" xfId="0" applyNumberFormat="1" applyFont="1" applyFill="1" applyBorder="1" applyAlignment="1">
      <alignment horizontal="center" vertical="top"/>
    </xf>
    <xf numFmtId="0" fontId="5" fillId="0" borderId="4" xfId="0" applyFont="1" applyBorder="1"/>
    <xf numFmtId="0" fontId="5" fillId="0" borderId="22" xfId="0" applyFont="1" applyBorder="1"/>
    <xf numFmtId="0" fontId="4" fillId="8" borderId="22" xfId="0" applyNumberFormat="1" applyFont="1" applyFill="1" applyBorder="1" applyAlignment="1">
      <alignment horizontal="center" vertical="center"/>
    </xf>
    <xf numFmtId="0" fontId="4" fillId="8" borderId="29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top"/>
    </xf>
    <xf numFmtId="0" fontId="5" fillId="0" borderId="20" xfId="0" applyFont="1" applyBorder="1"/>
    <xf numFmtId="0" fontId="5" fillId="0" borderId="20" xfId="2" applyNumberFormat="1" applyFont="1" applyFill="1" applyBorder="1" applyAlignment="1">
      <alignment horizontal="left" vertical="top"/>
    </xf>
    <xf numFmtId="164" fontId="5" fillId="0" borderId="37" xfId="1" applyNumberFormat="1" applyFont="1" applyFill="1" applyBorder="1" applyAlignment="1">
      <alignment horizontal="center" vertical="top"/>
    </xf>
    <xf numFmtId="165" fontId="5" fillId="6" borderId="20" xfId="1" applyNumberFormat="1" applyFont="1" applyFill="1" applyBorder="1" applyAlignment="1">
      <alignment horizontal="center" vertical="top"/>
    </xf>
    <xf numFmtId="1" fontId="5" fillId="0" borderId="21" xfId="0" quotePrefix="1" applyNumberFormat="1" applyFont="1" applyFill="1" applyBorder="1" applyAlignment="1">
      <alignment horizontal="center" vertical="top"/>
    </xf>
    <xf numFmtId="0" fontId="5" fillId="2" borderId="19" xfId="0" quotePrefix="1" applyNumberFormat="1" applyFont="1" applyFill="1" applyBorder="1" applyAlignment="1">
      <alignment horizontal="center" vertical="center"/>
    </xf>
    <xf numFmtId="0" fontId="5" fillId="4" borderId="20" xfId="0" quotePrefix="1" applyNumberFormat="1" applyFont="1" applyFill="1" applyBorder="1" applyAlignment="1" applyProtection="1">
      <alignment horizontal="center" vertical="center"/>
      <protection locked="0"/>
    </xf>
    <xf numFmtId="0" fontId="5" fillId="2" borderId="21" xfId="0" quotePrefix="1" applyNumberFormat="1" applyFont="1" applyFill="1" applyBorder="1" applyAlignment="1">
      <alignment horizontal="center" vertical="center"/>
    </xf>
    <xf numFmtId="49" fontId="5" fillId="0" borderId="30" xfId="2" applyNumberFormat="1" applyFont="1" applyFill="1" applyBorder="1" applyAlignment="1">
      <alignment horizontal="left" vertical="top"/>
    </xf>
    <xf numFmtId="164" fontId="6" fillId="0" borderId="24" xfId="0" applyNumberFormat="1" applyFont="1" applyFill="1" applyBorder="1" applyAlignment="1">
      <alignment horizontal="center" vertical="top"/>
    </xf>
    <xf numFmtId="49" fontId="5" fillId="0" borderId="31" xfId="2" applyNumberFormat="1" applyFont="1" applyFill="1" applyBorder="1" applyAlignment="1">
      <alignment horizontal="left" vertical="top"/>
    </xf>
    <xf numFmtId="7" fontId="4" fillId="8" borderId="0" xfId="0" applyNumberFormat="1" applyFont="1" applyFill="1" applyBorder="1" applyAlignment="1">
      <alignment horizontal="center" vertical="top"/>
    </xf>
    <xf numFmtId="1" fontId="4" fillId="11" borderId="0" xfId="0" quotePrefix="1" applyNumberFormat="1" applyFont="1" applyFill="1" applyBorder="1" applyAlignment="1">
      <alignment horizontal="center" vertical="center"/>
    </xf>
    <xf numFmtId="1" fontId="15" fillId="11" borderId="0" xfId="0" quotePrefix="1" applyNumberFormat="1" applyFont="1" applyFill="1" applyBorder="1" applyAlignment="1">
      <alignment horizontal="center" vertical="center"/>
    </xf>
    <xf numFmtId="165" fontId="4" fillId="6" borderId="29" xfId="0" quotePrefix="1" applyNumberFormat="1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left" wrapText="1"/>
    </xf>
    <xf numFmtId="0" fontId="25" fillId="0" borderId="0" xfId="2" applyFont="1"/>
    <xf numFmtId="0" fontId="23" fillId="0" borderId="0" xfId="0" applyFont="1" applyFill="1" applyBorder="1" applyAlignment="1">
      <alignment horizontal="center" vertical="top" wrapText="1"/>
    </xf>
    <xf numFmtId="0" fontId="10" fillId="0" borderId="36" xfId="0" applyFont="1" applyFill="1" applyBorder="1" applyAlignment="1">
      <alignment horizontal="left" vertical="top" wrapText="1"/>
    </xf>
    <xf numFmtId="0" fontId="10" fillId="0" borderId="38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164" fontId="4" fillId="4" borderId="5" xfId="1" applyNumberFormat="1" applyFont="1" applyFill="1" applyBorder="1" applyAlignment="1">
      <alignment horizontal="center" vertical="center" wrapText="1"/>
    </xf>
    <xf numFmtId="164" fontId="4" fillId="4" borderId="4" xfId="1" applyNumberFormat="1" applyFont="1" applyFill="1" applyBorder="1" applyAlignment="1">
      <alignment horizontal="center" vertical="center" wrapText="1"/>
    </xf>
    <xf numFmtId="164" fontId="4" fillId="4" borderId="6" xfId="1" applyNumberFormat="1" applyFont="1" applyFill="1" applyBorder="1" applyAlignment="1">
      <alignment horizontal="center" vertical="center" wrapText="1"/>
    </xf>
    <xf numFmtId="164" fontId="4" fillId="0" borderId="39" xfId="1" applyNumberFormat="1" applyFont="1" applyFill="1" applyBorder="1" applyAlignment="1">
      <alignment horizontal="left" vertical="center" wrapText="1"/>
    </xf>
    <xf numFmtId="164" fontId="4" fillId="0" borderId="3" xfId="1" applyNumberFormat="1" applyFont="1" applyFill="1" applyBorder="1" applyAlignment="1">
      <alignment horizontal="left" vertical="center" wrapText="1"/>
    </xf>
    <xf numFmtId="164" fontId="4" fillId="0" borderId="43" xfId="1" applyNumberFormat="1" applyFont="1" applyFill="1" applyBorder="1" applyAlignment="1">
      <alignment horizontal="left" vertical="center" wrapText="1"/>
    </xf>
    <xf numFmtId="0" fontId="4" fillId="0" borderId="32" xfId="0" quotePrefix="1" applyNumberFormat="1" applyFont="1" applyFill="1" applyBorder="1" applyAlignment="1">
      <alignment horizontal="center" vertical="center" wrapText="1"/>
    </xf>
    <xf numFmtId="0" fontId="4" fillId="0" borderId="42" xfId="0" quotePrefix="1" applyNumberFormat="1" applyFont="1" applyFill="1" applyBorder="1" applyAlignment="1">
      <alignment horizontal="center" vertical="center" wrapText="1"/>
    </xf>
    <xf numFmtId="0" fontId="4" fillId="0" borderId="33" xfId="0" quotePrefix="1" applyNumberFormat="1" applyFont="1" applyFill="1" applyBorder="1" applyAlignment="1">
      <alignment horizontal="center" vertical="center" wrapText="1"/>
    </xf>
    <xf numFmtId="0" fontId="4" fillId="0" borderId="35" xfId="0" quotePrefix="1" applyNumberFormat="1" applyFont="1" applyFill="1" applyBorder="1" applyAlignment="1">
      <alignment horizontal="center" vertical="center" wrapText="1"/>
    </xf>
    <xf numFmtId="49" fontId="4" fillId="0" borderId="33" xfId="0" quotePrefix="1" applyNumberFormat="1" applyFont="1" applyFill="1" applyBorder="1" applyAlignment="1">
      <alignment horizontal="center" vertical="center" wrapText="1"/>
    </xf>
    <xf numFmtId="49" fontId="4" fillId="0" borderId="35" xfId="0" quotePrefix="1" applyNumberFormat="1" applyFont="1" applyFill="1" applyBorder="1" applyAlignment="1">
      <alignment horizontal="center" vertical="center" wrapText="1"/>
    </xf>
    <xf numFmtId="164" fontId="4" fillId="0" borderId="33" xfId="1" quotePrefix="1" applyNumberFormat="1" applyFont="1" applyFill="1" applyBorder="1" applyAlignment="1">
      <alignment horizontal="center" vertical="center" wrapText="1"/>
    </xf>
    <xf numFmtId="164" fontId="4" fillId="0" borderId="35" xfId="1" quotePrefix="1" applyNumberFormat="1" applyFont="1" applyFill="1" applyBorder="1" applyAlignment="1">
      <alignment horizontal="center" vertical="center" wrapText="1"/>
    </xf>
    <xf numFmtId="7" fontId="4" fillId="6" borderId="33" xfId="0" applyNumberFormat="1" applyFont="1" applyFill="1" applyBorder="1" applyAlignment="1">
      <alignment horizontal="center" vertical="center" wrapText="1"/>
    </xf>
    <xf numFmtId="7" fontId="4" fillId="6" borderId="35" xfId="0" applyNumberFormat="1" applyFont="1" applyFill="1" applyBorder="1" applyAlignment="1">
      <alignment horizontal="center" vertical="center" wrapText="1"/>
    </xf>
    <xf numFmtId="1" fontId="4" fillId="0" borderId="17" xfId="0" quotePrefix="1" applyNumberFormat="1" applyFont="1" applyFill="1" applyBorder="1" applyAlignment="1">
      <alignment horizontal="center" vertical="center" wrapText="1"/>
    </xf>
    <xf numFmtId="1" fontId="4" fillId="0" borderId="36" xfId="0" quotePrefix="1" applyNumberFormat="1" applyFont="1" applyFill="1" applyBorder="1" applyAlignment="1">
      <alignment horizontal="center" vertical="center" wrapText="1"/>
    </xf>
    <xf numFmtId="0" fontId="4" fillId="6" borderId="28" xfId="0" quotePrefix="1" applyNumberFormat="1" applyFont="1" applyFill="1" applyBorder="1" applyAlignment="1">
      <alignment horizontal="right" vertical="center"/>
    </xf>
    <xf numFmtId="0" fontId="4" fillId="6" borderId="22" xfId="0" quotePrefix="1" applyNumberFormat="1" applyFont="1" applyFill="1" applyBorder="1" applyAlignment="1">
      <alignment horizontal="right" vertical="center"/>
    </xf>
    <xf numFmtId="0" fontId="4" fillId="7" borderId="14" xfId="0" applyFont="1" applyFill="1" applyBorder="1" applyAlignment="1">
      <alignment horizontal="right" vertical="center"/>
    </xf>
    <xf numFmtId="0" fontId="4" fillId="7" borderId="15" xfId="0" applyFont="1" applyFill="1" applyBorder="1" applyAlignment="1">
      <alignment horizontal="right" vertical="center"/>
    </xf>
    <xf numFmtId="164" fontId="8" fillId="2" borderId="5" xfId="1" applyNumberFormat="1" applyFont="1" applyFill="1" applyBorder="1" applyAlignment="1">
      <alignment horizontal="left" vertical="center"/>
    </xf>
    <xf numFmtId="164" fontId="8" fillId="2" borderId="4" xfId="1" applyNumberFormat="1" applyFont="1" applyFill="1" applyBorder="1" applyAlignment="1">
      <alignment horizontal="left" vertical="center"/>
    </xf>
    <xf numFmtId="0" fontId="4" fillId="6" borderId="14" xfId="0" applyFont="1" applyFill="1" applyBorder="1" applyAlignment="1">
      <alignment horizontal="left" vertical="center"/>
    </xf>
    <xf numFmtId="0" fontId="4" fillId="6" borderId="15" xfId="0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left" vertical="center"/>
    </xf>
    <xf numFmtId="0" fontId="4" fillId="7" borderId="14" xfId="0" applyFont="1" applyFill="1" applyBorder="1" applyAlignment="1">
      <alignment horizontal="right" vertical="center" wrapText="1"/>
    </xf>
    <xf numFmtId="0" fontId="4" fillId="7" borderId="15" xfId="0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right" vertical="center"/>
    </xf>
    <xf numFmtId="0" fontId="4" fillId="0" borderId="40" xfId="0" applyFont="1" applyFill="1" applyBorder="1" applyAlignment="1">
      <alignment horizontal="right" vertical="center"/>
    </xf>
    <xf numFmtId="0" fontId="4" fillId="0" borderId="41" xfId="0" applyFont="1" applyFill="1" applyBorder="1" applyAlignment="1">
      <alignment horizontal="right" vertical="center"/>
    </xf>
  </cellXfs>
  <cellStyles count="5">
    <cellStyle name="Accent2" xfId="4" builtinId="33"/>
    <cellStyle name="Currency" xfId="1" builtinId="4"/>
    <cellStyle name="Hyperlink" xfId="2" builtinId="8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533402</xdr:rowOff>
    </xdr:from>
    <xdr:to>
      <xdr:col>8</xdr:col>
      <xdr:colOff>98108</xdr:colOff>
      <xdr:row>4</xdr:row>
      <xdr:rowOff>165737</xdr:rowOff>
    </xdr:to>
    <xdr:grpSp>
      <xdr:nvGrpSpPr>
        <xdr:cNvPr id="24" name="Group 23" descr="Oregon Dept. of Education Logo" title="Oregon Dept. of Education Logo"/>
        <xdr:cNvGrpSpPr>
          <a:grpSpLocks/>
        </xdr:cNvGrpSpPr>
      </xdr:nvGrpSpPr>
      <xdr:grpSpPr bwMode="auto">
        <a:xfrm>
          <a:off x="10020300" y="533402"/>
          <a:ext cx="3060383" cy="1346835"/>
          <a:chOff x="0" y="0"/>
          <a:chExt cx="3218815" cy="1381125"/>
        </a:xfrm>
      </xdr:grpSpPr>
      <xdr:pic>
        <xdr:nvPicPr>
          <xdr:cNvPr id="25" name="Picture 24" descr="Oregon Dept. of Education Logo" title="Oregon Dept. of Education Logo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3218815" cy="12566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6" name="Text Box 2"/>
          <xdr:cNvSpPr txBox="1">
            <a:spLocks noChangeArrowheads="1"/>
          </xdr:cNvSpPr>
        </xdr:nvSpPr>
        <xdr:spPr bwMode="auto">
          <a:xfrm>
            <a:off x="123825" y="952500"/>
            <a:ext cx="286702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marL="0" marR="0" algn="r">
              <a:spcBef>
                <a:spcPts val="0"/>
              </a:spcBef>
              <a:spcAft>
                <a:spcPts val="200"/>
              </a:spcAft>
            </a:pPr>
            <a:r>
              <a:rPr lang="en-US" sz="1500" i="1">
                <a:solidFill>
                  <a:srgbClr val="4F81BD"/>
                </a:solidFill>
                <a:effectLst/>
                <a:latin typeface="Cambria" panose="02040503050406030204" pitchFamily="18" charset="0"/>
                <a:ea typeface="Times New Roman" panose="02020603050405020304" pitchFamily="18" charset="0"/>
              </a:rPr>
              <a:t>Oregon achieves . . . together!</a:t>
            </a:r>
            <a:endParaRPr lang="en-US" sz="12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0</xdr:col>
      <xdr:colOff>104775</xdr:colOff>
      <xdr:row>21</xdr:row>
      <xdr:rowOff>95250</xdr:rowOff>
    </xdr:from>
    <xdr:to>
      <xdr:col>4</xdr:col>
      <xdr:colOff>303457</xdr:colOff>
      <xdr:row>57</xdr:row>
      <xdr:rowOff>27855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11906250"/>
          <a:ext cx="10742857" cy="5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10</xdr:row>
      <xdr:rowOff>390525</xdr:rowOff>
    </xdr:from>
    <xdr:to>
      <xdr:col>9</xdr:col>
      <xdr:colOff>0</xdr:colOff>
      <xdr:row>10</xdr:row>
      <xdr:rowOff>5181001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4943475"/>
          <a:ext cx="13563600" cy="4790476"/>
        </a:xfrm>
        <a:prstGeom prst="rect">
          <a:avLst/>
        </a:prstGeom>
      </xdr:spPr>
    </xdr:pic>
    <xdr:clientData/>
  </xdr:twoCellAnchor>
  <xdr:twoCellAnchor>
    <xdr:from>
      <xdr:col>0</xdr:col>
      <xdr:colOff>333374</xdr:colOff>
      <xdr:row>8</xdr:row>
      <xdr:rowOff>228600</xdr:rowOff>
    </xdr:from>
    <xdr:to>
      <xdr:col>1</xdr:col>
      <xdr:colOff>933449</xdr:colOff>
      <xdr:row>10</xdr:row>
      <xdr:rowOff>174498</xdr:rowOff>
    </xdr:to>
    <xdr:sp macro="" textlink="">
      <xdr:nvSpPr>
        <xdr:cNvPr id="7" name="Rectangular Callout 6"/>
        <xdr:cNvSpPr/>
      </xdr:nvSpPr>
      <xdr:spPr>
        <a:xfrm>
          <a:off x="333374" y="4248150"/>
          <a:ext cx="1209675" cy="479298"/>
        </a:xfrm>
        <a:prstGeom prst="wedgeRectCallout">
          <a:avLst>
            <a:gd name="adj1" fmla="val -16561"/>
            <a:gd name="adj2" fmla="val 431948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2060"/>
              </a:solidFill>
            </a:rPr>
            <a:t>Column</a:t>
          </a:r>
          <a:r>
            <a:rPr lang="en-US" sz="1100" baseline="0">
              <a:solidFill>
                <a:srgbClr val="002060"/>
              </a:solidFill>
            </a:rPr>
            <a:t> A:</a:t>
          </a:r>
        </a:p>
        <a:p>
          <a:pPr algn="l"/>
          <a:r>
            <a:rPr lang="en-US" sz="1100">
              <a:solidFill>
                <a:srgbClr val="002060"/>
              </a:solidFill>
            </a:rPr>
            <a:t>USDA Foods Item</a:t>
          </a:r>
        </a:p>
      </xdr:txBody>
    </xdr:sp>
    <xdr:clientData/>
  </xdr:twoCellAnchor>
  <xdr:twoCellAnchor>
    <xdr:from>
      <xdr:col>1</xdr:col>
      <xdr:colOff>558800</xdr:colOff>
      <xdr:row>14</xdr:row>
      <xdr:rowOff>15875</xdr:rowOff>
    </xdr:from>
    <xdr:to>
      <xdr:col>1</xdr:col>
      <xdr:colOff>2654300</xdr:colOff>
      <xdr:row>17</xdr:row>
      <xdr:rowOff>25400</xdr:rowOff>
    </xdr:to>
    <xdr:sp macro="" textlink="">
      <xdr:nvSpPr>
        <xdr:cNvPr id="8" name="Rectangular Callout 7"/>
        <xdr:cNvSpPr/>
      </xdr:nvSpPr>
      <xdr:spPr>
        <a:xfrm>
          <a:off x="1168400" y="10369550"/>
          <a:ext cx="2095500" cy="609600"/>
        </a:xfrm>
        <a:prstGeom prst="wedgeRectCallout">
          <a:avLst>
            <a:gd name="adj1" fmla="val 40588"/>
            <a:gd name="adj2" fmla="val -19311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2060"/>
              </a:solidFill>
            </a:rPr>
            <a:t>Column B: </a:t>
          </a:r>
        </a:p>
        <a:p>
          <a:pPr algn="l"/>
          <a:r>
            <a:rPr lang="en-US" sz="1100">
              <a:solidFill>
                <a:srgbClr val="002060"/>
              </a:solidFill>
            </a:rPr>
            <a:t>Description</a:t>
          </a:r>
          <a:r>
            <a:rPr lang="en-US" sz="1100" baseline="0">
              <a:solidFill>
                <a:srgbClr val="002060"/>
              </a:solidFill>
            </a:rPr>
            <a:t> includes link to USDA Foods Product information</a:t>
          </a:r>
          <a:endParaRPr lang="en-US" sz="1100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2552700</xdr:colOff>
      <xdr:row>8</xdr:row>
      <xdr:rowOff>47624</xdr:rowOff>
    </xdr:from>
    <xdr:to>
      <xdr:col>1</xdr:col>
      <xdr:colOff>3533776</xdr:colOff>
      <xdr:row>10</xdr:row>
      <xdr:rowOff>126871</xdr:rowOff>
    </xdr:to>
    <xdr:sp macro="" textlink="">
      <xdr:nvSpPr>
        <xdr:cNvPr id="9" name="Rectangular Callout 8"/>
        <xdr:cNvSpPr/>
      </xdr:nvSpPr>
      <xdr:spPr>
        <a:xfrm>
          <a:off x="3162300" y="4067174"/>
          <a:ext cx="981076" cy="612647"/>
        </a:xfrm>
        <a:prstGeom prst="wedgeRectCallout">
          <a:avLst>
            <a:gd name="adj1" fmla="val 161286"/>
            <a:gd name="adj2" fmla="val 36224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2060"/>
              </a:solidFill>
            </a:rPr>
            <a:t>Column C: </a:t>
          </a:r>
        </a:p>
        <a:p>
          <a:pPr algn="l"/>
          <a:r>
            <a:rPr lang="en-US" sz="1100">
              <a:solidFill>
                <a:srgbClr val="002060"/>
              </a:solidFill>
            </a:rPr>
            <a:t>USDA Foods</a:t>
          </a:r>
          <a:r>
            <a:rPr lang="en-US" sz="1100" baseline="0">
              <a:solidFill>
                <a:srgbClr val="002060"/>
              </a:solidFill>
            </a:rPr>
            <a:t> Pack Size</a:t>
          </a:r>
          <a:endParaRPr lang="en-US" sz="1100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4718050</xdr:colOff>
      <xdr:row>13</xdr:row>
      <xdr:rowOff>146050</xdr:rowOff>
    </xdr:from>
    <xdr:to>
      <xdr:col>1</xdr:col>
      <xdr:colOff>5508625</xdr:colOff>
      <xdr:row>17</xdr:row>
      <xdr:rowOff>34798</xdr:rowOff>
    </xdr:to>
    <xdr:sp macro="" textlink="">
      <xdr:nvSpPr>
        <xdr:cNvPr id="10" name="Rectangular Callout 9"/>
        <xdr:cNvSpPr/>
      </xdr:nvSpPr>
      <xdr:spPr>
        <a:xfrm>
          <a:off x="5327650" y="10299700"/>
          <a:ext cx="790575" cy="688848"/>
        </a:xfrm>
        <a:prstGeom prst="wedgeRectCallout">
          <a:avLst>
            <a:gd name="adj1" fmla="val 99670"/>
            <a:gd name="adj2" fmla="val -163973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2060"/>
              </a:solidFill>
            </a:rPr>
            <a:t>Column D: </a:t>
          </a:r>
        </a:p>
        <a:p>
          <a:pPr algn="l"/>
          <a:r>
            <a:rPr lang="en-US" sz="1100">
              <a:solidFill>
                <a:srgbClr val="002060"/>
              </a:solidFill>
            </a:rPr>
            <a:t>Storage</a:t>
          </a:r>
          <a:r>
            <a:rPr lang="en-US" sz="1100" baseline="0">
              <a:solidFill>
                <a:srgbClr val="002060"/>
              </a:solidFill>
            </a:rPr>
            <a:t> Type</a:t>
          </a:r>
          <a:endParaRPr lang="en-US" sz="1100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4981574</xdr:colOff>
      <xdr:row>8</xdr:row>
      <xdr:rowOff>38100</xdr:rowOff>
    </xdr:from>
    <xdr:to>
      <xdr:col>1</xdr:col>
      <xdr:colOff>6343649</xdr:colOff>
      <xdr:row>10</xdr:row>
      <xdr:rowOff>193548</xdr:rowOff>
    </xdr:to>
    <xdr:sp macro="" textlink="">
      <xdr:nvSpPr>
        <xdr:cNvPr id="11" name="Rectangular Callout 10"/>
        <xdr:cNvSpPr/>
      </xdr:nvSpPr>
      <xdr:spPr>
        <a:xfrm>
          <a:off x="5591174" y="4057650"/>
          <a:ext cx="1362075" cy="688848"/>
        </a:xfrm>
        <a:prstGeom prst="wedgeRectCallout">
          <a:avLst>
            <a:gd name="adj1" fmla="val 83990"/>
            <a:gd name="adj2" fmla="val 312151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2060"/>
              </a:solidFill>
            </a:rPr>
            <a:t>Column E: </a:t>
          </a:r>
        </a:p>
        <a:p>
          <a:pPr algn="l"/>
          <a:r>
            <a:rPr lang="en-US" sz="1100">
              <a:solidFill>
                <a:srgbClr val="002060"/>
              </a:solidFill>
            </a:rPr>
            <a:t>Average</a:t>
          </a:r>
          <a:r>
            <a:rPr lang="en-US" sz="1100" baseline="0">
              <a:solidFill>
                <a:srgbClr val="002060"/>
              </a:solidFill>
            </a:rPr>
            <a:t> Entitlement Cost per Case*</a:t>
          </a:r>
          <a:endParaRPr lang="en-US" sz="1100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8699500</xdr:colOff>
      <xdr:row>13</xdr:row>
      <xdr:rowOff>82549</xdr:rowOff>
    </xdr:from>
    <xdr:to>
      <xdr:col>5</xdr:col>
      <xdr:colOff>22225</xdr:colOff>
      <xdr:row>17</xdr:row>
      <xdr:rowOff>82550</xdr:rowOff>
    </xdr:to>
    <xdr:sp macro="" textlink="">
      <xdr:nvSpPr>
        <xdr:cNvPr id="12" name="Rectangular Callout 11"/>
        <xdr:cNvSpPr/>
      </xdr:nvSpPr>
      <xdr:spPr>
        <a:xfrm>
          <a:off x="9309100" y="10236199"/>
          <a:ext cx="1866900" cy="800101"/>
        </a:xfrm>
        <a:prstGeom prst="wedgeRectCallout">
          <a:avLst>
            <a:gd name="adj1" fmla="val -82901"/>
            <a:gd name="adj2" fmla="val -138446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2060"/>
              </a:solidFill>
            </a:rPr>
            <a:t>Column F: </a:t>
          </a:r>
        </a:p>
        <a:p>
          <a:pPr algn="l"/>
          <a:r>
            <a:rPr lang="en-US" sz="1100">
              <a:solidFill>
                <a:srgbClr val="002060"/>
              </a:solidFill>
            </a:rPr>
            <a:t>This is the total cost for each product line for all months</a:t>
          </a:r>
          <a:r>
            <a:rPr lang="en-US" sz="1100" baseline="0">
              <a:solidFill>
                <a:srgbClr val="002060"/>
              </a:solidFill>
            </a:rPr>
            <a:t> (sum of columns J through R)</a:t>
          </a:r>
          <a:endParaRPr lang="en-US" sz="1100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7724774</xdr:colOff>
      <xdr:row>7</xdr:row>
      <xdr:rowOff>152401</xdr:rowOff>
    </xdr:from>
    <xdr:to>
      <xdr:col>2</xdr:col>
      <xdr:colOff>552450</xdr:colOff>
      <xdr:row>10</xdr:row>
      <xdr:rowOff>69724</xdr:rowOff>
    </xdr:to>
    <xdr:sp macro="" textlink="">
      <xdr:nvSpPr>
        <xdr:cNvPr id="13" name="Rectangular Callout 12"/>
        <xdr:cNvSpPr/>
      </xdr:nvSpPr>
      <xdr:spPr>
        <a:xfrm>
          <a:off x="8334374" y="3838576"/>
          <a:ext cx="1543051" cy="784098"/>
        </a:xfrm>
        <a:prstGeom prst="wedgeRectCallout">
          <a:avLst>
            <a:gd name="adj1" fmla="val 41963"/>
            <a:gd name="adj2" fmla="val 28617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2060"/>
              </a:solidFill>
            </a:rPr>
            <a:t>Column G: </a:t>
          </a:r>
        </a:p>
        <a:p>
          <a:pPr algn="l"/>
          <a:r>
            <a:rPr lang="en-US" sz="1100">
              <a:solidFill>
                <a:srgbClr val="002060"/>
              </a:solidFill>
            </a:rPr>
            <a:t>This is the total number</a:t>
          </a:r>
          <a:r>
            <a:rPr lang="en-US" sz="1100" baseline="0">
              <a:solidFill>
                <a:srgbClr val="002060"/>
              </a:solidFill>
            </a:rPr>
            <a:t> of cases for all months (sum of columns H to J)</a:t>
          </a:r>
          <a:endParaRPr lang="en-US" sz="1100">
            <a:solidFill>
              <a:srgbClr val="002060"/>
            </a:solidFill>
          </a:endParaRPr>
        </a:p>
      </xdr:txBody>
    </xdr:sp>
    <xdr:clientData/>
  </xdr:twoCellAnchor>
  <xdr:twoCellAnchor>
    <xdr:from>
      <xdr:col>4</xdr:col>
      <xdr:colOff>38099</xdr:colOff>
      <xdr:row>7</xdr:row>
      <xdr:rowOff>200026</xdr:rowOff>
    </xdr:from>
    <xdr:to>
      <xdr:col>8</xdr:col>
      <xdr:colOff>133350</xdr:colOff>
      <xdr:row>10</xdr:row>
      <xdr:rowOff>107825</xdr:rowOff>
    </xdr:to>
    <xdr:sp macro="" textlink="">
      <xdr:nvSpPr>
        <xdr:cNvPr id="15" name="Rectangular Callout 14"/>
        <xdr:cNvSpPr/>
      </xdr:nvSpPr>
      <xdr:spPr>
        <a:xfrm>
          <a:off x="10582274" y="3886201"/>
          <a:ext cx="2533651" cy="774574"/>
        </a:xfrm>
        <a:prstGeom prst="wedgeRectCallout">
          <a:avLst>
            <a:gd name="adj1" fmla="val 7784"/>
            <a:gd name="adj2" fmla="val 191336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2060"/>
              </a:solidFill>
            </a:rPr>
            <a:t>Column H</a:t>
          </a:r>
          <a:r>
            <a:rPr lang="en-US" sz="1100" baseline="0">
              <a:solidFill>
                <a:srgbClr val="002060"/>
              </a:solidFill>
            </a:rPr>
            <a:t> - J :</a:t>
          </a:r>
          <a:endParaRPr lang="en-US" sz="1100">
            <a:solidFill>
              <a:srgbClr val="002060"/>
            </a:solidFill>
          </a:endParaRPr>
        </a:p>
        <a:p>
          <a:pPr algn="l"/>
          <a:r>
            <a:rPr lang="en-US" sz="1100" b="1">
              <a:solidFill>
                <a:srgbClr val="C00000"/>
              </a:solidFill>
            </a:rPr>
            <a:t>Enter number of cases </a:t>
          </a:r>
          <a:r>
            <a:rPr lang="en-US" sz="1100">
              <a:solidFill>
                <a:srgbClr val="C00000"/>
              </a:solidFill>
            </a:rPr>
            <a:t>desired for each product in blue cells for preferred delivery months.</a:t>
          </a:r>
        </a:p>
      </xdr:txBody>
    </xdr:sp>
    <xdr:clientData/>
  </xdr:twoCellAnchor>
  <xdr:twoCellAnchor>
    <xdr:from>
      <xdr:col>5</xdr:col>
      <xdr:colOff>571500</xdr:colOff>
      <xdr:row>31</xdr:row>
      <xdr:rowOff>0</xdr:rowOff>
    </xdr:from>
    <xdr:to>
      <xdr:col>9</xdr:col>
      <xdr:colOff>0</xdr:colOff>
      <xdr:row>34</xdr:row>
      <xdr:rowOff>126873</xdr:rowOff>
    </xdr:to>
    <xdr:sp macro="" textlink="">
      <xdr:nvSpPr>
        <xdr:cNvPr id="18" name="Rectangular Callout 17"/>
        <xdr:cNvSpPr/>
      </xdr:nvSpPr>
      <xdr:spPr>
        <a:xfrm>
          <a:off x="11725275" y="13430250"/>
          <a:ext cx="1866900" cy="612648"/>
        </a:xfrm>
        <a:prstGeom prst="wedgeRectCallout">
          <a:avLst>
            <a:gd name="adj1" fmla="val -279571"/>
            <a:gd name="adj2" fmla="val 403568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Line 65:</a:t>
          </a:r>
        </a:p>
        <a:p>
          <a:pPr algn="l"/>
          <a:r>
            <a:rPr lang="en-US" sz="1100">
              <a:solidFill>
                <a:srgbClr val="002060"/>
              </a:solidFill>
            </a:rPr>
            <a:t>Total entitlement amount of product ordered (in</a:t>
          </a:r>
          <a:r>
            <a:rPr lang="en-US" sz="1100" baseline="0">
              <a:solidFill>
                <a:srgbClr val="002060"/>
              </a:solidFill>
            </a:rPr>
            <a:t> green)</a:t>
          </a:r>
          <a:endParaRPr lang="en-US" sz="1100">
            <a:solidFill>
              <a:srgbClr val="002060"/>
            </a:solidFill>
          </a:endParaRPr>
        </a:p>
      </xdr:txBody>
    </xdr:sp>
    <xdr:clientData/>
  </xdr:twoCellAnchor>
  <xdr:twoCellAnchor>
    <xdr:from>
      <xdr:col>5</xdr:col>
      <xdr:colOff>238125</xdr:colOff>
      <xdr:row>36</xdr:row>
      <xdr:rowOff>57149</xdr:rowOff>
    </xdr:from>
    <xdr:to>
      <xdr:col>9</xdr:col>
      <xdr:colOff>333375</xdr:colOff>
      <xdr:row>45</xdr:row>
      <xdr:rowOff>114299</xdr:rowOff>
    </xdr:to>
    <xdr:sp macro="" textlink="">
      <xdr:nvSpPr>
        <xdr:cNvPr id="19" name="Rectangular Callout 18"/>
        <xdr:cNvSpPr/>
      </xdr:nvSpPr>
      <xdr:spPr>
        <a:xfrm>
          <a:off x="11391900" y="14297024"/>
          <a:ext cx="2533650" cy="1514475"/>
        </a:xfrm>
        <a:prstGeom prst="wedgeRectCallout">
          <a:avLst>
            <a:gd name="adj1" fmla="val -203917"/>
            <a:gd name="adj2" fmla="val 90079"/>
          </a:avLst>
        </a:prstGeom>
        <a:solidFill>
          <a:sysClr val="window" lastClr="FFFFFF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Line 81:</a:t>
          </a:r>
        </a:p>
        <a:p>
          <a:pPr algn="l"/>
          <a:r>
            <a:rPr lang="en-US" sz="1100" b="1">
              <a:solidFill>
                <a:srgbClr val="FF0000"/>
              </a:solidFill>
            </a:rPr>
            <a:t>Enter beginning WBSCM entitlement amount </a:t>
          </a:r>
          <a:r>
            <a:rPr lang="en-US" sz="1100">
              <a:solidFill>
                <a:srgbClr val="FF0000"/>
              </a:solidFill>
            </a:rPr>
            <a:t>in this box. You can access this by going to WBSCM&gt;Reports&gt;Entitlement Management&gt;Entitlement/Bonus Summary Report. Enter Program/NSLP, Program Year 2024.</a:t>
          </a:r>
        </a:p>
      </xdr:txBody>
    </xdr:sp>
    <xdr:clientData/>
  </xdr:twoCellAnchor>
  <xdr:twoCellAnchor>
    <xdr:from>
      <xdr:col>5</xdr:col>
      <xdr:colOff>142874</xdr:colOff>
      <xdr:row>46</xdr:row>
      <xdr:rowOff>161924</xdr:rowOff>
    </xdr:from>
    <xdr:to>
      <xdr:col>9</xdr:col>
      <xdr:colOff>438149</xdr:colOff>
      <xdr:row>53</xdr:row>
      <xdr:rowOff>38100</xdr:rowOff>
    </xdr:to>
    <xdr:sp macro="" textlink="">
      <xdr:nvSpPr>
        <xdr:cNvPr id="20" name="Rectangular Callout 19"/>
        <xdr:cNvSpPr/>
      </xdr:nvSpPr>
      <xdr:spPr>
        <a:xfrm>
          <a:off x="11296649" y="16021049"/>
          <a:ext cx="2733675" cy="1009651"/>
        </a:xfrm>
        <a:prstGeom prst="wedgeRectCallout">
          <a:avLst>
            <a:gd name="adj1" fmla="val -188771"/>
            <a:gd name="adj2" fmla="val 1283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Line 67:</a:t>
          </a:r>
        </a:p>
        <a:p>
          <a:pPr algn="l"/>
          <a:r>
            <a:rPr lang="en-US" sz="1100">
              <a:solidFill>
                <a:srgbClr val="002060"/>
              </a:solidFill>
            </a:rPr>
            <a:t>Subtracts line 65</a:t>
          </a:r>
          <a:r>
            <a:rPr lang="en-US" sz="1100" baseline="0">
              <a:solidFill>
                <a:srgbClr val="002060"/>
              </a:solidFill>
            </a:rPr>
            <a:t> </a:t>
          </a:r>
          <a:r>
            <a:rPr lang="en-US" sz="1100">
              <a:solidFill>
                <a:srgbClr val="002060"/>
              </a:solidFill>
            </a:rPr>
            <a:t>from 66. This is your remaining balance that you need to either continue to spend by adding to worksheet or sending to USDA DoD Fresh </a:t>
          </a:r>
        </a:p>
      </xdr:txBody>
    </xdr:sp>
    <xdr:clientData/>
  </xdr:twoCellAnchor>
  <xdr:twoCellAnchor>
    <xdr:from>
      <xdr:col>1</xdr:col>
      <xdr:colOff>7924799</xdr:colOff>
      <xdr:row>61</xdr:row>
      <xdr:rowOff>28575</xdr:rowOff>
    </xdr:from>
    <xdr:to>
      <xdr:col>5</xdr:col>
      <xdr:colOff>85725</xdr:colOff>
      <xdr:row>64</xdr:row>
      <xdr:rowOff>104775</xdr:rowOff>
    </xdr:to>
    <xdr:sp macro="" textlink="">
      <xdr:nvSpPr>
        <xdr:cNvPr id="21" name="Rectangular Callout 20"/>
        <xdr:cNvSpPr/>
      </xdr:nvSpPr>
      <xdr:spPr>
        <a:xfrm>
          <a:off x="8534399" y="18316575"/>
          <a:ext cx="2705101" cy="819150"/>
        </a:xfrm>
        <a:prstGeom prst="wedgeRectCallout">
          <a:avLst>
            <a:gd name="adj1" fmla="val -90742"/>
            <a:gd name="adj2" fmla="val -165943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Line 69:</a:t>
          </a:r>
        </a:p>
        <a:p>
          <a:pPr algn="l"/>
          <a:r>
            <a:rPr lang="en-US" sz="1100" b="1">
              <a:solidFill>
                <a:srgbClr val="002060"/>
              </a:solidFill>
            </a:rPr>
            <a:t>This is your final estimated</a:t>
          </a:r>
          <a:r>
            <a:rPr lang="en-US" sz="1100" b="1" baseline="0">
              <a:solidFill>
                <a:srgbClr val="002060"/>
              </a:solidFill>
            </a:rPr>
            <a:t> </a:t>
          </a:r>
          <a:r>
            <a:rPr lang="en-US" sz="1100" b="1">
              <a:solidFill>
                <a:srgbClr val="002060"/>
              </a:solidFill>
            </a:rPr>
            <a:t>entitlement balance left. It will subtract the</a:t>
          </a:r>
          <a:r>
            <a:rPr lang="en-US" sz="1100" b="1" baseline="0">
              <a:solidFill>
                <a:srgbClr val="002060"/>
              </a:solidFill>
            </a:rPr>
            <a:t> DoD Fresh amount</a:t>
          </a:r>
          <a:r>
            <a:rPr lang="en-US" sz="1100" b="1">
              <a:solidFill>
                <a:srgbClr val="002060"/>
              </a:solidFill>
            </a:rPr>
            <a:t> from line</a:t>
          </a:r>
          <a:r>
            <a:rPr lang="en-US" sz="1100" b="1" baseline="0">
              <a:solidFill>
                <a:srgbClr val="002060"/>
              </a:solidFill>
            </a:rPr>
            <a:t> 67 balance</a:t>
          </a:r>
          <a:endParaRPr lang="en-US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5</xdr:col>
      <xdr:colOff>133349</xdr:colOff>
      <xdr:row>54</xdr:row>
      <xdr:rowOff>95250</xdr:rowOff>
    </xdr:from>
    <xdr:to>
      <xdr:col>9</xdr:col>
      <xdr:colOff>400050</xdr:colOff>
      <xdr:row>60</xdr:row>
      <xdr:rowOff>104776</xdr:rowOff>
    </xdr:to>
    <xdr:sp macro="" textlink="">
      <xdr:nvSpPr>
        <xdr:cNvPr id="23" name="Rectangular Callout 22"/>
        <xdr:cNvSpPr/>
      </xdr:nvSpPr>
      <xdr:spPr>
        <a:xfrm>
          <a:off x="11287124" y="17249775"/>
          <a:ext cx="2705101" cy="981076"/>
        </a:xfrm>
        <a:prstGeom prst="wedgeRectCallout">
          <a:avLst>
            <a:gd name="adj1" fmla="val -191917"/>
            <a:gd name="adj2" fmla="val -73190"/>
          </a:avLst>
        </a:prstGeom>
        <a:solidFill>
          <a:sysClr val="window" lastClr="FFFFFF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Line 68:</a:t>
          </a:r>
        </a:p>
        <a:p>
          <a:pPr algn="l"/>
          <a:r>
            <a:rPr lang="en-US" sz="1100">
              <a:solidFill>
                <a:srgbClr val="FF0000"/>
              </a:solidFill>
            </a:rPr>
            <a:t>If participating, </a:t>
          </a:r>
          <a:r>
            <a:rPr lang="en-US" sz="1100" b="1">
              <a:solidFill>
                <a:srgbClr val="FF0000"/>
              </a:solidFill>
            </a:rPr>
            <a:t>Enter DoD Fresh Additional Allocation </a:t>
          </a:r>
          <a:r>
            <a:rPr lang="en-US" sz="1100">
              <a:solidFill>
                <a:srgbClr val="FF0000"/>
              </a:solidFill>
            </a:rPr>
            <a:t>you</a:t>
          </a:r>
          <a:r>
            <a:rPr lang="en-US" sz="1100" baseline="0">
              <a:solidFill>
                <a:srgbClr val="FF0000"/>
              </a:solidFill>
            </a:rPr>
            <a:t> would like to request</a:t>
          </a:r>
          <a:r>
            <a:rPr lang="en-US" sz="1100">
              <a:solidFill>
                <a:srgbClr val="FF0000"/>
              </a:solidFill>
            </a:rPr>
            <a:t>. It will subtract from balance on line 69 in red.</a:t>
          </a:r>
        </a:p>
      </xdr:txBody>
    </xdr:sp>
    <xdr:clientData/>
  </xdr:twoCellAnchor>
  <xdr:twoCellAnchor editAs="oneCell">
    <xdr:from>
      <xdr:col>0</xdr:col>
      <xdr:colOff>161925</xdr:colOff>
      <xdr:row>3</xdr:row>
      <xdr:rowOff>257175</xdr:rowOff>
    </xdr:from>
    <xdr:to>
      <xdr:col>1</xdr:col>
      <xdr:colOff>3666611</xdr:colOff>
      <xdr:row>4</xdr:row>
      <xdr:rowOff>514275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1925" y="1628775"/>
          <a:ext cx="4114286" cy="6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OSS\Documents%20and%20Settings\sadowskid.EXEC\Local%20Settings\Temporary%20Internet%20Files\Content.Outlook\2QWQ4Y58\NonFatDryMil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FD"/>
    </sheetNames>
    <sheetDataSet>
      <sheetData sheetId="0">
        <row r="6">
          <cell r="A6" t="str">
            <v>B114</v>
          </cell>
          <cell r="B6">
            <v>149</v>
          </cell>
          <cell r="C6">
            <v>0</v>
          </cell>
        </row>
        <row r="7">
          <cell r="A7" t="str">
            <v>B114</v>
          </cell>
          <cell r="B7">
            <v>152</v>
          </cell>
          <cell r="C7">
            <v>0</v>
          </cell>
        </row>
        <row r="8">
          <cell r="A8" t="str">
            <v>B114</v>
          </cell>
          <cell r="B8">
            <v>153</v>
          </cell>
          <cell r="C8">
            <v>0</v>
          </cell>
        </row>
        <row r="9">
          <cell r="A9" t="str">
            <v>B114</v>
          </cell>
          <cell r="B9">
            <v>163</v>
          </cell>
          <cell r="C9">
            <v>0</v>
          </cell>
        </row>
        <row r="10">
          <cell r="A10" t="str">
            <v>B114</v>
          </cell>
          <cell r="B10">
            <v>166</v>
          </cell>
          <cell r="C10">
            <v>0</v>
          </cell>
        </row>
        <row r="11">
          <cell r="A11" t="str">
            <v>B114</v>
          </cell>
          <cell r="B11">
            <v>171</v>
          </cell>
          <cell r="C11">
            <v>0</v>
          </cell>
        </row>
        <row r="12">
          <cell r="A12" t="str">
            <v>B114</v>
          </cell>
          <cell r="B12">
            <v>173</v>
          </cell>
          <cell r="C12">
            <v>0</v>
          </cell>
        </row>
        <row r="13">
          <cell r="A13" t="str">
            <v>B114</v>
          </cell>
          <cell r="B13">
            <v>159</v>
          </cell>
          <cell r="C13">
            <v>0</v>
          </cell>
        </row>
        <row r="14">
          <cell r="A14" t="str">
            <v>B114</v>
          </cell>
          <cell r="B14">
            <v>168</v>
          </cell>
          <cell r="C14">
            <v>0</v>
          </cell>
        </row>
        <row r="15">
          <cell r="A15" t="str">
            <v>B114</v>
          </cell>
          <cell r="B15">
            <v>167</v>
          </cell>
          <cell r="C15">
            <v>0</v>
          </cell>
        </row>
        <row r="16">
          <cell r="A16" t="str">
            <v>B114</v>
          </cell>
          <cell r="B16">
            <v>165</v>
          </cell>
          <cell r="C16">
            <v>0</v>
          </cell>
        </row>
        <row r="17">
          <cell r="A17" t="str">
            <v>B114</v>
          </cell>
          <cell r="B17">
            <v>174</v>
          </cell>
          <cell r="C17">
            <v>0</v>
          </cell>
        </row>
        <row r="18">
          <cell r="A18" t="str">
            <v>B114</v>
          </cell>
          <cell r="B18">
            <v>164</v>
          </cell>
          <cell r="C18">
            <v>0</v>
          </cell>
        </row>
        <row r="19">
          <cell r="A19" t="str">
            <v>B114</v>
          </cell>
          <cell r="B19">
            <v>169</v>
          </cell>
          <cell r="C19">
            <v>0</v>
          </cell>
        </row>
        <row r="20">
          <cell r="A20" t="str">
            <v>B114</v>
          </cell>
          <cell r="B20">
            <v>170</v>
          </cell>
          <cell r="C2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forms/d/e/1FAIpQLSdGqsIq8WP2Cx1NNaw3ZJ2LP1x0ZPhOOJiQSGFJfIphBT0P5g/viewform" TargetMode="External"/><Relationship Id="rId2" Type="http://schemas.openxmlformats.org/officeDocument/2006/relationships/hyperlink" Target="https://portal.wbscm.usda.gov/" TargetMode="External"/><Relationship Id="rId1" Type="http://schemas.openxmlformats.org/officeDocument/2006/relationships/hyperlink" Target="https://www.oregon.gov/ode/students-and-family/childnutrition/USDAFoods/Pages/default.aspx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8"/>
  <sheetViews>
    <sheetView showGridLines="0" topLeftCell="A15" zoomScaleNormal="100" zoomScaleSheetLayoutView="100" workbookViewId="0">
      <selection activeCell="G6" sqref="G6"/>
    </sheetView>
  </sheetViews>
  <sheetFormatPr defaultRowHeight="12.75" x14ac:dyDescent="0.2"/>
  <cols>
    <col min="2" max="2" width="130.7109375" customWidth="1"/>
    <col min="3" max="3" width="9.140625" customWidth="1"/>
  </cols>
  <sheetData>
    <row r="1" spans="1:21" ht="54" customHeight="1" x14ac:dyDescent="0.2">
      <c r="A1" s="181" t="s">
        <v>121</v>
      </c>
      <c r="B1" s="181"/>
      <c r="C1" s="181"/>
      <c r="D1" s="181"/>
      <c r="E1" s="181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27" customHeight="1" x14ac:dyDescent="0.2">
      <c r="A2" s="179" t="s">
        <v>109</v>
      </c>
      <c r="B2" s="17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27" customHeight="1" x14ac:dyDescent="0.2">
      <c r="A3" s="180" t="s">
        <v>71</v>
      </c>
      <c r="B3" s="180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27" customHeight="1" x14ac:dyDescent="0.2">
      <c r="A4" s="55"/>
      <c r="B4" s="55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ht="45.75" customHeight="1" x14ac:dyDescent="0.2">
      <c r="A5" s="56"/>
      <c r="B5" s="57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ht="54.75" customHeight="1" x14ac:dyDescent="0.2">
      <c r="A6" s="177" t="s">
        <v>122</v>
      </c>
      <c r="B6" s="17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54.75" customHeight="1" x14ac:dyDescent="0.2">
      <c r="A7" s="176" t="s">
        <v>81</v>
      </c>
      <c r="B7" s="176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ht="26.25" customHeight="1" x14ac:dyDescent="0.2">
      <c r="A8" s="58" t="s">
        <v>79</v>
      </c>
      <c r="B8" s="53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1" ht="26.25" customHeight="1" x14ac:dyDescent="0.2">
      <c r="A9" s="51"/>
      <c r="B9" s="52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 ht="15.75" customHeight="1" x14ac:dyDescent="0.2">
      <c r="A10" s="50"/>
      <c r="B10" s="5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 ht="409.5" customHeight="1" x14ac:dyDescent="0.2">
      <c r="A11" s="50"/>
      <c r="B11" s="50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pans="1:21" ht="15.75" x14ac:dyDescent="0.2">
      <c r="A12" s="50"/>
      <c r="B12" s="50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pans="1:21" ht="15.75" x14ac:dyDescent="0.2">
      <c r="A13" s="50"/>
      <c r="B13" s="50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1" ht="15.75" x14ac:dyDescent="0.2">
      <c r="A14" s="50"/>
      <c r="B14" s="50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pans="1:21" ht="15.75" x14ac:dyDescent="0.2">
      <c r="A15" s="50"/>
      <c r="B15" s="50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pans="1:21" ht="15.75" x14ac:dyDescent="0.2">
      <c r="A16" s="50"/>
      <c r="B16" s="50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pans="1:29" ht="15.75" x14ac:dyDescent="0.2">
      <c r="A17" s="50"/>
      <c r="B17" s="50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spans="1:29" ht="15.75" x14ac:dyDescent="0.2">
      <c r="A18" s="50"/>
      <c r="B18" s="50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pans="1:29" ht="18" customHeight="1" x14ac:dyDescent="0.25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29" ht="21" customHeight="1" x14ac:dyDescent="0.2">
      <c r="A20" s="58" t="s">
        <v>80</v>
      </c>
      <c r="B20" s="54"/>
    </row>
    <row r="62" spans="1:1" ht="21" x14ac:dyDescent="0.35">
      <c r="A62" s="21" t="s">
        <v>78</v>
      </c>
    </row>
    <row r="63" spans="1:1" ht="18.75" x14ac:dyDescent="0.3">
      <c r="A63" s="23" t="s">
        <v>69</v>
      </c>
    </row>
    <row r="64" spans="1:1" ht="18.75" x14ac:dyDescent="0.3">
      <c r="A64" s="23" t="s">
        <v>70</v>
      </c>
    </row>
    <row r="65" spans="1:8" ht="21" x14ac:dyDescent="0.35">
      <c r="A65" s="175" t="s">
        <v>120</v>
      </c>
      <c r="B65" s="21"/>
      <c r="C65" s="22"/>
      <c r="D65" s="22"/>
      <c r="E65" s="22"/>
      <c r="F65" s="22"/>
      <c r="G65" s="22"/>
      <c r="H65" s="22"/>
    </row>
    <row r="66" spans="1:8" ht="18.75" x14ac:dyDescent="0.3">
      <c r="B66" s="23"/>
      <c r="C66" s="22"/>
      <c r="D66" s="22"/>
      <c r="E66" s="22"/>
      <c r="F66" s="22"/>
      <c r="G66" s="22"/>
      <c r="H66" s="22"/>
    </row>
    <row r="67" spans="1:8" ht="18.75" x14ac:dyDescent="0.3">
      <c r="B67" s="23"/>
      <c r="C67" s="22"/>
      <c r="D67" s="22"/>
      <c r="E67" s="22"/>
      <c r="F67" s="22"/>
      <c r="G67" s="22"/>
      <c r="H67" s="22"/>
    </row>
    <row r="68" spans="1:8" ht="18.75" x14ac:dyDescent="0.3">
      <c r="B68" s="23"/>
      <c r="C68" s="22"/>
      <c r="D68" s="22"/>
      <c r="E68" s="22"/>
      <c r="F68" s="22"/>
      <c r="G68" s="22"/>
      <c r="H68" s="22"/>
    </row>
  </sheetData>
  <sheetProtection selectLockedCells="1"/>
  <mergeCells count="5">
    <mergeCell ref="A7:B7"/>
    <mergeCell ref="A6:B6"/>
    <mergeCell ref="A2:B2"/>
    <mergeCell ref="A3:B3"/>
    <mergeCell ref="A1:E1"/>
  </mergeCells>
  <hyperlinks>
    <hyperlink ref="A63" r:id="rId1"/>
    <hyperlink ref="A64" r:id="rId2"/>
    <hyperlink ref="A65" r:id="rId3"/>
  </hyperlinks>
  <pageMargins left="0.7" right="0.7" top="0.75" bottom="0.75" header="0.3" footer="0.3"/>
  <pageSetup scale="45"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106"/>
  <sheetViews>
    <sheetView tabSelected="1" zoomScale="120" zoomScaleNormal="120" zoomScaleSheetLayoutView="100" workbookViewId="0">
      <pane ySplit="4" topLeftCell="A5" activePane="bottomLeft" state="frozen"/>
      <selection pane="bottomLeft" activeCell="N8" sqref="N8"/>
    </sheetView>
  </sheetViews>
  <sheetFormatPr defaultColWidth="9.140625" defaultRowHeight="12.75" x14ac:dyDescent="0.2"/>
  <cols>
    <col min="1" max="1" width="10.140625" style="15" customWidth="1"/>
    <col min="2" max="2" width="35.140625" style="15" customWidth="1"/>
    <col min="3" max="3" width="15.140625" style="15" customWidth="1"/>
    <col min="4" max="4" width="7.42578125" style="16" customWidth="1"/>
    <col min="5" max="5" width="11.42578125" style="142" customWidth="1"/>
    <col min="6" max="6" width="11.85546875" style="81" customWidth="1"/>
    <col min="7" max="7" width="8.42578125" style="70" customWidth="1"/>
    <col min="8" max="8" width="8.28515625" style="15" bestFit="1" customWidth="1"/>
    <col min="9" max="9" width="8.7109375" style="15" bestFit="1" customWidth="1"/>
    <col min="10" max="10" width="10.42578125" style="15" bestFit="1" customWidth="1"/>
    <col min="11" max="16384" width="9.140625" style="8"/>
  </cols>
  <sheetData>
    <row r="1" spans="1:12" s="7" customFormat="1" ht="35.25" customHeight="1" thickBot="1" x14ac:dyDescent="0.25">
      <c r="A1" s="209" t="s">
        <v>110</v>
      </c>
      <c r="B1" s="210"/>
      <c r="C1" s="210"/>
      <c r="D1" s="210"/>
      <c r="E1" s="210"/>
      <c r="F1" s="211"/>
      <c r="G1" s="128"/>
      <c r="H1" s="17"/>
      <c r="I1" s="17"/>
      <c r="J1" s="18"/>
    </row>
    <row r="2" spans="1:12" s="7" customFormat="1" ht="46.5" customHeight="1" x14ac:dyDescent="0.2">
      <c r="A2" s="207" t="s">
        <v>72</v>
      </c>
      <c r="B2" s="208"/>
      <c r="C2" s="208"/>
      <c r="D2" s="208"/>
      <c r="E2" s="208"/>
      <c r="F2" s="59"/>
      <c r="G2" s="59"/>
      <c r="H2" s="185" t="s">
        <v>111</v>
      </c>
      <c r="I2" s="186"/>
      <c r="J2" s="187"/>
      <c r="L2" s="8"/>
    </row>
    <row r="3" spans="1:12" s="7" customFormat="1" ht="25.5" customHeight="1" x14ac:dyDescent="0.2">
      <c r="A3" s="191" t="s">
        <v>66</v>
      </c>
      <c r="B3" s="193" t="s">
        <v>67</v>
      </c>
      <c r="C3" s="193" t="s">
        <v>6</v>
      </c>
      <c r="D3" s="195" t="s">
        <v>5</v>
      </c>
      <c r="E3" s="197" t="s">
        <v>4</v>
      </c>
      <c r="F3" s="199" t="s">
        <v>0</v>
      </c>
      <c r="G3" s="201" t="s">
        <v>1</v>
      </c>
      <c r="H3" s="188" t="s">
        <v>116</v>
      </c>
      <c r="I3" s="189"/>
      <c r="J3" s="190"/>
      <c r="L3" s="8"/>
    </row>
    <row r="4" spans="1:12" s="7" customFormat="1" ht="15.75" customHeight="1" x14ac:dyDescent="0.2">
      <c r="A4" s="192"/>
      <c r="B4" s="194"/>
      <c r="C4" s="194"/>
      <c r="D4" s="196"/>
      <c r="E4" s="198"/>
      <c r="F4" s="200"/>
      <c r="G4" s="202"/>
      <c r="H4" s="174" t="s">
        <v>103</v>
      </c>
      <c r="I4" s="174" t="s">
        <v>104</v>
      </c>
      <c r="J4" s="174" t="s">
        <v>105</v>
      </c>
    </row>
    <row r="5" spans="1:12" s="7" customFormat="1" ht="13.5" thickBot="1" x14ac:dyDescent="0.25">
      <c r="A5" s="148" t="s">
        <v>3</v>
      </c>
      <c r="B5" s="147"/>
      <c r="C5" s="147"/>
      <c r="D5" s="147"/>
      <c r="E5" s="149"/>
      <c r="F5" s="149"/>
      <c r="G5" s="149"/>
      <c r="H5" s="145"/>
      <c r="I5" s="126"/>
      <c r="J5" s="127"/>
    </row>
    <row r="6" spans="1:12" s="7" customFormat="1" x14ac:dyDescent="0.2">
      <c r="A6" s="40">
        <v>100134</v>
      </c>
      <c r="B6" s="150" t="s">
        <v>47</v>
      </c>
      <c r="C6" s="42" t="s">
        <v>85</v>
      </c>
      <c r="D6" s="42" t="s">
        <v>10</v>
      </c>
      <c r="E6" s="151">
        <v>159.74</v>
      </c>
      <c r="F6" s="72">
        <f>SUM(G6*E6)</f>
        <v>0</v>
      </c>
      <c r="G6" s="60">
        <f t="shared" ref="G6:G11" si="0">SUM(H6:J6)</f>
        <v>0</v>
      </c>
      <c r="H6" s="106"/>
      <c r="I6" s="85"/>
      <c r="J6" s="86"/>
    </row>
    <row r="7" spans="1:12" s="7" customFormat="1" x14ac:dyDescent="0.2">
      <c r="A7" s="24">
        <v>100158</v>
      </c>
      <c r="B7" s="146" t="s">
        <v>38</v>
      </c>
      <c r="C7" s="1" t="s">
        <v>85</v>
      </c>
      <c r="D7" s="1" t="s">
        <v>10</v>
      </c>
      <c r="E7" s="125">
        <v>143.44999999999999</v>
      </c>
      <c r="F7" s="71">
        <f t="shared" ref="F7:F11" si="1">SUM(G7*E7)</f>
        <v>0</v>
      </c>
      <c r="G7" s="62">
        <f t="shared" si="0"/>
        <v>0</v>
      </c>
      <c r="H7" s="87"/>
      <c r="I7" s="88"/>
      <c r="J7" s="91"/>
    </row>
    <row r="8" spans="1:12" s="7" customFormat="1" x14ac:dyDescent="0.2">
      <c r="A8" s="24">
        <v>110322</v>
      </c>
      <c r="B8" s="146" t="s">
        <v>56</v>
      </c>
      <c r="C8" s="1" t="s">
        <v>100</v>
      </c>
      <c r="D8" s="1" t="s">
        <v>10</v>
      </c>
      <c r="E8" s="125">
        <v>190.08</v>
      </c>
      <c r="F8" s="71">
        <f t="shared" si="1"/>
        <v>0</v>
      </c>
      <c r="G8" s="62">
        <f t="shared" si="0"/>
        <v>0</v>
      </c>
      <c r="H8" s="108"/>
      <c r="I8" s="88"/>
      <c r="J8" s="91"/>
    </row>
    <row r="9" spans="1:12" s="7" customFormat="1" x14ac:dyDescent="0.2">
      <c r="A9" s="24">
        <v>110711</v>
      </c>
      <c r="B9" s="146" t="s">
        <v>52</v>
      </c>
      <c r="C9" s="1" t="s">
        <v>100</v>
      </c>
      <c r="D9" s="1" t="s">
        <v>10</v>
      </c>
      <c r="E9" s="125">
        <v>206.78</v>
      </c>
      <c r="F9" s="71">
        <f t="shared" si="1"/>
        <v>0</v>
      </c>
      <c r="G9" s="62">
        <f t="shared" si="0"/>
        <v>0</v>
      </c>
      <c r="H9" s="93"/>
      <c r="I9" s="107"/>
      <c r="J9" s="91"/>
    </row>
    <row r="10" spans="1:12" s="7" customFormat="1" x14ac:dyDescent="0.2">
      <c r="A10" s="24">
        <v>100187</v>
      </c>
      <c r="B10" s="146" t="s">
        <v>11</v>
      </c>
      <c r="C10" s="1" t="s">
        <v>99</v>
      </c>
      <c r="D10" s="1" t="s">
        <v>10</v>
      </c>
      <c r="E10" s="125">
        <v>104.61</v>
      </c>
      <c r="F10" s="71">
        <f t="shared" si="1"/>
        <v>0</v>
      </c>
      <c r="G10" s="62">
        <f t="shared" si="0"/>
        <v>0</v>
      </c>
      <c r="H10" s="93"/>
      <c r="I10" s="89"/>
      <c r="J10" s="92"/>
    </row>
    <row r="11" spans="1:12" s="7" customFormat="1" ht="13.5" thickBot="1" x14ac:dyDescent="0.25">
      <c r="A11" s="25">
        <v>110730</v>
      </c>
      <c r="B11" s="152" t="s">
        <v>39</v>
      </c>
      <c r="C11" s="26" t="s">
        <v>101</v>
      </c>
      <c r="D11" s="26" t="s">
        <v>10</v>
      </c>
      <c r="E11" s="153">
        <v>103.02</v>
      </c>
      <c r="F11" s="73">
        <f t="shared" si="1"/>
        <v>0</v>
      </c>
      <c r="G11" s="63">
        <f t="shared" si="0"/>
        <v>0</v>
      </c>
      <c r="H11" s="94"/>
      <c r="I11" s="95"/>
      <c r="J11" s="97"/>
    </row>
    <row r="12" spans="1:12" s="7" customFormat="1" ht="13.5" thickBot="1" x14ac:dyDescent="0.25">
      <c r="A12" s="148" t="s">
        <v>113</v>
      </c>
      <c r="B12" s="147"/>
      <c r="C12" s="147"/>
      <c r="D12" s="147"/>
      <c r="E12" s="149"/>
      <c r="F12" s="149"/>
      <c r="G12" s="149"/>
      <c r="H12" s="100"/>
      <c r="I12" s="100"/>
      <c r="J12" s="101"/>
    </row>
    <row r="13" spans="1:12" s="7" customFormat="1" x14ac:dyDescent="0.2">
      <c r="A13" s="35">
        <v>100396</v>
      </c>
      <c r="B13" s="154" t="s">
        <v>114</v>
      </c>
      <c r="C13" s="41" t="s">
        <v>89</v>
      </c>
      <c r="D13" s="42" t="s">
        <v>7</v>
      </c>
      <c r="E13" s="121">
        <v>36.770000000000003</v>
      </c>
      <c r="F13" s="72">
        <f>SUM(G13*E13)</f>
        <v>0</v>
      </c>
      <c r="G13" s="60">
        <f>SUM(H13:J13)</f>
        <v>0</v>
      </c>
      <c r="H13" s="82"/>
      <c r="I13" s="84"/>
      <c r="J13" s="86"/>
    </row>
    <row r="14" spans="1:12" s="7" customFormat="1" x14ac:dyDescent="0.2">
      <c r="A14" s="44">
        <v>110854</v>
      </c>
      <c r="B14" s="8" t="s">
        <v>36</v>
      </c>
      <c r="C14" s="48" t="s">
        <v>37</v>
      </c>
      <c r="D14" s="48" t="s">
        <v>7</v>
      </c>
      <c r="E14" s="122">
        <v>14.15</v>
      </c>
      <c r="F14" s="71">
        <f t="shared" ref="F14:F15" si="2">SUM(G14*E14)</f>
        <v>0</v>
      </c>
      <c r="G14" s="61">
        <f>SUM(H14:J14)</f>
        <v>0</v>
      </c>
      <c r="H14" s="93"/>
      <c r="I14" s="102"/>
      <c r="J14" s="103"/>
    </row>
    <row r="15" spans="1:12" s="7" customFormat="1" ht="12.75" customHeight="1" thickBot="1" x14ac:dyDescent="0.25">
      <c r="A15" s="28">
        <v>100935</v>
      </c>
      <c r="B15" s="155" t="s">
        <v>74</v>
      </c>
      <c r="C15" s="26" t="s">
        <v>12</v>
      </c>
      <c r="D15" s="26" t="s">
        <v>7</v>
      </c>
      <c r="E15" s="124">
        <v>48.9</v>
      </c>
      <c r="F15" s="73">
        <f t="shared" si="2"/>
        <v>0</v>
      </c>
      <c r="G15" s="63">
        <f>SUM(H15:J15)</f>
        <v>0</v>
      </c>
      <c r="H15" s="143"/>
      <c r="I15" s="96"/>
      <c r="J15" s="99"/>
    </row>
    <row r="16" spans="1:12" s="7" customFormat="1" ht="12" customHeight="1" thickBot="1" x14ac:dyDescent="0.25">
      <c r="A16" s="148" t="s">
        <v>2</v>
      </c>
      <c r="B16" s="147"/>
      <c r="C16" s="147"/>
      <c r="D16" s="147"/>
      <c r="E16" s="149"/>
      <c r="F16" s="149"/>
      <c r="G16" s="149"/>
      <c r="H16" s="100"/>
      <c r="I16" s="104"/>
      <c r="J16" s="105"/>
    </row>
    <row r="17" spans="1:10" s="7" customFormat="1" x14ac:dyDescent="0.2">
      <c r="A17" s="35">
        <v>100101</v>
      </c>
      <c r="B17" s="150" t="s">
        <v>41</v>
      </c>
      <c r="C17" s="42" t="s">
        <v>97</v>
      </c>
      <c r="D17" s="42" t="s">
        <v>10</v>
      </c>
      <c r="E17" s="121">
        <v>101.57</v>
      </c>
      <c r="F17" s="72">
        <f t="shared" ref="F17:F22" si="3">SUM(G17*E17)</f>
        <v>0</v>
      </c>
      <c r="G17" s="60">
        <f t="shared" ref="G17:G25" si="4">SUM(H17:J17)</f>
        <v>0</v>
      </c>
      <c r="H17" s="83"/>
      <c r="I17" s="85"/>
      <c r="J17" s="86"/>
    </row>
    <row r="18" spans="1:10" s="7" customFormat="1" ht="12.75" customHeight="1" x14ac:dyDescent="0.2">
      <c r="A18" s="27">
        <v>100117</v>
      </c>
      <c r="B18" s="146" t="s">
        <v>40</v>
      </c>
      <c r="C18" s="1" t="s">
        <v>98</v>
      </c>
      <c r="D18" s="1" t="s">
        <v>10</v>
      </c>
      <c r="E18" s="122">
        <v>78.2</v>
      </c>
      <c r="F18" s="71">
        <f t="shared" si="3"/>
        <v>0</v>
      </c>
      <c r="G18" s="62">
        <f t="shared" si="4"/>
        <v>0</v>
      </c>
      <c r="H18" s="88"/>
      <c r="I18" s="107"/>
      <c r="J18" s="92"/>
    </row>
    <row r="19" spans="1:10" s="7" customFormat="1" x14ac:dyDescent="0.2">
      <c r="A19" s="27">
        <v>110462</v>
      </c>
      <c r="B19" s="146" t="s">
        <v>46</v>
      </c>
      <c r="C19" s="1" t="s">
        <v>98</v>
      </c>
      <c r="D19" s="1" t="s">
        <v>10</v>
      </c>
      <c r="E19" s="122">
        <v>57</v>
      </c>
      <c r="F19" s="71">
        <f t="shared" si="3"/>
        <v>0</v>
      </c>
      <c r="G19" s="62">
        <f t="shared" si="4"/>
        <v>0</v>
      </c>
      <c r="H19" s="88"/>
      <c r="I19" s="107"/>
      <c r="J19" s="109"/>
    </row>
    <row r="20" spans="1:10" s="7" customFormat="1" x14ac:dyDescent="0.2">
      <c r="A20" s="129">
        <v>110921</v>
      </c>
      <c r="B20" s="146" t="s">
        <v>73</v>
      </c>
      <c r="C20" s="43" t="s">
        <v>98</v>
      </c>
      <c r="D20" s="43" t="s">
        <v>10</v>
      </c>
      <c r="E20" s="123">
        <v>72.849999999999994</v>
      </c>
      <c r="F20" s="71">
        <f t="shared" si="3"/>
        <v>0</v>
      </c>
      <c r="G20" s="62">
        <f t="shared" si="4"/>
        <v>0</v>
      </c>
      <c r="H20" s="88"/>
      <c r="I20" s="107"/>
      <c r="J20" s="109"/>
    </row>
    <row r="21" spans="1:10" s="7" customFormat="1" x14ac:dyDescent="0.2">
      <c r="A21" s="27">
        <v>110931</v>
      </c>
      <c r="B21" s="146" t="s">
        <v>49</v>
      </c>
      <c r="C21" s="2" t="s">
        <v>95</v>
      </c>
      <c r="D21" s="2" t="s">
        <v>10</v>
      </c>
      <c r="E21" s="117">
        <v>51.21</v>
      </c>
      <c r="F21" s="71">
        <f t="shared" si="3"/>
        <v>0</v>
      </c>
      <c r="G21" s="62">
        <f t="shared" si="4"/>
        <v>0</v>
      </c>
      <c r="H21" s="88"/>
      <c r="I21" s="89"/>
      <c r="J21" s="92"/>
    </row>
    <row r="22" spans="1:10" s="7" customFormat="1" x14ac:dyDescent="0.2">
      <c r="A22" s="27">
        <v>110554</v>
      </c>
      <c r="B22" s="146" t="s">
        <v>42</v>
      </c>
      <c r="C22" s="1" t="s">
        <v>99</v>
      </c>
      <c r="D22" s="1" t="s">
        <v>10</v>
      </c>
      <c r="E22" s="122">
        <v>131.52000000000001</v>
      </c>
      <c r="F22" s="71">
        <f t="shared" si="3"/>
        <v>0</v>
      </c>
      <c r="G22" s="62">
        <f t="shared" si="4"/>
        <v>0</v>
      </c>
      <c r="H22" s="88"/>
      <c r="I22" s="89"/>
      <c r="J22" s="92"/>
    </row>
    <row r="23" spans="1:10" s="7" customFormat="1" x14ac:dyDescent="0.2">
      <c r="A23" s="27">
        <v>100122</v>
      </c>
      <c r="B23" s="146" t="s">
        <v>75</v>
      </c>
      <c r="C23" s="1" t="s">
        <v>85</v>
      </c>
      <c r="D23" s="1" t="s">
        <v>10</v>
      </c>
      <c r="E23" s="122">
        <v>214</v>
      </c>
      <c r="F23" s="71">
        <f t="shared" ref="F23:F25" si="5">SUM(G23*E23)</f>
        <v>0</v>
      </c>
      <c r="G23" s="62">
        <f t="shared" si="4"/>
        <v>0</v>
      </c>
      <c r="H23" s="88"/>
      <c r="I23" s="89"/>
      <c r="J23" s="92"/>
    </row>
    <row r="24" spans="1:10" s="7" customFormat="1" x14ac:dyDescent="0.2">
      <c r="A24" s="27">
        <v>100125</v>
      </c>
      <c r="B24" s="146" t="s">
        <v>13</v>
      </c>
      <c r="C24" s="1" t="s">
        <v>86</v>
      </c>
      <c r="D24" s="1" t="s">
        <v>10</v>
      </c>
      <c r="E24" s="122">
        <v>118.8</v>
      </c>
      <c r="F24" s="71">
        <f t="shared" si="5"/>
        <v>0</v>
      </c>
      <c r="G24" s="62">
        <f t="shared" si="4"/>
        <v>0</v>
      </c>
      <c r="H24" s="88"/>
      <c r="I24" s="89"/>
      <c r="J24" s="92"/>
    </row>
    <row r="25" spans="1:10" s="7" customFormat="1" ht="13.5" thickBot="1" x14ac:dyDescent="0.25">
      <c r="A25" s="28">
        <v>100119</v>
      </c>
      <c r="B25" s="152" t="s">
        <v>48</v>
      </c>
      <c r="C25" s="26" t="s">
        <v>87</v>
      </c>
      <c r="D25" s="26" t="s">
        <v>10</v>
      </c>
      <c r="E25" s="124">
        <v>54</v>
      </c>
      <c r="F25" s="73">
        <f t="shared" si="5"/>
        <v>0</v>
      </c>
      <c r="G25" s="63">
        <f t="shared" si="4"/>
        <v>0</v>
      </c>
      <c r="H25" s="143"/>
      <c r="I25" s="110"/>
      <c r="J25" s="111"/>
    </row>
    <row r="26" spans="1:10" s="7" customFormat="1" ht="13.5" thickBot="1" x14ac:dyDescent="0.25">
      <c r="A26" s="148" t="s">
        <v>14</v>
      </c>
      <c r="B26" s="147"/>
      <c r="C26" s="147"/>
      <c r="D26" s="147"/>
      <c r="E26" s="149"/>
      <c r="F26" s="149"/>
      <c r="G26" s="149"/>
      <c r="H26" s="100"/>
      <c r="I26" s="100"/>
      <c r="J26" s="101"/>
    </row>
    <row r="27" spans="1:10" s="7" customFormat="1" ht="13.5" thickBot="1" x14ac:dyDescent="0.25">
      <c r="A27" s="158">
        <v>110851</v>
      </c>
      <c r="B27" s="159" t="s">
        <v>45</v>
      </c>
      <c r="C27" s="160" t="s">
        <v>88</v>
      </c>
      <c r="D27" s="160" t="s">
        <v>10</v>
      </c>
      <c r="E27" s="161">
        <v>116.96</v>
      </c>
      <c r="F27" s="162">
        <f>SUM(G27*E27)</f>
        <v>0</v>
      </c>
      <c r="G27" s="163">
        <f>SUM(H27:J27)</f>
        <v>0</v>
      </c>
      <c r="H27" s="164"/>
      <c r="I27" s="165"/>
      <c r="J27" s="166"/>
    </row>
    <row r="28" spans="1:10" s="7" customFormat="1" ht="13.5" thickBot="1" x14ac:dyDescent="0.25">
      <c r="A28" s="132" t="s">
        <v>19</v>
      </c>
      <c r="B28" s="34"/>
      <c r="C28" s="34"/>
      <c r="D28" s="34"/>
      <c r="E28" s="64"/>
      <c r="F28" s="64"/>
      <c r="G28" s="64"/>
      <c r="H28" s="156"/>
      <c r="I28" s="156"/>
      <c r="J28" s="157"/>
    </row>
    <row r="29" spans="1:10" s="7" customFormat="1" x14ac:dyDescent="0.2">
      <c r="A29" s="40">
        <v>100018</v>
      </c>
      <c r="B29" s="150" t="s">
        <v>20</v>
      </c>
      <c r="C29" s="41" t="s">
        <v>89</v>
      </c>
      <c r="D29" s="36" t="s">
        <v>24</v>
      </c>
      <c r="E29" s="121">
        <v>72.16</v>
      </c>
      <c r="F29" s="72">
        <f>SUM(G29*E29)</f>
        <v>0</v>
      </c>
      <c r="G29" s="60">
        <f t="shared" ref="G29:G35" si="6">SUM(H29:J29)</f>
        <v>0</v>
      </c>
      <c r="H29" s="82"/>
      <c r="I29" s="84"/>
      <c r="J29" s="86"/>
    </row>
    <row r="30" spans="1:10" s="7" customFormat="1" x14ac:dyDescent="0.2">
      <c r="A30" s="27">
        <v>100012</v>
      </c>
      <c r="B30" s="146" t="s">
        <v>59</v>
      </c>
      <c r="C30" s="2" t="s">
        <v>89</v>
      </c>
      <c r="D30" s="2" t="s">
        <v>24</v>
      </c>
      <c r="E30" s="117">
        <v>69.37</v>
      </c>
      <c r="F30" s="71">
        <f t="shared" ref="F30:F35" si="7">SUM(G30*E30)</f>
        <v>0</v>
      </c>
      <c r="G30" s="62">
        <f t="shared" si="6"/>
        <v>0</v>
      </c>
      <c r="H30" s="87"/>
      <c r="I30" s="88"/>
      <c r="J30" s="92"/>
    </row>
    <row r="31" spans="1:10" s="7" customFormat="1" x14ac:dyDescent="0.2">
      <c r="A31" s="24">
        <v>100003</v>
      </c>
      <c r="B31" s="146" t="s">
        <v>21</v>
      </c>
      <c r="C31" s="4" t="s">
        <v>89</v>
      </c>
      <c r="D31" s="3" t="s">
        <v>24</v>
      </c>
      <c r="E31" s="122">
        <v>70.39</v>
      </c>
      <c r="F31" s="71">
        <f t="shared" si="7"/>
        <v>0</v>
      </c>
      <c r="G31" s="62">
        <f t="shared" si="6"/>
        <v>0</v>
      </c>
      <c r="H31" s="93"/>
      <c r="I31" s="89"/>
      <c r="J31" s="92"/>
    </row>
    <row r="32" spans="1:10" s="7" customFormat="1" x14ac:dyDescent="0.2">
      <c r="A32" s="24">
        <v>111110</v>
      </c>
      <c r="B32" s="146" t="s">
        <v>55</v>
      </c>
      <c r="C32" s="4" t="s">
        <v>90</v>
      </c>
      <c r="D32" s="3" t="s">
        <v>24</v>
      </c>
      <c r="E32" s="122">
        <v>33.36</v>
      </c>
      <c r="F32" s="71">
        <f t="shared" si="7"/>
        <v>0</v>
      </c>
      <c r="G32" s="62">
        <f t="shared" si="6"/>
        <v>0</v>
      </c>
      <c r="H32" s="93"/>
      <c r="I32" s="89"/>
      <c r="J32" s="92"/>
    </row>
    <row r="33" spans="1:13" s="7" customFormat="1" x14ac:dyDescent="0.2">
      <c r="A33" s="24">
        <v>100021</v>
      </c>
      <c r="B33" s="146" t="s">
        <v>22</v>
      </c>
      <c r="C33" s="4" t="s">
        <v>91</v>
      </c>
      <c r="D33" s="3" t="s">
        <v>10</v>
      </c>
      <c r="E33" s="122">
        <v>70.260000000000005</v>
      </c>
      <c r="F33" s="71">
        <f t="shared" si="7"/>
        <v>0</v>
      </c>
      <c r="G33" s="62">
        <f t="shared" si="6"/>
        <v>0</v>
      </c>
      <c r="H33" s="87"/>
      <c r="I33" s="88"/>
      <c r="J33" s="92"/>
    </row>
    <row r="34" spans="1:13" s="7" customFormat="1" x14ac:dyDescent="0.2">
      <c r="A34" s="24">
        <v>110396</v>
      </c>
      <c r="B34" s="146" t="s">
        <v>23</v>
      </c>
      <c r="C34" s="4" t="s">
        <v>25</v>
      </c>
      <c r="D34" s="3" t="s">
        <v>24</v>
      </c>
      <c r="E34" s="122">
        <v>69.12</v>
      </c>
      <c r="F34" s="71">
        <f t="shared" si="7"/>
        <v>0</v>
      </c>
      <c r="G34" s="62">
        <f t="shared" si="6"/>
        <v>0</v>
      </c>
      <c r="H34" s="93"/>
      <c r="I34" s="89"/>
      <c r="J34" s="92"/>
    </row>
    <row r="35" spans="1:13" s="7" customFormat="1" ht="13.5" thickBot="1" x14ac:dyDescent="0.25">
      <c r="A35" s="25">
        <v>111220</v>
      </c>
      <c r="B35" s="152" t="s">
        <v>64</v>
      </c>
      <c r="C35" s="30" t="s">
        <v>96</v>
      </c>
      <c r="D35" s="29" t="s">
        <v>24</v>
      </c>
      <c r="E35" s="124">
        <v>55.44</v>
      </c>
      <c r="F35" s="73">
        <f t="shared" si="7"/>
        <v>0</v>
      </c>
      <c r="G35" s="63">
        <f t="shared" si="6"/>
        <v>0</v>
      </c>
      <c r="H35" s="143"/>
      <c r="I35" s="96"/>
      <c r="J35" s="99"/>
    </row>
    <row r="36" spans="1:13" s="7" customFormat="1" ht="13.5" thickBot="1" x14ac:dyDescent="0.25">
      <c r="A36" s="148" t="s">
        <v>34</v>
      </c>
      <c r="B36" s="147"/>
      <c r="C36" s="147"/>
      <c r="D36" s="147"/>
      <c r="E36" s="149"/>
      <c r="F36" s="149"/>
      <c r="G36" s="149"/>
      <c r="H36" s="100"/>
      <c r="I36" s="100"/>
      <c r="J36" s="101"/>
    </row>
    <row r="37" spans="1:13" s="7" customFormat="1" ht="12.75" customHeight="1" x14ac:dyDescent="0.2">
      <c r="A37" s="35">
        <v>100359</v>
      </c>
      <c r="B37" s="150" t="s">
        <v>15</v>
      </c>
      <c r="C37" s="36" t="s">
        <v>18</v>
      </c>
      <c r="D37" s="167" t="s">
        <v>7</v>
      </c>
      <c r="E37" s="168">
        <v>20.81</v>
      </c>
      <c r="F37" s="72">
        <f>SUM(G37*E37)</f>
        <v>0</v>
      </c>
      <c r="G37" s="60">
        <f t="shared" ref="G37:G42" si="8">SUM(H37:J37)</f>
        <v>0</v>
      </c>
      <c r="H37" s="82"/>
      <c r="I37" s="84"/>
      <c r="J37" s="86"/>
    </row>
    <row r="38" spans="1:13" s="7" customFormat="1" ht="12.75" customHeight="1" x14ac:dyDescent="0.2">
      <c r="A38" s="27">
        <v>100360</v>
      </c>
      <c r="B38" s="146" t="s">
        <v>50</v>
      </c>
      <c r="C38" s="3" t="s">
        <v>18</v>
      </c>
      <c r="D38" s="112" t="s">
        <v>7</v>
      </c>
      <c r="E38" s="125">
        <v>20.399999999999999</v>
      </c>
      <c r="F38" s="71">
        <f t="shared" ref="F38:F42" si="9">SUM(G38*E38)</f>
        <v>0</v>
      </c>
      <c r="G38" s="62">
        <f t="shared" si="8"/>
        <v>0</v>
      </c>
      <c r="H38" s="87"/>
      <c r="I38" s="88"/>
      <c r="J38" s="92"/>
    </row>
    <row r="39" spans="1:13" s="7" customFormat="1" x14ac:dyDescent="0.2">
      <c r="A39" s="27">
        <v>100370</v>
      </c>
      <c r="B39" s="146" t="s">
        <v>16</v>
      </c>
      <c r="C39" s="3" t="s">
        <v>18</v>
      </c>
      <c r="D39" s="112" t="s">
        <v>7</v>
      </c>
      <c r="E39" s="125">
        <v>22.32</v>
      </c>
      <c r="F39" s="71">
        <f t="shared" si="9"/>
        <v>0</v>
      </c>
      <c r="G39" s="62">
        <f t="shared" si="8"/>
        <v>0</v>
      </c>
      <c r="H39" s="93"/>
      <c r="I39" s="89"/>
      <c r="J39" s="92"/>
    </row>
    <row r="40" spans="1:13" s="7" customFormat="1" x14ac:dyDescent="0.2">
      <c r="A40" s="27">
        <v>100365</v>
      </c>
      <c r="B40" s="146" t="s">
        <v>17</v>
      </c>
      <c r="C40" s="3" t="s">
        <v>18</v>
      </c>
      <c r="D40" s="112" t="s">
        <v>7</v>
      </c>
      <c r="E40" s="125">
        <v>20.97</v>
      </c>
      <c r="F40" s="71">
        <f t="shared" si="9"/>
        <v>0</v>
      </c>
      <c r="G40" s="62">
        <f t="shared" si="8"/>
        <v>0</v>
      </c>
      <c r="H40" s="87"/>
      <c r="I40" s="88"/>
      <c r="J40" s="92"/>
    </row>
    <row r="41" spans="1:13" s="7" customFormat="1" x14ac:dyDescent="0.2">
      <c r="A41" s="44">
        <v>100364</v>
      </c>
      <c r="B41" s="146" t="s">
        <v>76</v>
      </c>
      <c r="C41" s="45" t="s">
        <v>18</v>
      </c>
      <c r="D41" s="113" t="s">
        <v>7</v>
      </c>
      <c r="E41" s="125">
        <v>23.39</v>
      </c>
      <c r="F41" s="71">
        <f t="shared" si="9"/>
        <v>0</v>
      </c>
      <c r="G41" s="62">
        <f t="shared" si="8"/>
        <v>0</v>
      </c>
      <c r="H41" s="93"/>
      <c r="I41" s="102"/>
      <c r="J41" s="103"/>
    </row>
    <row r="42" spans="1:13" s="7" customFormat="1" ht="13.5" thickBot="1" x14ac:dyDescent="0.25">
      <c r="A42" s="28">
        <v>100362</v>
      </c>
      <c r="B42" s="152" t="s">
        <v>53</v>
      </c>
      <c r="C42" s="29" t="s">
        <v>18</v>
      </c>
      <c r="D42" s="169" t="s">
        <v>7</v>
      </c>
      <c r="E42" s="153">
        <v>39.81</v>
      </c>
      <c r="F42" s="73">
        <f t="shared" si="9"/>
        <v>0</v>
      </c>
      <c r="G42" s="63">
        <f t="shared" si="8"/>
        <v>0</v>
      </c>
      <c r="H42" s="98"/>
      <c r="I42" s="95"/>
      <c r="J42" s="99"/>
    </row>
    <row r="43" spans="1:13" s="7" customFormat="1" ht="13.5" thickBot="1" x14ac:dyDescent="0.25">
      <c r="A43" s="148" t="s">
        <v>9</v>
      </c>
      <c r="B43" s="147"/>
      <c r="C43" s="147"/>
      <c r="D43" s="147"/>
      <c r="E43" s="149"/>
      <c r="F43" s="149"/>
      <c r="G43" s="149"/>
      <c r="H43" s="100"/>
      <c r="I43" s="100"/>
      <c r="J43" s="101"/>
    </row>
    <row r="44" spans="1:13" s="7" customFormat="1" x14ac:dyDescent="0.2">
      <c r="A44" s="35">
        <v>110473</v>
      </c>
      <c r="B44" s="150" t="s">
        <v>35</v>
      </c>
      <c r="C44" s="36" t="s">
        <v>89</v>
      </c>
      <c r="D44" s="39" t="s">
        <v>10</v>
      </c>
      <c r="E44" s="119">
        <v>54.01</v>
      </c>
      <c r="F44" s="72">
        <f>SUM(G44*E44)</f>
        <v>0</v>
      </c>
      <c r="G44" s="60">
        <f>SUM(H44:J44)</f>
        <v>0</v>
      </c>
      <c r="H44" s="82"/>
      <c r="I44" s="84"/>
      <c r="J44" s="86"/>
    </row>
    <row r="45" spans="1:13" s="7" customFormat="1" x14ac:dyDescent="0.2">
      <c r="A45" s="27">
        <v>100336</v>
      </c>
      <c r="B45" s="146" t="s">
        <v>54</v>
      </c>
      <c r="C45" s="3" t="s">
        <v>18</v>
      </c>
      <c r="D45" s="5" t="s">
        <v>7</v>
      </c>
      <c r="E45" s="116">
        <v>26.76</v>
      </c>
      <c r="F45" s="71">
        <f t="shared" ref="F45:F47" si="10">SUM(G45*E45)</f>
        <v>0</v>
      </c>
      <c r="G45" s="62">
        <f>SUM(H45:J45)</f>
        <v>0</v>
      </c>
      <c r="H45" s="87"/>
      <c r="I45" s="88"/>
      <c r="J45" s="92"/>
      <c r="M45" s="8"/>
    </row>
    <row r="46" spans="1:13" s="7" customFormat="1" x14ac:dyDescent="0.2">
      <c r="A46" s="27">
        <v>110186</v>
      </c>
      <c r="B46" s="146" t="s">
        <v>60</v>
      </c>
      <c r="C46" s="2" t="s">
        <v>61</v>
      </c>
      <c r="D46" s="2" t="s">
        <v>7</v>
      </c>
      <c r="E46" s="117">
        <v>20.079999999999998</v>
      </c>
      <c r="F46" s="71">
        <f t="shared" si="10"/>
        <v>0</v>
      </c>
      <c r="G46" s="62">
        <f>SUM(H46:J46)</f>
        <v>0</v>
      </c>
      <c r="H46" s="93"/>
      <c r="I46" s="89"/>
      <c r="J46" s="92"/>
      <c r="M46" s="8"/>
    </row>
    <row r="47" spans="1:13" s="7" customFormat="1" ht="13.5" thickBot="1" x14ac:dyDescent="0.25">
      <c r="A47" s="28">
        <v>100334</v>
      </c>
      <c r="B47" s="152" t="s">
        <v>62</v>
      </c>
      <c r="C47" s="32" t="s">
        <v>18</v>
      </c>
      <c r="D47" s="32" t="s">
        <v>7</v>
      </c>
      <c r="E47" s="118">
        <v>27.75</v>
      </c>
      <c r="F47" s="73">
        <f t="shared" si="10"/>
        <v>0</v>
      </c>
      <c r="G47" s="63">
        <f>SUM(H47:J47)</f>
        <v>0</v>
      </c>
      <c r="H47" s="143"/>
      <c r="I47" s="96"/>
      <c r="J47" s="99"/>
      <c r="M47" s="8"/>
    </row>
    <row r="48" spans="1:13" s="7" customFormat="1" ht="13.5" thickBot="1" x14ac:dyDescent="0.25">
      <c r="A48" s="132" t="s">
        <v>8</v>
      </c>
      <c r="B48" s="34"/>
      <c r="C48" s="34"/>
      <c r="D48" s="34"/>
      <c r="E48" s="64"/>
      <c r="F48" s="170"/>
      <c r="G48" s="64"/>
      <c r="H48" s="114"/>
      <c r="I48" s="114"/>
      <c r="J48" s="130"/>
    </row>
    <row r="49" spans="1:10" s="7" customFormat="1" x14ac:dyDescent="0.2">
      <c r="A49" s="35">
        <v>110541</v>
      </c>
      <c r="B49" s="150" t="s">
        <v>115</v>
      </c>
      <c r="C49" s="36" t="s">
        <v>18</v>
      </c>
      <c r="D49" s="39" t="s">
        <v>7</v>
      </c>
      <c r="E49" s="119">
        <v>28.45</v>
      </c>
      <c r="F49" s="72">
        <f>SUM(G49*E49)</f>
        <v>0</v>
      </c>
      <c r="G49" s="60">
        <f t="shared" ref="G49:G55" si="11">SUM(H49:J49)</f>
        <v>0</v>
      </c>
      <c r="H49" s="88"/>
      <c r="I49" s="89"/>
      <c r="J49" s="86"/>
    </row>
    <row r="50" spans="1:10" s="7" customFormat="1" x14ac:dyDescent="0.2">
      <c r="A50" s="27">
        <v>110361</v>
      </c>
      <c r="B50" s="146" t="s">
        <v>26</v>
      </c>
      <c r="C50" s="3" t="s">
        <v>28</v>
      </c>
      <c r="D50" s="5" t="s">
        <v>7</v>
      </c>
      <c r="E50" s="116">
        <v>20.07</v>
      </c>
      <c r="F50" s="71">
        <f t="shared" ref="F50:F55" si="12">SUM(G50*E50)</f>
        <v>0</v>
      </c>
      <c r="G50" s="62">
        <f t="shared" si="11"/>
        <v>0</v>
      </c>
      <c r="H50" s="89"/>
      <c r="I50" s="88"/>
      <c r="J50" s="92"/>
    </row>
    <row r="51" spans="1:10" s="7" customFormat="1" x14ac:dyDescent="0.2">
      <c r="A51" s="27">
        <v>110623</v>
      </c>
      <c r="B51" s="146" t="s">
        <v>57</v>
      </c>
      <c r="C51" s="3" t="s">
        <v>92</v>
      </c>
      <c r="D51" s="5" t="s">
        <v>10</v>
      </c>
      <c r="E51" s="116">
        <v>38.479999999999997</v>
      </c>
      <c r="F51" s="71">
        <f t="shared" si="12"/>
        <v>0</v>
      </c>
      <c r="G51" s="62">
        <f t="shared" si="11"/>
        <v>0</v>
      </c>
      <c r="H51" s="89"/>
      <c r="I51" s="88"/>
      <c r="J51" s="92"/>
    </row>
    <row r="52" spans="1:10" s="7" customFormat="1" x14ac:dyDescent="0.2">
      <c r="A52" s="27">
        <v>100299</v>
      </c>
      <c r="B52" s="146" t="s">
        <v>107</v>
      </c>
      <c r="C52" s="3" t="s">
        <v>108</v>
      </c>
      <c r="D52" s="5" t="s">
        <v>7</v>
      </c>
      <c r="E52" s="116">
        <v>77.599999999999994</v>
      </c>
      <c r="F52" s="71">
        <f t="shared" si="12"/>
        <v>0</v>
      </c>
      <c r="G52" s="62">
        <f t="shared" si="11"/>
        <v>0</v>
      </c>
      <c r="H52" s="89"/>
      <c r="I52" s="88"/>
      <c r="J52" s="92"/>
    </row>
    <row r="53" spans="1:10" s="7" customFormat="1" ht="12.75" customHeight="1" x14ac:dyDescent="0.2">
      <c r="A53" s="33">
        <v>110723</v>
      </c>
      <c r="B53" s="146" t="s">
        <v>43</v>
      </c>
      <c r="C53" s="2" t="s">
        <v>44</v>
      </c>
      <c r="D53" s="2" t="s">
        <v>7</v>
      </c>
      <c r="E53" s="117">
        <v>53.7</v>
      </c>
      <c r="F53" s="71">
        <f t="shared" si="12"/>
        <v>0</v>
      </c>
      <c r="G53" s="62">
        <f t="shared" si="11"/>
        <v>0</v>
      </c>
      <c r="H53" s="88"/>
      <c r="I53" s="90"/>
      <c r="J53" s="131"/>
    </row>
    <row r="54" spans="1:10" s="7" customFormat="1" x14ac:dyDescent="0.2">
      <c r="A54" s="33">
        <v>100277</v>
      </c>
      <c r="B54" s="146" t="s">
        <v>106</v>
      </c>
      <c r="C54" s="2" t="s">
        <v>63</v>
      </c>
      <c r="D54" s="2" t="s">
        <v>10</v>
      </c>
      <c r="E54" s="117">
        <v>25.14</v>
      </c>
      <c r="F54" s="71">
        <f t="shared" si="12"/>
        <v>0</v>
      </c>
      <c r="G54" s="62">
        <f t="shared" si="11"/>
        <v>0</v>
      </c>
      <c r="H54" s="88"/>
      <c r="I54" s="89"/>
      <c r="J54" s="92"/>
    </row>
    <row r="55" spans="1:10" s="7" customFormat="1" ht="13.5" thickBot="1" x14ac:dyDescent="0.25">
      <c r="A55" s="28">
        <v>100293</v>
      </c>
      <c r="B55" s="152" t="s">
        <v>27</v>
      </c>
      <c r="C55" s="29" t="s">
        <v>29</v>
      </c>
      <c r="D55" s="31" t="s">
        <v>7</v>
      </c>
      <c r="E55" s="120">
        <v>21.15</v>
      </c>
      <c r="F55" s="73">
        <f t="shared" si="12"/>
        <v>0</v>
      </c>
      <c r="G55" s="63">
        <f t="shared" si="11"/>
        <v>0</v>
      </c>
      <c r="H55" s="143"/>
      <c r="I55" s="96"/>
      <c r="J55" s="144"/>
    </row>
    <row r="56" spans="1:10" s="7" customFormat="1" ht="13.5" thickBot="1" x14ac:dyDescent="0.25">
      <c r="A56" s="132" t="s">
        <v>112</v>
      </c>
      <c r="B56" s="34"/>
      <c r="C56" s="34"/>
      <c r="D56" s="34"/>
      <c r="E56" s="64"/>
      <c r="F56" s="74"/>
      <c r="G56" s="64"/>
      <c r="H56" s="104"/>
      <c r="I56" s="104"/>
      <c r="J56" s="105"/>
    </row>
    <row r="57" spans="1:10" s="7" customFormat="1" x14ac:dyDescent="0.2">
      <c r="A57" s="35">
        <v>110501</v>
      </c>
      <c r="B57" s="150" t="s">
        <v>30</v>
      </c>
      <c r="C57" s="36" t="s">
        <v>93</v>
      </c>
      <c r="D57" s="37" t="s">
        <v>7</v>
      </c>
      <c r="E57" s="119">
        <v>56.2</v>
      </c>
      <c r="F57" s="72">
        <f>SUM(G57*E57)</f>
        <v>0</v>
      </c>
      <c r="G57" s="60">
        <f t="shared" ref="G57:G64" si="13">SUM(H57:J57)</f>
        <v>0</v>
      </c>
      <c r="H57" s="82"/>
      <c r="I57" s="84"/>
      <c r="J57" s="86"/>
    </row>
    <row r="58" spans="1:10" s="7" customFormat="1" x14ac:dyDescent="0.2">
      <c r="A58" s="27">
        <v>110504</v>
      </c>
      <c r="B58" s="146" t="s">
        <v>31</v>
      </c>
      <c r="C58" s="3" t="s">
        <v>93</v>
      </c>
      <c r="D58" s="6" t="s">
        <v>7</v>
      </c>
      <c r="E58" s="116">
        <v>60.24</v>
      </c>
      <c r="F58" s="71">
        <f t="shared" ref="F58:F64" si="14">SUM(G58*E58)</f>
        <v>0</v>
      </c>
      <c r="G58" s="62">
        <f t="shared" si="13"/>
        <v>0</v>
      </c>
      <c r="H58" s="93"/>
      <c r="I58" s="89"/>
      <c r="J58" s="92"/>
    </row>
    <row r="59" spans="1:10" s="7" customFormat="1" x14ac:dyDescent="0.2">
      <c r="A59" s="27">
        <v>110506</v>
      </c>
      <c r="B59" s="146" t="s">
        <v>32</v>
      </c>
      <c r="C59" s="3" t="s">
        <v>93</v>
      </c>
      <c r="D59" s="6" t="s">
        <v>7</v>
      </c>
      <c r="E59" s="116">
        <v>54.4</v>
      </c>
      <c r="F59" s="71">
        <f t="shared" si="14"/>
        <v>0</v>
      </c>
      <c r="G59" s="62">
        <f t="shared" si="13"/>
        <v>0</v>
      </c>
      <c r="H59" s="93"/>
      <c r="I59" s="89"/>
      <c r="J59" s="92"/>
    </row>
    <row r="60" spans="1:10" s="7" customFormat="1" x14ac:dyDescent="0.2">
      <c r="A60" s="27">
        <v>110520</v>
      </c>
      <c r="B60" s="146" t="s">
        <v>51</v>
      </c>
      <c r="C60" s="3" t="s">
        <v>93</v>
      </c>
      <c r="D60" s="6" t="s">
        <v>7</v>
      </c>
      <c r="E60" s="116">
        <v>54.8</v>
      </c>
      <c r="F60" s="71">
        <f t="shared" si="14"/>
        <v>0</v>
      </c>
      <c r="G60" s="62">
        <f t="shared" si="13"/>
        <v>0</v>
      </c>
      <c r="H60" s="93"/>
      <c r="I60" s="89"/>
      <c r="J60" s="92"/>
    </row>
    <row r="61" spans="1:10" s="7" customFormat="1" x14ac:dyDescent="0.2">
      <c r="A61" s="27">
        <v>110393</v>
      </c>
      <c r="B61" s="146" t="s">
        <v>82</v>
      </c>
      <c r="C61" s="3" t="s">
        <v>83</v>
      </c>
      <c r="D61" s="6" t="s">
        <v>10</v>
      </c>
      <c r="E61" s="116">
        <v>12.83</v>
      </c>
      <c r="F61" s="71">
        <f t="shared" si="14"/>
        <v>0</v>
      </c>
      <c r="G61" s="62">
        <f t="shared" si="13"/>
        <v>0</v>
      </c>
      <c r="H61" s="93"/>
      <c r="I61" s="102"/>
      <c r="J61" s="103"/>
    </row>
    <row r="62" spans="1:10" s="7" customFormat="1" x14ac:dyDescent="0.2">
      <c r="A62" s="27">
        <v>110394</v>
      </c>
      <c r="B62" s="146" t="s">
        <v>84</v>
      </c>
      <c r="C62" s="3" t="s">
        <v>102</v>
      </c>
      <c r="D62" s="6" t="s">
        <v>10</v>
      </c>
      <c r="E62" s="116">
        <v>28.35</v>
      </c>
      <c r="F62" s="71">
        <f t="shared" si="14"/>
        <v>0</v>
      </c>
      <c r="G62" s="62">
        <f t="shared" si="13"/>
        <v>0</v>
      </c>
      <c r="H62" s="93"/>
      <c r="I62" s="102"/>
      <c r="J62" s="103"/>
    </row>
    <row r="63" spans="1:10" s="7" customFormat="1" x14ac:dyDescent="0.2">
      <c r="A63" s="27">
        <v>100500</v>
      </c>
      <c r="B63" s="146" t="s">
        <v>33</v>
      </c>
      <c r="C63" s="3" t="s">
        <v>94</v>
      </c>
      <c r="D63" s="6" t="s">
        <v>7</v>
      </c>
      <c r="E63" s="116">
        <v>44.97</v>
      </c>
      <c r="F63" s="71">
        <f t="shared" si="14"/>
        <v>0</v>
      </c>
      <c r="G63" s="62">
        <f t="shared" si="13"/>
        <v>0</v>
      </c>
      <c r="H63" s="93"/>
      <c r="I63" s="102"/>
      <c r="J63" s="103"/>
    </row>
    <row r="64" spans="1:10" s="7" customFormat="1" ht="13.5" thickBot="1" x14ac:dyDescent="0.25">
      <c r="A64" s="28">
        <v>101031</v>
      </c>
      <c r="B64" s="152" t="s">
        <v>33</v>
      </c>
      <c r="C64" s="29" t="s">
        <v>95</v>
      </c>
      <c r="D64" s="115" t="s">
        <v>7</v>
      </c>
      <c r="E64" s="120">
        <v>17.27</v>
      </c>
      <c r="F64" s="73">
        <f t="shared" si="14"/>
        <v>0</v>
      </c>
      <c r="G64" s="63">
        <f t="shared" si="13"/>
        <v>0</v>
      </c>
      <c r="H64" s="143"/>
      <c r="I64" s="96"/>
      <c r="J64" s="99"/>
    </row>
    <row r="65" spans="1:10" ht="12.75" customHeight="1" thickBot="1" x14ac:dyDescent="0.25">
      <c r="A65" s="203" t="s">
        <v>58</v>
      </c>
      <c r="B65" s="204"/>
      <c r="C65" s="204"/>
      <c r="D65" s="204"/>
      <c r="E65" s="204"/>
      <c r="F65" s="173">
        <f>SUM(F6:F64)</f>
        <v>0</v>
      </c>
      <c r="G65" s="171">
        <f>SUM(G6:G64)</f>
        <v>0</v>
      </c>
      <c r="H65" s="172" t="s">
        <v>117</v>
      </c>
      <c r="I65" s="38"/>
      <c r="J65" s="133"/>
    </row>
    <row r="66" spans="1:10" ht="15.75" customHeight="1" thickBot="1" x14ac:dyDescent="0.25">
      <c r="A66" s="205" t="s">
        <v>65</v>
      </c>
      <c r="B66" s="206"/>
      <c r="C66" s="206"/>
      <c r="D66" s="206"/>
      <c r="E66" s="206"/>
      <c r="F66" s="75">
        <v>0</v>
      </c>
      <c r="G66" s="65"/>
      <c r="H66" s="46"/>
      <c r="I66" s="46"/>
      <c r="J66" s="134"/>
    </row>
    <row r="67" spans="1:10" ht="15.75" customHeight="1" thickBot="1" x14ac:dyDescent="0.25">
      <c r="A67" s="214" t="s">
        <v>68</v>
      </c>
      <c r="B67" s="215"/>
      <c r="C67" s="215"/>
      <c r="D67" s="215"/>
      <c r="E67" s="215"/>
      <c r="F67" s="76">
        <f>F66-F65</f>
        <v>0</v>
      </c>
      <c r="G67" s="182" t="s">
        <v>118</v>
      </c>
      <c r="H67" s="183"/>
      <c r="I67" s="183"/>
      <c r="J67" s="184"/>
    </row>
    <row r="68" spans="1:10" ht="28.5" customHeight="1" thickBot="1" x14ac:dyDescent="0.25">
      <c r="A68" s="212" t="s">
        <v>119</v>
      </c>
      <c r="B68" s="213"/>
      <c r="C68" s="213"/>
      <c r="D68" s="213"/>
      <c r="E68" s="213"/>
      <c r="F68" s="77">
        <v>0</v>
      </c>
      <c r="G68" s="182"/>
      <c r="H68" s="183"/>
      <c r="I68" s="183"/>
      <c r="J68" s="184"/>
    </row>
    <row r="69" spans="1:10" ht="15.75" customHeight="1" x14ac:dyDescent="0.2">
      <c r="A69" s="216" t="s">
        <v>77</v>
      </c>
      <c r="B69" s="217"/>
      <c r="C69" s="217"/>
      <c r="D69" s="217"/>
      <c r="E69" s="217"/>
      <c r="F69" s="78">
        <f>F67-F68</f>
        <v>0</v>
      </c>
      <c r="G69" s="65"/>
      <c r="H69" s="46"/>
      <c r="I69" s="46"/>
      <c r="J69" s="134"/>
    </row>
    <row r="70" spans="1:10" ht="6" customHeight="1" thickBot="1" x14ac:dyDescent="0.25">
      <c r="A70" s="135"/>
      <c r="B70" s="136"/>
      <c r="C70" s="136"/>
      <c r="D70" s="136"/>
      <c r="E70" s="139"/>
      <c r="F70" s="137"/>
      <c r="G70" s="66"/>
      <c r="H70" s="47"/>
      <c r="I70" s="47"/>
      <c r="J70" s="138"/>
    </row>
    <row r="71" spans="1:10" x14ac:dyDescent="0.2">
      <c r="A71" s="9"/>
      <c r="B71" s="9"/>
      <c r="C71" s="9"/>
      <c r="D71" s="9"/>
      <c r="E71" s="140"/>
      <c r="F71" s="67"/>
      <c r="G71" s="67"/>
      <c r="H71" s="9"/>
      <c r="I71" s="9"/>
      <c r="J71" s="9"/>
    </row>
    <row r="72" spans="1:10" x14ac:dyDescent="0.2">
      <c r="A72" s="9"/>
      <c r="B72" s="9"/>
      <c r="C72" s="9"/>
      <c r="D72" s="9"/>
      <c r="E72" s="140"/>
      <c r="F72" s="67"/>
      <c r="G72" s="67"/>
      <c r="H72" s="9"/>
      <c r="I72" s="9"/>
      <c r="J72" s="9"/>
    </row>
    <row r="73" spans="1:10" x14ac:dyDescent="0.2">
      <c r="A73" s="9"/>
      <c r="B73" s="9"/>
      <c r="C73" s="9"/>
      <c r="D73" s="9"/>
      <c r="E73" s="140"/>
      <c r="F73" s="67"/>
      <c r="G73" s="67"/>
      <c r="H73" s="9"/>
      <c r="I73" s="9"/>
      <c r="J73" s="9"/>
    </row>
    <row r="74" spans="1:10" x14ac:dyDescent="0.2">
      <c r="A74" s="9"/>
      <c r="B74" s="9"/>
      <c r="C74" s="9"/>
      <c r="D74" s="9"/>
      <c r="E74" s="140"/>
      <c r="F74" s="67"/>
      <c r="G74" s="67"/>
      <c r="H74" s="9"/>
      <c r="I74" s="9"/>
      <c r="J74" s="9"/>
    </row>
    <row r="75" spans="1:10" x14ac:dyDescent="0.2">
      <c r="A75" s="9"/>
      <c r="B75" s="9"/>
      <c r="C75" s="9"/>
      <c r="D75" s="9"/>
      <c r="E75" s="140"/>
      <c r="F75" s="67"/>
      <c r="G75" s="67"/>
      <c r="H75" s="9"/>
      <c r="I75" s="9"/>
      <c r="J75" s="9"/>
    </row>
    <row r="76" spans="1:10" x14ac:dyDescent="0.2">
      <c r="A76" s="9"/>
      <c r="B76" s="9"/>
      <c r="C76" s="9"/>
      <c r="D76" s="9"/>
      <c r="E76" s="140"/>
      <c r="F76" s="67"/>
      <c r="G76" s="67"/>
      <c r="H76" s="9"/>
      <c r="I76" s="9"/>
      <c r="J76" s="9"/>
    </row>
    <row r="77" spans="1:10" x14ac:dyDescent="0.2">
      <c r="A77" s="9"/>
      <c r="B77" s="9"/>
      <c r="C77" s="9"/>
      <c r="D77" s="9"/>
      <c r="E77" s="140"/>
      <c r="F77" s="67"/>
      <c r="G77" s="67"/>
      <c r="H77" s="9"/>
      <c r="I77" s="9"/>
      <c r="J77" s="9"/>
    </row>
    <row r="78" spans="1:10" x14ac:dyDescent="0.2">
      <c r="A78" s="9"/>
      <c r="B78" s="9"/>
      <c r="C78" s="9"/>
      <c r="D78" s="9"/>
      <c r="E78" s="140"/>
      <c r="F78" s="67"/>
      <c r="G78" s="67"/>
      <c r="H78" s="9"/>
      <c r="I78" s="9"/>
      <c r="J78" s="9"/>
    </row>
    <row r="79" spans="1:10" x14ac:dyDescent="0.2">
      <c r="A79" s="10"/>
      <c r="B79" s="11"/>
      <c r="C79" s="11"/>
      <c r="D79" s="12"/>
      <c r="E79" s="141"/>
      <c r="F79" s="79"/>
      <c r="G79" s="68"/>
      <c r="H79" s="13"/>
      <c r="I79" s="14"/>
      <c r="J79" s="13"/>
    </row>
    <row r="80" spans="1:10" x14ac:dyDescent="0.2">
      <c r="A80" s="10"/>
      <c r="B80" s="11"/>
      <c r="C80" s="11"/>
      <c r="D80" s="12"/>
      <c r="E80" s="141"/>
      <c r="F80" s="79"/>
      <c r="G80" s="68"/>
      <c r="H80" s="13"/>
      <c r="I80" s="13"/>
      <c r="J80" s="13"/>
    </row>
    <row r="81" spans="1:10" x14ac:dyDescent="0.2">
      <c r="A81" s="10"/>
      <c r="B81" s="11"/>
      <c r="C81" s="11"/>
      <c r="D81" s="12"/>
      <c r="E81" s="141"/>
      <c r="F81" s="79"/>
      <c r="G81" s="68"/>
      <c r="H81" s="13"/>
      <c r="I81" s="13"/>
      <c r="J81" s="13"/>
    </row>
    <row r="82" spans="1:10" x14ac:dyDescent="0.2">
      <c r="A82" s="10"/>
      <c r="B82" s="11"/>
      <c r="C82" s="11"/>
      <c r="D82" s="12"/>
      <c r="E82" s="141"/>
      <c r="F82" s="79"/>
      <c r="G82" s="68"/>
      <c r="H82" s="13"/>
      <c r="I82" s="13"/>
      <c r="J82" s="13"/>
    </row>
    <row r="83" spans="1:10" x14ac:dyDescent="0.2">
      <c r="A83" s="10"/>
      <c r="B83" s="11"/>
      <c r="C83" s="11"/>
      <c r="D83" s="12"/>
      <c r="E83" s="141"/>
      <c r="F83" s="79"/>
      <c r="G83" s="68"/>
      <c r="H83" s="13"/>
      <c r="I83" s="14"/>
      <c r="J83" s="13"/>
    </row>
    <row r="84" spans="1:10" x14ac:dyDescent="0.2">
      <c r="A84" s="10"/>
      <c r="B84" s="11"/>
      <c r="C84" s="11"/>
      <c r="D84" s="12"/>
      <c r="E84" s="141"/>
      <c r="F84" s="79"/>
      <c r="G84" s="68"/>
      <c r="H84" s="13"/>
      <c r="I84" s="14"/>
      <c r="J84" s="13"/>
    </row>
    <row r="85" spans="1:10" x14ac:dyDescent="0.2">
      <c r="A85" s="10"/>
      <c r="B85" s="11"/>
      <c r="C85" s="11"/>
      <c r="D85" s="12"/>
      <c r="E85" s="141"/>
      <c r="F85" s="79"/>
      <c r="G85" s="68"/>
      <c r="H85" s="13"/>
      <c r="I85" s="13"/>
      <c r="J85" s="13"/>
    </row>
    <row r="86" spans="1:10" x14ac:dyDescent="0.2">
      <c r="A86" s="10"/>
      <c r="B86" s="11"/>
      <c r="C86" s="11"/>
      <c r="D86" s="12"/>
      <c r="E86" s="141"/>
      <c r="F86" s="79"/>
      <c r="G86" s="68"/>
      <c r="H86" s="13"/>
      <c r="I86" s="14"/>
      <c r="J86" s="13"/>
    </row>
    <row r="87" spans="1:10" x14ac:dyDescent="0.2">
      <c r="A87" s="10"/>
      <c r="B87" s="11"/>
      <c r="C87" s="11"/>
      <c r="D87" s="12"/>
      <c r="E87" s="141"/>
      <c r="F87" s="79"/>
      <c r="G87" s="68"/>
      <c r="H87" s="13"/>
      <c r="I87" s="14"/>
      <c r="J87" s="13"/>
    </row>
    <row r="88" spans="1:10" x14ac:dyDescent="0.2">
      <c r="A88" s="10"/>
      <c r="B88" s="11"/>
      <c r="C88" s="11"/>
      <c r="D88" s="12"/>
      <c r="E88" s="141"/>
      <c r="F88" s="79"/>
      <c r="G88" s="68"/>
      <c r="H88" s="13"/>
      <c r="I88" s="14"/>
      <c r="J88" s="13"/>
    </row>
    <row r="89" spans="1:10" x14ac:dyDescent="0.2">
      <c r="A89" s="10"/>
      <c r="B89" s="11"/>
      <c r="C89" s="11"/>
      <c r="D89" s="12"/>
      <c r="E89" s="141"/>
      <c r="F89" s="79"/>
      <c r="G89" s="68"/>
      <c r="H89" s="13"/>
      <c r="I89" s="13"/>
      <c r="J89" s="13"/>
    </row>
    <row r="90" spans="1:10" x14ac:dyDescent="0.2">
      <c r="A90" s="10"/>
      <c r="B90" s="11"/>
      <c r="C90" s="11"/>
      <c r="D90" s="12"/>
      <c r="E90" s="141"/>
      <c r="F90" s="79"/>
      <c r="G90" s="68"/>
      <c r="H90" s="13"/>
      <c r="I90" s="14"/>
      <c r="J90" s="13"/>
    </row>
    <row r="91" spans="1:10" x14ac:dyDescent="0.2">
      <c r="A91" s="10"/>
      <c r="B91" s="11"/>
      <c r="C91" s="11"/>
      <c r="D91" s="12"/>
      <c r="E91" s="141"/>
      <c r="F91" s="79"/>
      <c r="G91" s="68"/>
      <c r="H91" s="13"/>
      <c r="I91" s="14"/>
      <c r="J91" s="13"/>
    </row>
    <row r="92" spans="1:10" x14ac:dyDescent="0.2">
      <c r="A92" s="10"/>
      <c r="B92" s="11"/>
      <c r="C92" s="11"/>
      <c r="D92" s="12"/>
      <c r="E92" s="141"/>
      <c r="F92" s="79"/>
      <c r="G92" s="68"/>
      <c r="H92" s="13"/>
      <c r="I92" s="13"/>
      <c r="J92" s="13"/>
    </row>
    <row r="93" spans="1:10" x14ac:dyDescent="0.2">
      <c r="A93" s="10"/>
      <c r="B93" s="11"/>
      <c r="C93" s="11"/>
      <c r="D93" s="12"/>
      <c r="E93" s="141"/>
      <c r="F93" s="79"/>
      <c r="G93" s="68"/>
      <c r="H93" s="13"/>
      <c r="I93" s="13"/>
      <c r="J93" s="13"/>
    </row>
    <row r="94" spans="1:10" x14ac:dyDescent="0.2">
      <c r="A94" s="10"/>
      <c r="B94" s="11"/>
      <c r="C94" s="11"/>
      <c r="D94" s="12"/>
      <c r="E94" s="141"/>
      <c r="F94" s="79"/>
      <c r="G94" s="68"/>
      <c r="H94" s="13"/>
      <c r="I94" s="13"/>
      <c r="J94" s="14"/>
    </row>
    <row r="95" spans="1:10" x14ac:dyDescent="0.2">
      <c r="A95" s="10"/>
      <c r="B95" s="11"/>
      <c r="C95" s="11"/>
      <c r="D95" s="12"/>
      <c r="E95" s="141"/>
      <c r="F95" s="79"/>
      <c r="G95" s="68"/>
      <c r="H95" s="13"/>
      <c r="I95" s="13"/>
      <c r="J95" s="13"/>
    </row>
    <row r="96" spans="1:10" x14ac:dyDescent="0.2">
      <c r="A96" s="10"/>
      <c r="B96" s="11"/>
      <c r="C96" s="11"/>
      <c r="D96" s="12"/>
      <c r="E96" s="141"/>
      <c r="F96" s="79"/>
      <c r="G96" s="68"/>
      <c r="H96" s="13"/>
      <c r="I96" s="13"/>
      <c r="J96" s="13"/>
    </row>
    <row r="97" spans="1:10" x14ac:dyDescent="0.2">
      <c r="A97" s="10"/>
      <c r="B97" s="11"/>
      <c r="C97" s="11"/>
      <c r="D97" s="12"/>
      <c r="E97" s="141"/>
      <c r="F97" s="79"/>
      <c r="G97" s="68"/>
      <c r="H97" s="13"/>
      <c r="I97" s="14"/>
      <c r="J97" s="13"/>
    </row>
    <row r="98" spans="1:10" x14ac:dyDescent="0.2">
      <c r="A98" s="10"/>
      <c r="B98" s="11"/>
      <c r="C98" s="11"/>
      <c r="D98" s="12"/>
      <c r="E98" s="141"/>
      <c r="F98" s="79"/>
      <c r="G98" s="68"/>
      <c r="H98" s="13"/>
      <c r="I98" s="14"/>
      <c r="J98" s="13"/>
    </row>
    <row r="99" spans="1:10" x14ac:dyDescent="0.2">
      <c r="A99" s="10"/>
      <c r="B99" s="11"/>
      <c r="C99" s="11"/>
      <c r="D99" s="12"/>
      <c r="E99" s="141"/>
      <c r="F99" s="79"/>
      <c r="G99" s="68"/>
      <c r="H99" s="13"/>
      <c r="I99" s="13"/>
      <c r="J99" s="14"/>
    </row>
    <row r="100" spans="1:10" x14ac:dyDescent="0.2">
      <c r="A100" s="10"/>
      <c r="B100" s="11"/>
      <c r="C100" s="11"/>
      <c r="D100" s="12"/>
      <c r="E100" s="141"/>
      <c r="F100" s="79"/>
      <c r="G100" s="68"/>
      <c r="H100" s="13"/>
      <c r="I100" s="13"/>
      <c r="J100" s="13"/>
    </row>
    <row r="101" spans="1:10" x14ac:dyDescent="0.2">
      <c r="A101" s="10"/>
      <c r="B101" s="10"/>
      <c r="C101" s="10"/>
      <c r="D101" s="12"/>
      <c r="E101" s="141"/>
      <c r="F101" s="80"/>
      <c r="G101" s="69"/>
      <c r="H101" s="10"/>
      <c r="I101" s="10"/>
      <c r="J101" s="10"/>
    </row>
    <row r="102" spans="1:10" x14ac:dyDescent="0.2">
      <c r="A102" s="10"/>
      <c r="B102" s="10"/>
      <c r="C102" s="10"/>
      <c r="D102" s="12"/>
      <c r="E102" s="141"/>
      <c r="F102" s="80"/>
      <c r="G102" s="69"/>
      <c r="H102" s="10"/>
      <c r="I102" s="10"/>
      <c r="J102" s="10"/>
    </row>
    <row r="103" spans="1:10" x14ac:dyDescent="0.2">
      <c r="A103" s="10"/>
      <c r="B103" s="10"/>
      <c r="C103" s="10"/>
      <c r="D103" s="12"/>
      <c r="E103" s="141"/>
      <c r="F103" s="80"/>
      <c r="G103" s="69"/>
      <c r="H103" s="10"/>
      <c r="I103" s="10"/>
      <c r="J103" s="10"/>
    </row>
    <row r="104" spans="1:10" x14ac:dyDescent="0.2">
      <c r="A104" s="10"/>
      <c r="B104" s="10"/>
      <c r="C104" s="10"/>
      <c r="D104" s="12"/>
      <c r="E104" s="141"/>
      <c r="F104" s="80"/>
      <c r="G104" s="69"/>
      <c r="H104" s="10"/>
      <c r="I104" s="10"/>
      <c r="J104" s="10"/>
    </row>
    <row r="105" spans="1:10" x14ac:dyDescent="0.2">
      <c r="A105" s="10"/>
      <c r="B105" s="10"/>
      <c r="C105" s="10"/>
      <c r="D105" s="12"/>
      <c r="E105" s="141"/>
      <c r="F105" s="80"/>
      <c r="G105" s="69"/>
      <c r="H105" s="10"/>
      <c r="I105" s="10"/>
      <c r="J105" s="10"/>
    </row>
    <row r="106" spans="1:10" x14ac:dyDescent="0.2">
      <c r="A106" s="10"/>
      <c r="B106" s="10"/>
      <c r="C106" s="10"/>
      <c r="D106" s="12"/>
      <c r="E106" s="141"/>
      <c r="F106" s="80"/>
      <c r="G106" s="69"/>
      <c r="H106" s="10"/>
      <c r="I106" s="10"/>
      <c r="J106" s="10"/>
    </row>
  </sheetData>
  <mergeCells count="17">
    <mergeCell ref="A1:F1"/>
    <mergeCell ref="A68:E68"/>
    <mergeCell ref="A67:E67"/>
    <mergeCell ref="A69:E69"/>
    <mergeCell ref="G67:J68"/>
    <mergeCell ref="H2:J2"/>
    <mergeCell ref="H3:J3"/>
    <mergeCell ref="A3:A4"/>
    <mergeCell ref="B3:B4"/>
    <mergeCell ref="C3:C4"/>
    <mergeCell ref="D3:D4"/>
    <mergeCell ref="E3:E4"/>
    <mergeCell ref="F3:F4"/>
    <mergeCell ref="G3:G4"/>
    <mergeCell ref="A65:E65"/>
    <mergeCell ref="A66:E66"/>
    <mergeCell ref="A2:E2"/>
  </mergeCells>
  <phoneticPr fontId="0" type="noConversion"/>
  <printOptions horizontalCentered="1" verticalCentered="1" gridLines="1"/>
  <pageMargins left="0.25" right="0.25" top="0.75" bottom="0.75" header="0.3" footer="0.3"/>
  <pageSetup scale="60" fitToHeight="0" orientation="landscape" horizontalDpi="4294967295" verticalDpi="4294967295" r:id="rId1"/>
  <headerFooter alignWithMargins="0">
    <oddFooter>&amp;L&amp;D
Page &amp;P</oddFooter>
  </headerFooter>
  <rowBreaks count="1" manualBreakCount="1">
    <brk id="42" max="16383" man="1"/>
  </rowBreaks>
  <ignoredErrors>
    <ignoredError sqref="G4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2023-08-23T19:52:52+00:00</Remediation_x0020_Date>
  </documentManagement>
</p:properties>
</file>

<file path=customXml/itemProps1.xml><?xml version="1.0" encoding="utf-8"?>
<ds:datastoreItem xmlns:ds="http://schemas.openxmlformats.org/officeDocument/2006/customXml" ds:itemID="{7FA84FDA-181D-40C9-919B-D365BA557D9C}"/>
</file>

<file path=customXml/itemProps2.xml><?xml version="1.0" encoding="utf-8"?>
<ds:datastoreItem xmlns:ds="http://schemas.openxmlformats.org/officeDocument/2006/customXml" ds:itemID="{3226C9EA-91C1-4AE3-B0F8-FB2D8409E18A}"/>
</file>

<file path=customXml/itemProps3.xml><?xml version="1.0" encoding="utf-8"?>
<ds:datastoreItem xmlns:ds="http://schemas.openxmlformats.org/officeDocument/2006/customXml" ds:itemID="{8F40CF94-4878-4A60-9BB0-4F9DF299CD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SY23-24 Supplemental Worksheet</vt:lpstr>
      <vt:lpstr>Instructions!Print_Area</vt:lpstr>
      <vt:lpstr>'SY23-24 Supplemental Worksheet'!Print_Area</vt:lpstr>
      <vt:lpstr>'SY23-24 Supplemental Worksheet'!Print_Titles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Hubeny, Linda</dc:creator>
  <cp:lastModifiedBy>"Cameronb"</cp:lastModifiedBy>
  <cp:lastPrinted>2021-12-07T22:46:53Z</cp:lastPrinted>
  <dcterms:created xsi:type="dcterms:W3CDTF">2004-04-05T10:53:05Z</dcterms:created>
  <dcterms:modified xsi:type="dcterms:W3CDTF">2023-08-23T19:40:00Z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