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1E710F6F-68F9-4743-BF6B-AA822ACE9C13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SEPDS!$A$3:$N$33</definedName>
    <definedName name="_xlnm.Print_Area" localSheetId="0">SEPDS!$A$1:$N$33</definedName>
    <definedName name="_xlnm.Print_Titles" localSheetId="0">SEPDS!$1:$3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M7" i="1" s="1"/>
  <c r="J7" i="1"/>
  <c r="L6" i="1"/>
  <c r="M6" i="1" s="1"/>
  <c r="J6" i="1"/>
  <c r="L25" i="1"/>
  <c r="M25" i="1" s="1"/>
  <c r="J25" i="1"/>
  <c r="L24" i="1"/>
  <c r="M24" i="1" s="1"/>
  <c r="J24" i="1"/>
  <c r="L19" i="1"/>
  <c r="M19" i="1" s="1"/>
  <c r="J19" i="1"/>
  <c r="L17" i="1"/>
  <c r="M17" i="1" s="1"/>
  <c r="J17" i="1"/>
  <c r="L9" i="1"/>
  <c r="M9" i="1" s="1"/>
  <c r="J9" i="1"/>
  <c r="L33" i="1"/>
  <c r="M33" i="1" s="1"/>
  <c r="J33" i="1"/>
  <c r="L32" i="1"/>
  <c r="M32" i="1" s="1"/>
  <c r="J32" i="1"/>
  <c r="L31" i="1"/>
  <c r="M31" i="1" s="1"/>
  <c r="J31" i="1"/>
  <c r="L30" i="1"/>
  <c r="M30" i="1" s="1"/>
  <c r="J30" i="1"/>
  <c r="L29" i="1"/>
  <c r="M29" i="1" s="1"/>
  <c r="J29" i="1"/>
  <c r="L28" i="1"/>
  <c r="M28" i="1" s="1"/>
  <c r="J28" i="1"/>
  <c r="L27" i="1"/>
  <c r="M27" i="1" s="1"/>
  <c r="J27" i="1"/>
  <c r="L26" i="1"/>
  <c r="M26" i="1" s="1"/>
  <c r="J26" i="1"/>
  <c r="L23" i="1"/>
  <c r="M23" i="1" s="1"/>
  <c r="J23" i="1"/>
  <c r="L22" i="1"/>
  <c r="M22" i="1" s="1"/>
  <c r="J22" i="1"/>
  <c r="L21" i="1"/>
  <c r="M21" i="1" s="1"/>
  <c r="J21" i="1"/>
  <c r="L20" i="1"/>
  <c r="M20" i="1" s="1"/>
  <c r="J20" i="1"/>
  <c r="L15" i="1"/>
  <c r="M15" i="1" s="1"/>
  <c r="J15" i="1"/>
  <c r="L13" i="1"/>
  <c r="M13" i="1" s="1"/>
  <c r="J13" i="1"/>
  <c r="L11" i="1"/>
  <c r="M11" i="1" s="1"/>
  <c r="J11" i="1"/>
  <c r="L5" i="1"/>
  <c r="M5" i="1" s="1"/>
  <c r="J5" i="1"/>
  <c r="L18" i="1"/>
  <c r="L16" i="1"/>
  <c r="M16" i="1" s="1"/>
  <c r="L14" i="1"/>
  <c r="M14" i="1" s="1"/>
  <c r="L12" i="1"/>
  <c r="M12" i="1" s="1"/>
  <c r="L10" i="1"/>
  <c r="M10" i="1" s="1"/>
  <c r="L8" i="1"/>
  <c r="M8" i="1" s="1"/>
  <c r="L4" i="1"/>
  <c r="M4" i="1" s="1"/>
  <c r="J16" i="1"/>
  <c r="J14" i="1"/>
  <c r="J12" i="1"/>
  <c r="J10" i="1"/>
  <c r="J8" i="1"/>
  <c r="J4" i="1"/>
  <c r="J18" i="1"/>
  <c r="M18" i="1" l="1"/>
</calcChain>
</file>

<file path=xl/sharedStrings.xml><?xml version="1.0" encoding="utf-8"?>
<sst xmlns="http://schemas.openxmlformats.org/spreadsheetml/2006/main" count="137" uniqueCount="35">
  <si>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</si>
  <si>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</si>
  <si>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</si>
  <si>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</si>
  <si>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</si>
  <si>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</si>
  <si>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</si>
  <si>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</si>
  <si>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</si>
  <si>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</si>
  <si>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</si>
  <si>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</si>
  <si>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</si>
  <si>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</si>
  <si>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</si>
  <si>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</si>
  <si>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</si>
  <si>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SY27</t>
  </si>
  <si>
    <t>Tasty Pizza</t>
  </si>
  <si>
    <t>A</t>
  </si>
  <si>
    <t>Tasty Pizza WG 16" Cheese Pizza</t>
  </si>
  <si>
    <t>Tasty Pizza WG 16" Four Cheese Pizza</t>
  </si>
  <si>
    <t>Tasty Pizza WG Sicilian Cheese Pizza</t>
  </si>
  <si>
    <t>Tasty Pizza WG 16" Turkey Pepperoni Pizza</t>
  </si>
  <si>
    <t>Tasty Pizza WG 16" Pork/Beef Pepperoni Pizza</t>
  </si>
  <si>
    <t>Tasty Pizza WG 16" Creamy Garlic &amp; Mozzarella Pizza</t>
  </si>
  <si>
    <t>Tasty Pizza WG Recipe-Ready Sicilian Style Creamy Garlic &amp; Mozzarella Pizza</t>
  </si>
  <si>
    <t>Tasty Pizza WG Sicilian Style Creamy Garlic &amp; Mozzarella Pizza</t>
  </si>
  <si>
    <t>Tasty Pizza WG 16" Creamy Garlic &amp; Turkey Pepperoni Pizza, WG</t>
  </si>
  <si>
    <t>Tasty Pizza 16" Cheese Pizza WG, Sliced</t>
  </si>
  <si>
    <t>Tasty Pizza 16" Four Cheese Pizza WG, Sliced</t>
  </si>
  <si>
    <t>Tasty Pizza 16" Turkey Pepperoni Pizza WG, Sliced</t>
  </si>
  <si>
    <t>Tasty Pizza 16" Pork/Beef Pepperoni Pizza WG, Sliced</t>
  </si>
  <si>
    <t>Tasty Pizza 16" Creamy Garlic &amp; Mozzarella Pizza, WG, Sliced</t>
  </si>
  <si>
    <t>Tasty Pizza WG 16" Creamy Garlic &amp; Turkey Pepperoni Pizza, WG, Sliced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</si>
</sst>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4">
    <cellStyle name="Hyperlink 2" xfId="3" xr:uid="{1208478E-4E58-4AF9-8C00-3848929050E0}"/>
    <cellStyle name="Normal" xfId="0" builtinId="0"/>
    <cellStyle name="Normal 2" xfId="2" xr:uid="{CF8167ED-F9C7-4F6C-ADF0-DDD103D051E0}"/>
    <cellStyle name="Normal 3" xfId="1" xr:uid="{50AFB0F0-1979-46D8-8E2C-CC872F5DF2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33"/>
  <sheetViews>
    <sheetView tabSelected="1" zoomScale="70" zoomScaleNormal="70" zoomScaleSheetLayoutView="70" workbookViewId="0">
      <pane ySplit="3" topLeftCell="A5" activePane="bottomLeft" state="frozen"/>
      <selection pane="bottomLeft" activeCell="H1" sqref="H1"/>
    </sheetView>
  </sheetViews>
  <sheetFormatPr defaultRowHeight="14.5" x14ac:dyDescent="0.35"/>
  <cols>
    <col min="1" max="1" width="10.81640625" style="14" customWidth="1"/>
    <col min="2" max="2" width="22.26953125" style="16" customWidth="1"/>
    <col min="3" max="3" width="19.1796875" style="14" bestFit="1" customWidth="1"/>
    <col min="4" max="4" width="20.26953125" style="33" customWidth="1"/>
    <col min="5" max="5" width="39.7265625" customWidth="1"/>
    <col min="6" max="6" width="9.26953125" style="3" customWidth="1"/>
    <col min="7" max="8" width="9.81640625" style="3" customWidth="1"/>
    <col min="9" max="9" width="13.7265625" style="26" customWidth="1"/>
    <col min="10" max="10" width="39.7265625" style="14" customWidth="1"/>
    <col min="11" max="11" width="11.7265625" style="3" customWidth="1"/>
    <col min="12" max="12" width="12.1796875" style="19" customWidth="1"/>
    <col min="13" max="13" width="10.54296875" style="20" customWidth="1"/>
    <col min="14" max="14" width="12.26953125" style="21" customWidth="1"/>
  </cols>
  <sheetData>
    <row r="1" spans="1:14" s="1" customFormat="1" ht="31" x14ac:dyDescent="0.7">
      <c r="A1" s="15" t="s">
        <v>0</v>
      </c>
      <c r="B1" s="15"/>
      <c r="C1" s="13"/>
      <c r="D1" s="32"/>
      <c r="F1" s="29"/>
      <c r="G1" s="29"/>
      <c r="H1" s="29"/>
      <c r="I1" s="23"/>
      <c r="J1" s="38"/>
      <c r="K1" s="44"/>
      <c r="L1" s="44"/>
      <c r="M1" s="44"/>
      <c r="N1" s="44"/>
    </row>
    <row r="2" spans="1:14" s="34" customFormat="1" ht="31" x14ac:dyDescent="0.35">
      <c r="A2" s="22" t="s">
        <v>1</v>
      </c>
      <c r="B2" s="11"/>
      <c r="C2" s="43"/>
      <c r="D2" s="37" t="s">
        <v>2</v>
      </c>
      <c r="E2" s="31">
        <v>45996</v>
      </c>
      <c r="F2" s="17"/>
      <c r="G2" s="17"/>
      <c r="H2" s="35"/>
      <c r="I2" s="36"/>
      <c r="J2" s="13"/>
      <c r="K2" s="17"/>
      <c r="L2" s="30"/>
      <c r="M2" s="17"/>
      <c r="N2" s="18"/>
    </row>
    <row r="3" spans="1:14" s="2" customFormat="1" ht="119.5" customHeight="1" x14ac:dyDescent="0.35">
      <c r="A3" s="4" t="s">
        <v>3</v>
      </c>
      <c r="B3" s="4" t="s">
        <v>4</v>
      </c>
      <c r="C3" s="4" t="s">
        <v>5</v>
      </c>
      <c r="D3" s="27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24" t="s">
        <v>11</v>
      </c>
      <c r="J3" s="4" t="s">
        <v>12</v>
      </c>
      <c r="K3" s="5" t="s">
        <v>13</v>
      </c>
      <c r="L3" s="6" t="s">
        <v>14</v>
      </c>
      <c r="M3" s="5" t="s">
        <v>15</v>
      </c>
      <c r="N3" s="12" t="s">
        <v>16</v>
      </c>
    </row>
    <row r="4" spans="1:14" s="9" customFormat="1" ht="48" hidden="1" customHeight="1" x14ac:dyDescent="0.35">
      <c r="A4" s="7" t="s">
        <v>17</v>
      </c>
      <c r="B4" s="39" t="s">
        <v>18</v>
      </c>
      <c r="C4" s="7" t="s">
        <v>19</v>
      </c>
      <c r="D4" s="28">
        <v>53500</v>
      </c>
      <c r="E4" s="41" t="s">
        <v>20</v>
      </c>
      <c r="F4" s="8">
        <v>25.7</v>
      </c>
      <c r="G4" s="8">
        <v>80</v>
      </c>
      <c r="H4" s="8">
        <v>5.14</v>
      </c>
      <c r="I4" s="25">
        <v>110242</v>
      </c>
      <c r="J4" s="4" t="str">
        <f>VLOOKUP(I4,'[1]October 2025'!$A:$C,2,FALSE)</f>
        <v>CHEESE NAT AMER FBD BARREL-500 LB(40800)</v>
      </c>
      <c r="K4" s="8">
        <v>10</v>
      </c>
      <c r="L4" s="40">
        <f>VLOOKUP(I4,'[1]October 2025'!$A:$C,3,FALSE)</f>
        <v>2.0537000000000001</v>
      </c>
      <c r="M4" s="42">
        <f t="shared" ref="M4:M33" si="0">ROUND(K4*L4,2)</f>
        <v>20.54</v>
      </c>
      <c r="N4" s="10">
        <v>45996</v>
      </c>
    </row>
    <row r="5" spans="1:14" s="9" customFormat="1" ht="48" customHeight="1" x14ac:dyDescent="0.35">
      <c r="A5" s="7" t="s">
        <v>17</v>
      </c>
      <c r="B5" s="39" t="s">
        <v>18</v>
      </c>
      <c r="C5" s="7" t="s">
        <v>19</v>
      </c>
      <c r="D5" s="28">
        <v>53500</v>
      </c>
      <c r="E5" s="41" t="s">
        <v>20</v>
      </c>
      <c r="F5" s="8">
        <v>25.7</v>
      </c>
      <c r="G5" s="8">
        <v>80</v>
      </c>
      <c r="H5" s="8">
        <v>5.14</v>
      </c>
      <c r="I5" s="25">
        <v>110244</v>
      </c>
      <c r="J5" s="4" t="str">
        <f>VLOOKUP(I5,'[1]October 2025'!$A:$C,2,FALSE)</f>
        <v>CHEESE MOZ LM PT SKM UNFZ PROC PK(41125)</v>
      </c>
      <c r="K5" s="8">
        <v>10</v>
      </c>
      <c r="L5" s="40">
        <f>VLOOKUP(I5,'[1]October 2025'!$A:$C,3,FALSE)</f>
        <v>1.8265</v>
      </c>
      <c r="M5" s="42">
        <f t="shared" si="0"/>
        <v>18.27</v>
      </c>
      <c r="N5" s="10">
        <v>45996</v>
      </c>
    </row>
    <row r="6" spans="1:14" s="9" customFormat="1" ht="48" hidden="1" customHeight="1" x14ac:dyDescent="0.35">
      <c r="A6" s="7" t="s">
        <v>17</v>
      </c>
      <c r="B6" s="39" t="s">
        <v>18</v>
      </c>
      <c r="C6" s="7" t="s">
        <v>19</v>
      </c>
      <c r="D6" s="7">
        <v>53501</v>
      </c>
      <c r="E6" s="41" t="s">
        <v>21</v>
      </c>
      <c r="F6" s="8">
        <v>25.7</v>
      </c>
      <c r="G6" s="8">
        <v>80</v>
      </c>
      <c r="H6" s="8">
        <v>5.14</v>
      </c>
      <c r="I6" s="25">
        <v>110242</v>
      </c>
      <c r="J6" s="4" t="str">
        <f>VLOOKUP(I6,'[1]October 2025'!$A:$C,2,FALSE)</f>
        <v>CHEESE NAT AMER FBD BARREL-500 LB(40800)</v>
      </c>
      <c r="K6" s="8">
        <v>9.9700000000000006</v>
      </c>
      <c r="L6" s="40">
        <f>VLOOKUP(I6,'[1]October 2025'!$A:$C,3,FALSE)</f>
        <v>2.0537000000000001</v>
      </c>
      <c r="M6" s="42">
        <f t="shared" si="0"/>
        <v>20.48</v>
      </c>
      <c r="N6" s="10">
        <v>45996</v>
      </c>
    </row>
    <row r="7" spans="1:14" s="9" customFormat="1" ht="48" customHeight="1" x14ac:dyDescent="0.35">
      <c r="A7" s="7" t="s">
        <v>17</v>
      </c>
      <c r="B7" s="39" t="s">
        <v>18</v>
      </c>
      <c r="C7" s="7" t="s">
        <v>19</v>
      </c>
      <c r="D7" s="7">
        <v>53501</v>
      </c>
      <c r="E7" s="41" t="s">
        <v>21</v>
      </c>
      <c r="F7" s="8">
        <v>25.7</v>
      </c>
      <c r="G7" s="8">
        <v>80</v>
      </c>
      <c r="H7" s="8">
        <v>5.14</v>
      </c>
      <c r="I7" s="25">
        <v>110244</v>
      </c>
      <c r="J7" s="4" t="str">
        <f>VLOOKUP(I7,'[1]October 2025'!$A:$C,2,FALSE)</f>
        <v>CHEESE MOZ LM PT SKM UNFZ PROC PK(41125)</v>
      </c>
      <c r="K7" s="8">
        <v>9.9700000000000006</v>
      </c>
      <c r="L7" s="40">
        <f>VLOOKUP(I7,'[1]October 2025'!$A:$C,3,FALSE)</f>
        <v>1.8265</v>
      </c>
      <c r="M7" s="42">
        <f t="shared" si="0"/>
        <v>18.21</v>
      </c>
      <c r="N7" s="10">
        <v>45996</v>
      </c>
    </row>
    <row r="8" spans="1:14" s="9" customFormat="1" ht="48" hidden="1" customHeight="1" x14ac:dyDescent="0.35">
      <c r="A8" s="7" t="s">
        <v>17</v>
      </c>
      <c r="B8" s="39" t="s">
        <v>18</v>
      </c>
      <c r="C8" s="7" t="s">
        <v>19</v>
      </c>
      <c r="D8" s="28">
        <v>53502</v>
      </c>
      <c r="E8" s="41" t="s">
        <v>22</v>
      </c>
      <c r="F8" s="8">
        <v>28.75</v>
      </c>
      <c r="G8" s="8">
        <v>80</v>
      </c>
      <c r="H8" s="8">
        <v>5.75</v>
      </c>
      <c r="I8" s="25">
        <v>110242</v>
      </c>
      <c r="J8" s="4" t="str">
        <f>VLOOKUP(I8,'[1]October 2025'!$A:$C,2,FALSE)</f>
        <v>CHEESE NAT AMER FBD BARREL-500 LB(40800)</v>
      </c>
      <c r="K8" s="8">
        <v>10</v>
      </c>
      <c r="L8" s="40">
        <f>VLOOKUP(I8,'[1]October 2025'!$A:$C,3,FALSE)</f>
        <v>2.0537000000000001</v>
      </c>
      <c r="M8" s="42">
        <f t="shared" si="0"/>
        <v>20.54</v>
      </c>
      <c r="N8" s="10">
        <v>45996</v>
      </c>
    </row>
    <row r="9" spans="1:14" s="9" customFormat="1" ht="48" customHeight="1" x14ac:dyDescent="0.35">
      <c r="A9" s="7" t="s">
        <v>17</v>
      </c>
      <c r="B9" s="39" t="s">
        <v>18</v>
      </c>
      <c r="C9" s="7" t="s">
        <v>19</v>
      </c>
      <c r="D9" s="28">
        <v>53502</v>
      </c>
      <c r="E9" s="41" t="s">
        <v>22</v>
      </c>
      <c r="F9" s="8">
        <v>28.75</v>
      </c>
      <c r="G9" s="8">
        <v>80</v>
      </c>
      <c r="H9" s="8">
        <v>5.75</v>
      </c>
      <c r="I9" s="25">
        <v>110244</v>
      </c>
      <c r="J9" s="4" t="str">
        <f>VLOOKUP(I9,'[1]October 2025'!$A:$C,2,FALSE)</f>
        <v>CHEESE MOZ LM PT SKM UNFZ PROC PK(41125)</v>
      </c>
      <c r="K9" s="8">
        <v>10</v>
      </c>
      <c r="L9" s="40">
        <f>VLOOKUP(I9,'[1]October 2025'!$A:$C,3,FALSE)</f>
        <v>1.8265</v>
      </c>
      <c r="M9" s="42">
        <f t="shared" si="0"/>
        <v>18.27</v>
      </c>
      <c r="N9" s="10">
        <v>45996</v>
      </c>
    </row>
    <row r="10" spans="1:14" s="9" customFormat="1" ht="48" hidden="1" customHeight="1" x14ac:dyDescent="0.35">
      <c r="A10" s="7" t="s">
        <v>17</v>
      </c>
      <c r="B10" s="39" t="s">
        <v>18</v>
      </c>
      <c r="C10" s="7" t="s">
        <v>19</v>
      </c>
      <c r="D10" s="28">
        <v>53600</v>
      </c>
      <c r="E10" s="41" t="s">
        <v>23</v>
      </c>
      <c r="F10" s="8">
        <v>25.8</v>
      </c>
      <c r="G10" s="8">
        <v>80</v>
      </c>
      <c r="H10" s="8">
        <v>5.16</v>
      </c>
      <c r="I10" s="25">
        <v>110242</v>
      </c>
      <c r="J10" s="4" t="str">
        <f>VLOOKUP(I10,'[1]October 2025'!$A:$C,2,FALSE)</f>
        <v>CHEESE NAT AMER FBD BARREL-500 LB(40800)</v>
      </c>
      <c r="K10" s="8">
        <v>7.62</v>
      </c>
      <c r="L10" s="40">
        <f>VLOOKUP(I10,'[1]October 2025'!$A:$C,3,FALSE)</f>
        <v>2.0537000000000001</v>
      </c>
      <c r="M10" s="42">
        <f t="shared" si="0"/>
        <v>15.65</v>
      </c>
      <c r="N10" s="10">
        <v>45996</v>
      </c>
    </row>
    <row r="11" spans="1:14" s="9" customFormat="1" ht="48" customHeight="1" x14ac:dyDescent="0.35">
      <c r="A11" s="7" t="s">
        <v>17</v>
      </c>
      <c r="B11" s="39" t="s">
        <v>18</v>
      </c>
      <c r="C11" s="7" t="s">
        <v>19</v>
      </c>
      <c r="D11" s="28">
        <v>53600</v>
      </c>
      <c r="E11" s="41" t="s">
        <v>23</v>
      </c>
      <c r="F11" s="8">
        <v>25.8</v>
      </c>
      <c r="G11" s="8">
        <v>80</v>
      </c>
      <c r="H11" s="8">
        <v>5.16</v>
      </c>
      <c r="I11" s="25">
        <v>110244</v>
      </c>
      <c r="J11" s="4" t="str">
        <f>VLOOKUP(I11,'[1]October 2025'!$A:$C,2,FALSE)</f>
        <v>CHEESE MOZ LM PT SKM UNFZ PROC PK(41125)</v>
      </c>
      <c r="K11" s="8">
        <v>7.62</v>
      </c>
      <c r="L11" s="40">
        <f>VLOOKUP(I11,'[1]October 2025'!$A:$C,3,FALSE)</f>
        <v>1.8265</v>
      </c>
      <c r="M11" s="42">
        <f t="shared" si="0"/>
        <v>13.92</v>
      </c>
      <c r="N11" s="10">
        <v>45996</v>
      </c>
    </row>
    <row r="12" spans="1:14" s="9" customFormat="1" ht="48" hidden="1" customHeight="1" x14ac:dyDescent="0.35">
      <c r="A12" s="7" t="s">
        <v>17</v>
      </c>
      <c r="B12" s="39" t="s">
        <v>18</v>
      </c>
      <c r="C12" s="7" t="s">
        <v>19</v>
      </c>
      <c r="D12" s="28">
        <v>53601</v>
      </c>
      <c r="E12" s="41" t="s">
        <v>24</v>
      </c>
      <c r="F12" s="8">
        <v>25.8</v>
      </c>
      <c r="G12" s="8">
        <v>80</v>
      </c>
      <c r="H12" s="8">
        <v>5.16</v>
      </c>
      <c r="I12" s="25">
        <v>110242</v>
      </c>
      <c r="J12" s="4" t="str">
        <f>VLOOKUP(I12,'[1]October 2025'!$A:$C,2,FALSE)</f>
        <v>CHEESE NAT AMER FBD BARREL-500 LB(40800)</v>
      </c>
      <c r="K12" s="8">
        <v>7.62</v>
      </c>
      <c r="L12" s="40">
        <f>VLOOKUP(I12,'[1]October 2025'!$A:$C,3,FALSE)</f>
        <v>2.0537000000000001</v>
      </c>
      <c r="M12" s="42">
        <f t="shared" si="0"/>
        <v>15.65</v>
      </c>
      <c r="N12" s="10">
        <v>45996</v>
      </c>
    </row>
    <row r="13" spans="1:14" s="9" customFormat="1" ht="48" customHeight="1" x14ac:dyDescent="0.35">
      <c r="A13" s="7" t="s">
        <v>17</v>
      </c>
      <c r="B13" s="39" t="s">
        <v>18</v>
      </c>
      <c r="C13" s="7" t="s">
        <v>19</v>
      </c>
      <c r="D13" s="28">
        <v>53601</v>
      </c>
      <c r="E13" s="41" t="s">
        <v>24</v>
      </c>
      <c r="F13" s="8">
        <v>25.8</v>
      </c>
      <c r="G13" s="8">
        <v>80</v>
      </c>
      <c r="H13" s="8">
        <v>5.16</v>
      </c>
      <c r="I13" s="25">
        <v>110244</v>
      </c>
      <c r="J13" s="4" t="str">
        <f>VLOOKUP(I13,'[1]October 2025'!$A:$C,2,FALSE)</f>
        <v>CHEESE MOZ LM PT SKM UNFZ PROC PK(41125)</v>
      </c>
      <c r="K13" s="8">
        <v>7.62</v>
      </c>
      <c r="L13" s="40">
        <f>VLOOKUP(I13,'[1]October 2025'!$A:$C,3,FALSE)</f>
        <v>1.8265</v>
      </c>
      <c r="M13" s="42">
        <f t="shared" si="0"/>
        <v>13.92</v>
      </c>
      <c r="N13" s="10">
        <v>45996</v>
      </c>
    </row>
    <row r="14" spans="1:14" s="9" customFormat="1" ht="48" hidden="1" customHeight="1" x14ac:dyDescent="0.35">
      <c r="A14" s="7" t="s">
        <v>17</v>
      </c>
      <c r="B14" s="39" t="s">
        <v>18</v>
      </c>
      <c r="C14" s="7" t="s">
        <v>19</v>
      </c>
      <c r="D14" s="28">
        <v>53700</v>
      </c>
      <c r="E14" s="41" t="s">
        <v>25</v>
      </c>
      <c r="F14" s="8">
        <v>24.15</v>
      </c>
      <c r="G14" s="8">
        <v>80</v>
      </c>
      <c r="H14" s="8">
        <v>4.83</v>
      </c>
      <c r="I14" s="25">
        <v>110242</v>
      </c>
      <c r="J14" s="4" t="str">
        <f>VLOOKUP(I14,'[1]October 2025'!$A:$C,2,FALSE)</f>
        <v>CHEESE NAT AMER FBD BARREL-500 LB(40800)</v>
      </c>
      <c r="K14" s="8">
        <v>10</v>
      </c>
      <c r="L14" s="40">
        <f>VLOOKUP(I14,'[1]October 2025'!$A:$C,3,FALSE)</f>
        <v>2.0537000000000001</v>
      </c>
      <c r="M14" s="42">
        <f t="shared" si="0"/>
        <v>20.54</v>
      </c>
      <c r="N14" s="10">
        <v>45996</v>
      </c>
    </row>
    <row r="15" spans="1:14" s="9" customFormat="1" ht="48" customHeight="1" x14ac:dyDescent="0.35">
      <c r="A15" s="7" t="s">
        <v>17</v>
      </c>
      <c r="B15" s="39" t="s">
        <v>18</v>
      </c>
      <c r="C15" s="7" t="s">
        <v>19</v>
      </c>
      <c r="D15" s="28">
        <v>53700</v>
      </c>
      <c r="E15" s="41" t="s">
        <v>25</v>
      </c>
      <c r="F15" s="8">
        <v>24.15</v>
      </c>
      <c r="G15" s="8">
        <v>80</v>
      </c>
      <c r="H15" s="8">
        <v>4.83</v>
      </c>
      <c r="I15" s="25">
        <v>110244</v>
      </c>
      <c r="J15" s="4" t="str">
        <f>VLOOKUP(I15,'[1]October 2025'!$A:$C,2,FALSE)</f>
        <v>CHEESE MOZ LM PT SKM UNFZ PROC PK(41125)</v>
      </c>
      <c r="K15" s="8">
        <v>10</v>
      </c>
      <c r="L15" s="40">
        <f>VLOOKUP(I15,'[1]October 2025'!$A:$C,3,FALSE)</f>
        <v>1.8265</v>
      </c>
      <c r="M15" s="42">
        <f t="shared" si="0"/>
        <v>18.27</v>
      </c>
      <c r="N15" s="10">
        <v>45996</v>
      </c>
    </row>
    <row r="16" spans="1:14" s="9" customFormat="1" ht="48" hidden="1" customHeight="1" x14ac:dyDescent="0.35">
      <c r="A16" s="7" t="s">
        <v>17</v>
      </c>
      <c r="B16" s="39" t="s">
        <v>18</v>
      </c>
      <c r="C16" s="7" t="s">
        <v>19</v>
      </c>
      <c r="D16" s="7">
        <v>53701</v>
      </c>
      <c r="E16" s="41" t="s">
        <v>26</v>
      </c>
      <c r="F16" s="8">
        <v>23.75</v>
      </c>
      <c r="G16" s="8">
        <v>80</v>
      </c>
      <c r="H16" s="8">
        <v>4.75</v>
      </c>
      <c r="I16" s="25">
        <v>110242</v>
      </c>
      <c r="J16" s="4" t="str">
        <f>VLOOKUP(I16,'[1]October 2025'!$A:$C,2,FALSE)</f>
        <v>CHEESE NAT AMER FBD BARREL-500 LB(40800)</v>
      </c>
      <c r="K16" s="8">
        <v>7.5</v>
      </c>
      <c r="L16" s="40">
        <f>VLOOKUP(I16,'[1]October 2025'!$A:$C,3,FALSE)</f>
        <v>2.0537000000000001</v>
      </c>
      <c r="M16" s="42">
        <f t="shared" si="0"/>
        <v>15.4</v>
      </c>
      <c r="N16" s="10">
        <v>45996</v>
      </c>
    </row>
    <row r="17" spans="1:14" s="9" customFormat="1" ht="48" customHeight="1" x14ac:dyDescent="0.35">
      <c r="A17" s="7" t="s">
        <v>17</v>
      </c>
      <c r="B17" s="39" t="s">
        <v>18</v>
      </c>
      <c r="C17" s="7" t="s">
        <v>19</v>
      </c>
      <c r="D17" s="7">
        <v>53701</v>
      </c>
      <c r="E17" s="41" t="s">
        <v>26</v>
      </c>
      <c r="F17" s="8">
        <v>23.75</v>
      </c>
      <c r="G17" s="8">
        <v>80</v>
      </c>
      <c r="H17" s="8">
        <v>4.75</v>
      </c>
      <c r="I17" s="25">
        <v>110244</v>
      </c>
      <c r="J17" s="4" t="str">
        <f>VLOOKUP(I17,'[1]October 2025'!$A:$C,2,FALSE)</f>
        <v>CHEESE MOZ LM PT SKM UNFZ PROC PK(41125)</v>
      </c>
      <c r="K17" s="8">
        <v>7.5</v>
      </c>
      <c r="L17" s="40">
        <f>VLOOKUP(I17,'[1]October 2025'!$A:$C,3,FALSE)</f>
        <v>1.8265</v>
      </c>
      <c r="M17" s="42">
        <f t="shared" si="0"/>
        <v>13.7</v>
      </c>
      <c r="N17" s="10">
        <v>45996</v>
      </c>
    </row>
    <row r="18" spans="1:14" s="9" customFormat="1" ht="48" hidden="1" customHeight="1" x14ac:dyDescent="0.35">
      <c r="A18" s="7" t="s">
        <v>17</v>
      </c>
      <c r="B18" s="39" t="s">
        <v>18</v>
      </c>
      <c r="C18" s="7" t="s">
        <v>19</v>
      </c>
      <c r="D18" s="7">
        <v>53702</v>
      </c>
      <c r="E18" s="41" t="s">
        <v>27</v>
      </c>
      <c r="F18" s="8">
        <v>26.25</v>
      </c>
      <c r="G18" s="8">
        <v>80</v>
      </c>
      <c r="H18" s="8">
        <v>5.25</v>
      </c>
      <c r="I18" s="25">
        <v>110242</v>
      </c>
      <c r="J18" s="4" t="str">
        <f>VLOOKUP(I18,'[1]October 2025'!$A:$C,2,FALSE)</f>
        <v>CHEESE NAT AMER FBD BARREL-500 LB(40800)</v>
      </c>
      <c r="K18" s="8">
        <v>10</v>
      </c>
      <c r="L18" s="40">
        <f>VLOOKUP(I18,'[1]October 2025'!$A:$C,3,FALSE)</f>
        <v>2.0537000000000001</v>
      </c>
      <c r="M18" s="42">
        <f t="shared" si="0"/>
        <v>20.54</v>
      </c>
      <c r="N18" s="10">
        <v>45996</v>
      </c>
    </row>
    <row r="19" spans="1:14" s="9" customFormat="1" ht="48" customHeight="1" x14ac:dyDescent="0.35">
      <c r="A19" s="7" t="s">
        <v>17</v>
      </c>
      <c r="B19" s="39" t="s">
        <v>18</v>
      </c>
      <c r="C19" s="7" t="s">
        <v>19</v>
      </c>
      <c r="D19" s="7">
        <v>53702</v>
      </c>
      <c r="E19" s="41" t="s">
        <v>27</v>
      </c>
      <c r="F19" s="8">
        <v>26.25</v>
      </c>
      <c r="G19" s="8">
        <v>80</v>
      </c>
      <c r="H19" s="8">
        <v>5.25</v>
      </c>
      <c r="I19" s="25">
        <v>110244</v>
      </c>
      <c r="J19" s="4" t="str">
        <f>VLOOKUP(I19,'[1]October 2025'!$A:$C,2,FALSE)</f>
        <v>CHEESE MOZ LM PT SKM UNFZ PROC PK(41125)</v>
      </c>
      <c r="K19" s="8">
        <v>10</v>
      </c>
      <c r="L19" s="40">
        <f>VLOOKUP(I19,'[1]October 2025'!$A:$C,3,FALSE)</f>
        <v>1.8265</v>
      </c>
      <c r="M19" s="42">
        <f t="shared" si="0"/>
        <v>18.27</v>
      </c>
      <c r="N19" s="10">
        <v>45996</v>
      </c>
    </row>
    <row r="20" spans="1:14" s="9" customFormat="1" ht="48" hidden="1" customHeight="1" x14ac:dyDescent="0.35">
      <c r="A20" s="7" t="s">
        <v>17</v>
      </c>
      <c r="B20" s="39" t="s">
        <v>18</v>
      </c>
      <c r="C20" s="7" t="s">
        <v>19</v>
      </c>
      <c r="D20" s="7">
        <v>53800</v>
      </c>
      <c r="E20" s="41" t="s">
        <v>28</v>
      </c>
      <c r="F20" s="8">
        <v>23.9</v>
      </c>
      <c r="G20" s="8">
        <v>80</v>
      </c>
      <c r="H20" s="8">
        <v>4.7699999999999996</v>
      </c>
      <c r="I20" s="25">
        <v>110242</v>
      </c>
      <c r="J20" s="4" t="str">
        <f>VLOOKUP(I20,'[1]October 2025'!$A:$C,2,FALSE)</f>
        <v>CHEESE NAT AMER FBD BARREL-500 LB(40800)</v>
      </c>
      <c r="K20" s="8">
        <v>10</v>
      </c>
      <c r="L20" s="40">
        <f>VLOOKUP(I20,'[1]October 2025'!$A:$C,3,FALSE)</f>
        <v>2.0537000000000001</v>
      </c>
      <c r="M20" s="42">
        <f t="shared" si="0"/>
        <v>20.54</v>
      </c>
      <c r="N20" s="10">
        <v>45996</v>
      </c>
    </row>
    <row r="21" spans="1:14" s="9" customFormat="1" ht="48" customHeight="1" x14ac:dyDescent="0.35">
      <c r="A21" s="7" t="s">
        <v>17</v>
      </c>
      <c r="B21" s="39" t="s">
        <v>18</v>
      </c>
      <c r="C21" s="7" t="s">
        <v>19</v>
      </c>
      <c r="D21" s="7">
        <v>53800</v>
      </c>
      <c r="E21" s="41" t="s">
        <v>28</v>
      </c>
      <c r="F21" s="8">
        <v>23.9</v>
      </c>
      <c r="G21" s="8">
        <v>80</v>
      </c>
      <c r="H21" s="8">
        <v>4.7699999999999996</v>
      </c>
      <c r="I21" s="25">
        <v>110244</v>
      </c>
      <c r="J21" s="4" t="str">
        <f>VLOOKUP(I21,'[1]October 2025'!$A:$C,2,FALSE)</f>
        <v>CHEESE MOZ LM PT SKM UNFZ PROC PK(41125)</v>
      </c>
      <c r="K21" s="8">
        <v>10</v>
      </c>
      <c r="L21" s="40">
        <f>VLOOKUP(I21,'[1]October 2025'!$A:$C,3,FALSE)</f>
        <v>1.8265</v>
      </c>
      <c r="M21" s="42">
        <f t="shared" si="0"/>
        <v>18.27</v>
      </c>
      <c r="N21" s="10">
        <v>45996</v>
      </c>
    </row>
    <row r="22" spans="1:14" s="9" customFormat="1" ht="48" hidden="1" customHeight="1" x14ac:dyDescent="0.35">
      <c r="A22" s="7" t="s">
        <v>17</v>
      </c>
      <c r="B22" s="39" t="s">
        <v>18</v>
      </c>
      <c r="C22" s="7" t="s">
        <v>19</v>
      </c>
      <c r="D22" s="7">
        <v>54500</v>
      </c>
      <c r="E22" s="41" t="s">
        <v>29</v>
      </c>
      <c r="F22" s="8">
        <v>25.7</v>
      </c>
      <c r="G22" s="8">
        <v>80</v>
      </c>
      <c r="H22" s="8">
        <v>5.14</v>
      </c>
      <c r="I22" s="25">
        <v>110242</v>
      </c>
      <c r="J22" s="4" t="str">
        <f>VLOOKUP(I22,'[1]October 2025'!$A:$C,2,FALSE)</f>
        <v>CHEESE NAT AMER FBD BARREL-500 LB(40800)</v>
      </c>
      <c r="K22" s="8">
        <v>10</v>
      </c>
      <c r="L22" s="40">
        <f>VLOOKUP(I22,'[1]October 2025'!$A:$C,3,FALSE)</f>
        <v>2.0537000000000001</v>
      </c>
      <c r="M22" s="42">
        <f t="shared" si="0"/>
        <v>20.54</v>
      </c>
      <c r="N22" s="10">
        <v>45996</v>
      </c>
    </row>
    <row r="23" spans="1:14" s="9" customFormat="1" ht="48" customHeight="1" x14ac:dyDescent="0.35">
      <c r="A23" s="7" t="s">
        <v>17</v>
      </c>
      <c r="B23" s="39" t="s">
        <v>18</v>
      </c>
      <c r="C23" s="7" t="s">
        <v>19</v>
      </c>
      <c r="D23" s="7">
        <v>54500</v>
      </c>
      <c r="E23" s="41" t="s">
        <v>29</v>
      </c>
      <c r="F23" s="8">
        <v>25.7</v>
      </c>
      <c r="G23" s="8">
        <v>80</v>
      </c>
      <c r="H23" s="8">
        <v>5.14</v>
      </c>
      <c r="I23" s="25">
        <v>110244</v>
      </c>
      <c r="J23" s="4" t="str">
        <f>VLOOKUP(I23,'[1]October 2025'!$A:$C,2,FALSE)</f>
        <v>CHEESE MOZ LM PT SKM UNFZ PROC PK(41125)</v>
      </c>
      <c r="K23" s="8">
        <v>10</v>
      </c>
      <c r="L23" s="40">
        <f>VLOOKUP(I23,'[1]October 2025'!$A:$C,3,FALSE)</f>
        <v>1.8265</v>
      </c>
      <c r="M23" s="42">
        <f t="shared" si="0"/>
        <v>18.27</v>
      </c>
      <c r="N23" s="10">
        <v>45996</v>
      </c>
    </row>
    <row r="24" spans="1:14" s="9" customFormat="1" ht="48" hidden="1" customHeight="1" x14ac:dyDescent="0.35">
      <c r="A24" s="7" t="s">
        <v>17</v>
      </c>
      <c r="B24" s="39" t="s">
        <v>18</v>
      </c>
      <c r="C24" s="7" t="s">
        <v>19</v>
      </c>
      <c r="D24" s="7">
        <v>54501</v>
      </c>
      <c r="E24" s="41" t="s">
        <v>30</v>
      </c>
      <c r="F24" s="8">
        <v>25.7</v>
      </c>
      <c r="G24" s="8">
        <v>80</v>
      </c>
      <c r="H24" s="8">
        <v>5.14</v>
      </c>
      <c r="I24" s="25">
        <v>110242</v>
      </c>
      <c r="J24" s="4" t="str">
        <f>VLOOKUP(I24,'[1]October 2025'!$A:$C,2,FALSE)</f>
        <v>CHEESE NAT AMER FBD BARREL-500 LB(40800)</v>
      </c>
      <c r="K24" s="8">
        <v>9.9700000000000006</v>
      </c>
      <c r="L24" s="40">
        <f>VLOOKUP(I24,'[1]October 2025'!$A:$C,3,FALSE)</f>
        <v>2.0537000000000001</v>
      </c>
      <c r="M24" s="42">
        <f t="shared" si="0"/>
        <v>20.48</v>
      </c>
      <c r="N24" s="10">
        <v>45996</v>
      </c>
    </row>
    <row r="25" spans="1:14" s="9" customFormat="1" ht="48" customHeight="1" x14ac:dyDescent="0.35">
      <c r="A25" s="7" t="s">
        <v>17</v>
      </c>
      <c r="B25" s="39" t="s">
        <v>18</v>
      </c>
      <c r="C25" s="7" t="s">
        <v>19</v>
      </c>
      <c r="D25" s="7">
        <v>54501</v>
      </c>
      <c r="E25" s="41" t="s">
        <v>30</v>
      </c>
      <c r="F25" s="8">
        <v>25.7</v>
      </c>
      <c r="G25" s="8">
        <v>80</v>
      </c>
      <c r="H25" s="8">
        <v>5.14</v>
      </c>
      <c r="I25" s="25">
        <v>110244</v>
      </c>
      <c r="J25" s="4" t="str">
        <f>VLOOKUP(I25,'[1]October 2025'!$A:$C,2,FALSE)</f>
        <v>CHEESE MOZ LM PT SKM UNFZ PROC PK(41125)</v>
      </c>
      <c r="K25" s="8">
        <v>9.9700000000000006</v>
      </c>
      <c r="L25" s="40">
        <f>VLOOKUP(I25,'[1]October 2025'!$A:$C,3,FALSE)</f>
        <v>1.8265</v>
      </c>
      <c r="M25" s="42">
        <f t="shared" si="0"/>
        <v>18.21</v>
      </c>
      <c r="N25" s="10">
        <v>45996</v>
      </c>
    </row>
    <row r="26" spans="1:14" s="9" customFormat="1" ht="48" hidden="1" customHeight="1" x14ac:dyDescent="0.35">
      <c r="A26" s="7" t="s">
        <v>17</v>
      </c>
      <c r="B26" s="39" t="s">
        <v>18</v>
      </c>
      <c r="C26" s="7" t="s">
        <v>19</v>
      </c>
      <c r="D26" s="7">
        <v>54600</v>
      </c>
      <c r="E26" s="41" t="s">
        <v>31</v>
      </c>
      <c r="F26" s="8">
        <v>25.8</v>
      </c>
      <c r="G26" s="8">
        <v>80</v>
      </c>
      <c r="H26" s="8">
        <v>5.16</v>
      </c>
      <c r="I26" s="25">
        <v>110242</v>
      </c>
      <c r="J26" s="4" t="str">
        <f>VLOOKUP(I26,'[1]October 2025'!$A:$C,2,FALSE)</f>
        <v>CHEESE NAT AMER FBD BARREL-500 LB(40800)</v>
      </c>
      <c r="K26" s="8">
        <v>7.62</v>
      </c>
      <c r="L26" s="40">
        <f>VLOOKUP(I26,'[1]October 2025'!$A:$C,3,FALSE)</f>
        <v>2.0537000000000001</v>
      </c>
      <c r="M26" s="42">
        <f t="shared" si="0"/>
        <v>15.65</v>
      </c>
      <c r="N26" s="10">
        <v>45996</v>
      </c>
    </row>
    <row r="27" spans="1:14" s="9" customFormat="1" ht="48" customHeight="1" x14ac:dyDescent="0.35">
      <c r="A27" s="7" t="s">
        <v>17</v>
      </c>
      <c r="B27" s="39" t="s">
        <v>18</v>
      </c>
      <c r="C27" s="7" t="s">
        <v>19</v>
      </c>
      <c r="D27" s="7">
        <v>54600</v>
      </c>
      <c r="E27" s="41" t="s">
        <v>31</v>
      </c>
      <c r="F27" s="8">
        <v>25.8</v>
      </c>
      <c r="G27" s="8">
        <v>80</v>
      </c>
      <c r="H27" s="8">
        <v>5.16</v>
      </c>
      <c r="I27" s="25">
        <v>110244</v>
      </c>
      <c r="J27" s="4" t="str">
        <f>VLOOKUP(I27,'[1]October 2025'!$A:$C,2,FALSE)</f>
        <v>CHEESE MOZ LM PT SKM UNFZ PROC PK(41125)</v>
      </c>
      <c r="K27" s="8">
        <v>7.62</v>
      </c>
      <c r="L27" s="40">
        <f>VLOOKUP(I27,'[1]October 2025'!$A:$C,3,FALSE)</f>
        <v>1.8265</v>
      </c>
      <c r="M27" s="42">
        <f t="shared" si="0"/>
        <v>13.92</v>
      </c>
      <c r="N27" s="10">
        <v>45996</v>
      </c>
    </row>
    <row r="28" spans="1:14" s="9" customFormat="1" ht="48" hidden="1" customHeight="1" x14ac:dyDescent="0.35">
      <c r="A28" s="7" t="s">
        <v>17</v>
      </c>
      <c r="B28" s="39" t="s">
        <v>18</v>
      </c>
      <c r="C28" s="7" t="s">
        <v>19</v>
      </c>
      <c r="D28" s="7">
        <v>54601</v>
      </c>
      <c r="E28" s="41" t="s">
        <v>32</v>
      </c>
      <c r="F28" s="8">
        <v>25.8</v>
      </c>
      <c r="G28" s="8">
        <v>80</v>
      </c>
      <c r="H28" s="8">
        <v>5.16</v>
      </c>
      <c r="I28" s="25">
        <v>110242</v>
      </c>
      <c r="J28" s="4" t="str">
        <f>VLOOKUP(I28,'[1]October 2025'!$A:$C,2,FALSE)</f>
        <v>CHEESE NAT AMER FBD BARREL-500 LB(40800)</v>
      </c>
      <c r="K28" s="8">
        <v>7.62</v>
      </c>
      <c r="L28" s="40">
        <f>VLOOKUP(I28,'[1]October 2025'!$A:$C,3,FALSE)</f>
        <v>2.0537000000000001</v>
      </c>
      <c r="M28" s="42">
        <f t="shared" si="0"/>
        <v>15.65</v>
      </c>
      <c r="N28" s="10">
        <v>45996</v>
      </c>
    </row>
    <row r="29" spans="1:14" s="9" customFormat="1" ht="48" customHeight="1" x14ac:dyDescent="0.35">
      <c r="A29" s="7" t="s">
        <v>17</v>
      </c>
      <c r="B29" s="39" t="s">
        <v>18</v>
      </c>
      <c r="C29" s="7" t="s">
        <v>19</v>
      </c>
      <c r="D29" s="7">
        <v>54601</v>
      </c>
      <c r="E29" s="41" t="s">
        <v>32</v>
      </c>
      <c r="F29" s="8">
        <v>25.8</v>
      </c>
      <c r="G29" s="8">
        <v>80</v>
      </c>
      <c r="H29" s="8">
        <v>5.16</v>
      </c>
      <c r="I29" s="25">
        <v>110244</v>
      </c>
      <c r="J29" s="4" t="str">
        <f>VLOOKUP(I29,'[1]October 2025'!$A:$C,2,FALSE)</f>
        <v>CHEESE MOZ LM PT SKM UNFZ PROC PK(41125)</v>
      </c>
      <c r="K29" s="8">
        <v>7.62</v>
      </c>
      <c r="L29" s="40">
        <f>VLOOKUP(I29,'[1]October 2025'!$A:$C,3,FALSE)</f>
        <v>1.8265</v>
      </c>
      <c r="M29" s="42">
        <f t="shared" si="0"/>
        <v>13.92</v>
      </c>
      <c r="N29" s="10">
        <v>45996</v>
      </c>
    </row>
    <row r="30" spans="1:14" s="9" customFormat="1" ht="48" hidden="1" customHeight="1" x14ac:dyDescent="0.35">
      <c r="A30" s="7" t="s">
        <v>17</v>
      </c>
      <c r="B30" s="39" t="s">
        <v>18</v>
      </c>
      <c r="C30" s="7" t="s">
        <v>19</v>
      </c>
      <c r="D30" s="7">
        <v>54700</v>
      </c>
      <c r="E30" s="41" t="s">
        <v>33</v>
      </c>
      <c r="F30" s="8">
        <v>24.15</v>
      </c>
      <c r="G30" s="8">
        <v>80</v>
      </c>
      <c r="H30" s="8">
        <v>4.83</v>
      </c>
      <c r="I30" s="25">
        <v>110242</v>
      </c>
      <c r="J30" s="4" t="str">
        <f>VLOOKUP(I30,'[1]October 2025'!$A:$C,2,FALSE)</f>
        <v>CHEESE NAT AMER FBD BARREL-500 LB(40800)</v>
      </c>
      <c r="K30" s="8">
        <v>10</v>
      </c>
      <c r="L30" s="40">
        <f>VLOOKUP(I30,'[1]October 2025'!$A:$C,3,FALSE)</f>
        <v>2.0537000000000001</v>
      </c>
      <c r="M30" s="42">
        <f t="shared" si="0"/>
        <v>20.54</v>
      </c>
      <c r="N30" s="10">
        <v>45996</v>
      </c>
    </row>
    <row r="31" spans="1:14" s="9" customFormat="1" ht="48" customHeight="1" x14ac:dyDescent="0.35">
      <c r="A31" s="7" t="s">
        <v>17</v>
      </c>
      <c r="B31" s="39" t="s">
        <v>18</v>
      </c>
      <c r="C31" s="7" t="s">
        <v>19</v>
      </c>
      <c r="D31" s="7">
        <v>54700</v>
      </c>
      <c r="E31" s="41" t="s">
        <v>33</v>
      </c>
      <c r="F31" s="8">
        <v>24.15</v>
      </c>
      <c r="G31" s="8">
        <v>80</v>
      </c>
      <c r="H31" s="8">
        <v>4.83</v>
      </c>
      <c r="I31" s="25">
        <v>110244</v>
      </c>
      <c r="J31" s="4" t="str">
        <f>VLOOKUP(I31,'[1]October 2025'!$A:$C,2,FALSE)</f>
        <v>CHEESE MOZ LM PT SKM UNFZ PROC PK(41125)</v>
      </c>
      <c r="K31" s="8">
        <v>10</v>
      </c>
      <c r="L31" s="40">
        <f>VLOOKUP(I31,'[1]October 2025'!$A:$C,3,FALSE)</f>
        <v>1.8265</v>
      </c>
      <c r="M31" s="42">
        <f t="shared" si="0"/>
        <v>18.27</v>
      </c>
      <c r="N31" s="10">
        <v>45996</v>
      </c>
    </row>
    <row r="32" spans="1:14" s="9" customFormat="1" ht="48" hidden="1" customHeight="1" x14ac:dyDescent="0.35">
      <c r="A32" s="7" t="s">
        <v>17</v>
      </c>
      <c r="B32" s="39" t="s">
        <v>18</v>
      </c>
      <c r="C32" s="7" t="s">
        <v>19</v>
      </c>
      <c r="D32" s="7">
        <v>54800</v>
      </c>
      <c r="E32" s="41" t="s">
        <v>34</v>
      </c>
      <c r="F32" s="8">
        <v>23.9</v>
      </c>
      <c r="G32" s="8">
        <v>80</v>
      </c>
      <c r="H32" s="8">
        <v>4.7699999999999996</v>
      </c>
      <c r="I32" s="25">
        <v>110242</v>
      </c>
      <c r="J32" s="4" t="str">
        <f>VLOOKUP(I32,'[1]October 2025'!$A:$C,2,FALSE)</f>
        <v>CHEESE NAT AMER FBD BARREL-500 LB(40800)</v>
      </c>
      <c r="K32" s="8">
        <v>7.62</v>
      </c>
      <c r="L32" s="40">
        <f>VLOOKUP(I32,'[1]October 2025'!$A:$C,3,FALSE)</f>
        <v>2.0537000000000001</v>
      </c>
      <c r="M32" s="42">
        <f t="shared" si="0"/>
        <v>15.65</v>
      </c>
      <c r="N32" s="10">
        <v>45996</v>
      </c>
    </row>
    <row r="33" spans="1:14" s="9" customFormat="1" ht="48" customHeight="1" x14ac:dyDescent="0.35">
      <c r="A33" s="7" t="s">
        <v>17</v>
      </c>
      <c r="B33" s="39" t="s">
        <v>18</v>
      </c>
      <c r="C33" s="7" t="s">
        <v>19</v>
      </c>
      <c r="D33" s="7">
        <v>54800</v>
      </c>
      <c r="E33" s="41" t="s">
        <v>34</v>
      </c>
      <c r="F33" s="8">
        <v>23.9</v>
      </c>
      <c r="G33" s="8">
        <v>80</v>
      </c>
      <c r="H33" s="8">
        <v>4.7699999999999996</v>
      </c>
      <c r="I33" s="25">
        <v>110244</v>
      </c>
      <c r="J33" s="4" t="str">
        <f>VLOOKUP(I33,'[1]October 2025'!$A:$C,2,FALSE)</f>
        <v>CHEESE MOZ LM PT SKM UNFZ PROC PK(41125)</v>
      </c>
      <c r="K33" s="8">
        <v>7.62</v>
      </c>
      <c r="L33" s="40">
        <f>VLOOKUP(I33,'[1]October 2025'!$A:$C,3,FALSE)</f>
        <v>1.8265</v>
      </c>
      <c r="M33" s="42">
        <f t="shared" si="0"/>
        <v>13.92</v>
      </c>
      <c r="N33" s="10">
        <v>45996</v>
      </c>
    </row>
  </sheetData>
  <sheetProtection algorithmName="SHA-512" hashValue="Bfojhsds49RQr9owCimxLxerJYWGI0UeWs1QmHPP6EL1f22JAlsxrYiKnEFk+b7mdTJLFjuQGAjLWk+LuQ6Vvg==" saltValue="EbHzttbK7kCVdHHLCxcFcw==" spinCount="100000" sheet="1" formatCells="0" formatColumns="0" formatRows="0" deleteColumns="0" deleteRows="0" sort="0" autoFilter="0"/>
  <autoFilter ref="A3:N33" xr:uid="{00000000-0009-0000-0000-000000000000}">
    <filterColumn colId="8">
      <filters>
        <filter val="110244"/>
      </filters>
    </filterColumn>
    <sortState xmlns:xlrd2="http://schemas.microsoft.com/office/spreadsheetml/2017/richdata2" ref="A4:N33">
      <sortCondition ref="D3:D33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E240B37247C40B3E760C764A518B9" ma:contentTypeVersion="26" ma:contentTypeDescription="Create a new document." ma:contentTypeScope="" ma:versionID="733de0a201c18a2eb7749df7e2ad93ce">
  <xsd:schema xmlns:xsd="http://www.w3.org/2001/XMLSchema" xmlns:xs="http://www.w3.org/2001/XMLSchema" xmlns:p="http://schemas.microsoft.com/office/2006/metadata/properties" xmlns:ns1="http://schemas.microsoft.com/sharepoint/v3" xmlns:ns2="aaaf0235-cd04-4bb1-8e27-3b3c7ba77f46" xmlns:ns3="http://schemas.microsoft.com/sharepoint/v3/fields" xmlns:ns4="14bd887b-c026-42a7-b5ab-a06c3d5f0703" targetNamespace="http://schemas.microsoft.com/office/2006/metadata/properties" ma:root="true" ma:fieldsID="616270961fce2e8720a68ce0e70479d1" ns1:_="" ns2:_="" ns3:_="" ns4:_="">
    <xsd:import namespace="http://schemas.microsoft.com/sharepoint/v3"/>
    <xsd:import namespace="aaaf0235-cd04-4bb1-8e27-3b3c7ba77f46"/>
    <xsd:import namespace="http://schemas.microsoft.com/sharepoint/v3/fields"/>
    <xsd:import namespace="14bd887b-c026-42a7-b5ab-a06c3d5f0703"/>
    <xsd:element name="properties">
      <xsd:complexType>
        <xsd:sequence>
          <xsd:element name="documentManagement">
            <xsd:complexType>
              <xsd:all>
                <xsd:element ref="ns2:vendor"/>
                <xsd:element ref="ns3:_DCDateModified" minOccurs="0"/>
                <xsd:element ref="ns2:Doc_x002d_Type"/>
                <xsd:element ref="ns2:FY"/>
                <xsd:element ref="ns1:Audience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dience" ma:index="8" nillable="true" ma:displayName="Target Audiences" ma:description="Target Audiences is a site column created by the Publishing feature. It is used to specify audiences to which this page will be targeted." ma:internalName="Audienc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0235-cd04-4bb1-8e27-3b3c7ba77f46" elementFormDefault="qualified">
    <xsd:import namespace="http://schemas.microsoft.com/office/2006/documentManagement/types"/>
    <xsd:import namespace="http://schemas.microsoft.com/office/infopath/2007/PartnerControls"/>
    <xsd:element name="vendor" ma:index="4" ma:displayName="Processor" ma:format="Dropdown" ma:internalName="vendor" ma:readOnly="false">
      <xsd:simpleType>
        <xsd:restriction base="dms:Choice">
          <xsd:enumeration value="Albie's Food Products, LLC  1617-0003"/>
          <xsd:enumeration value="Alpha Foods Co.   0506-0004"/>
          <xsd:enumeration value="Ardella's (Rich Andres)  0506-0007"/>
          <xsd:enumeration value="Bake Crafters Food Company  1617-0010"/>
          <xsd:enumeration value="Basic American Foods  0607-0011"/>
          <xsd:enumeration value="Bernatello's Pizza, Inc"/>
          <xsd:enumeration value="Better 4 You Meals"/>
          <xsd:enumeration value="Bongards Creameries  0910-0012"/>
          <xsd:enumeration value="Brookwood Farms  0607-0013"/>
          <xsd:enumeration value="Buena Vista Foods  0607-0014"/>
          <xsd:enumeration value="Butterball 1819-0112"/>
          <xsd:enumeration value="Cahoon Farms"/>
          <xsd:enumeration value="Cains Foods  0607-0016"/>
          <xsd:enumeration value="Cargill Kitchen Solutions   0506-0019"/>
          <xsd:enumeration value="Cargill Meat Solutions Corp.  1112-0020"/>
          <xsd:enumeration value="Cavendish Farms Inc.  0506-0021"/>
          <xsd:enumeration value="Channel Fish Processing Co.   Inc.  1314-0022"/>
          <xsd:enumeration value="Chefs Corner  1011-0023"/>
          <xsd:enumeration value="Cherry Central Cooperative  1415-002"/>
          <xsd:enumeration value="Classic Delight, Inc."/>
          <xsd:enumeration value="ConAgra Foods  0506-0028"/>
          <xsd:enumeration value="Del Monte Foods   Inc.   1718-0032"/>
          <xsd:enumeration value="Del Real Foods"/>
          <xsd:enumeration value="Don Lee Farms  0607-0033"/>
          <xsd:enumeration value="E S Foods  0506-0034"/>
          <xsd:enumeration value="Elysium Food Group"/>
          <xsd:enumeration value="Foodscapes (PenPak Corp)  1718-0039"/>
          <xsd:enumeration value="Foster Farms  0506-0040"/>
          <xsd:enumeration value="Fresh Innovations  1112-0041"/>
          <xsd:enumeration value="Global Food Solutions"/>
          <xsd:enumeration value="Gold Creek Foods 1819-0111"/>
          <xsd:enumeration value="High Liner Foods  0506-0044"/>
          <xsd:enumeration value="Hormel Food Sales, LLC."/>
          <xsd:enumeration value="House of Raeford  0506-0046"/>
          <xsd:enumeration value="Idahoan Foods  1112-0047"/>
          <xsd:enumeration value="Integrated Food Service  0506-0048"/>
          <xsd:enumeration value="International Food Solutions, Inc."/>
          <xsd:enumeration value="J &amp; J Snack Food Corp.  0607-0049"/>
          <xsd:enumeration value="Jennie-O Turkey Store  0506-0050"/>
          <xsd:enumeration value="JTM Provisions Co.   Inc.   0607-0051"/>
          <xsd:enumeration value="K B. Pizza Company  0506-0052"/>
          <xsd:enumeration value="Kraft Heinz Foods Company  1213-0054"/>
          <xsd:enumeration value="Lamb Weston"/>
          <xsd:enumeration value="Land O'Lakes   Inc.  0506-0056"/>
          <xsd:enumeration value="M.C.I. Foods Inc. 0506-0059"/>
          <xsd:enumeration value="Maid-Rite Specialty Foods  0607-0060"/>
          <xsd:enumeration value="McCain Foods USA   Inc.  0506-0062"/>
          <xsd:enumeration value="Michael Foods  0506-0063"/>
          <xsd:enumeration value="Mickeys Wholesale Pizza  1314-0064"/>
          <xsd:enumeration value="Nardone Bros Baking  0506-0068"/>
          <xsd:enumeration value="National Food Group  1112-0069"/>
          <xsd:enumeration value="Native American Enterprises"/>
          <xsd:enumeration value="Nicks Famous BBQ  1213-0070"/>
          <xsd:enumeration value="Northeast Apple Co."/>
          <xsd:enumeration value="Peterson Farms  1112-0074"/>
          <xsd:enumeration value="Pilgrims Pride Corporation  0506-0075"/>
          <xsd:enumeration value="ProView"/>
          <xsd:enumeration value="Red Gold   LLC  0506-0078"/>
          <xsd:enumeration value="Reggio's Pizza"/>
          <xsd:enumeration value="Revolution Foods  1516-0079"/>
          <xsd:enumeration value="Rich Chicks LLC  1415-0080"/>
          <xsd:enumeration value="Rich Products  0506-0081"/>
          <xsd:enumeration value="Roadrunner Pizza"/>
          <xsd:enumeration value="Rose &amp; Shore   Inc.  1415-0082"/>
          <xsd:enumeration value="S &amp; F Foods   Inc.   0607-0083"/>
          <xsd:enumeration value="S.A. Piazza &amp; Associates  0506-0084"/>
          <xsd:enumeration value="Sals Pizza  0506-0085"/>
          <xsd:enumeration value="Schmidt Baking  1213-0086"/>
          <xsd:enumeration value="Schwans Food Service  Inc  0405-0087"/>
          <xsd:enumeration value="Smucker Foodservice"/>
          <xsd:enumeration value="Sunset Orchard  1112-0094"/>
          <xsd:enumeration value="Tabatchnick Fine Foods  0506-0095"/>
          <xsd:enumeration value="Tasty Brands LLC.  0910-0096"/>
          <xsd:enumeration value="Tasty Pizza"/>
          <xsd:enumeration value="Taylor Farms"/>
          <xsd:enumeration value="The Fathers Table  1314-0097"/>
          <xsd:enumeration value="Tony Roberts Company  1112-0098"/>
          <xsd:enumeration value="Trident Seafoods Corp.  0910-0100"/>
          <xsd:enumeration value="Tyson Sales &amp; Distribution   0506-0102"/>
          <xsd:enumeration value="Uno Foods   Inc.  0506-0103"/>
          <xsd:enumeration value="Velmar Foods  0809-0105"/>
          <xsd:enumeration value="Wawona Frozen Foods  0506-0106"/>
          <xsd:enumeration value="Yangs 5th Taste  0607-0107"/>
        </xsd:restriction>
      </xsd:simpleType>
    </xsd:element>
    <xsd:element name="Doc_x002d_Type" ma:index="6" ma:displayName="Doc-Type" ma:default="SEPDS" ma:format="RadioButtons" ma:internalName="Doc_x002d_Type" ma:readOnly="false">
      <xsd:simpleType>
        <xsd:restriction base="dms:Choice">
          <xsd:enumeration value="SEPDS"/>
        </xsd:restriction>
      </xsd:simpleType>
    </xsd:element>
    <xsd:element name="FY" ma:index="7" ma:displayName="School Year" ma:default="SY 2027" ma:format="RadioButtons" ma:internalName="FY" ma:readOnly="false">
      <xsd:simpleType>
        <xsd:restriction base="dms:Choice">
          <xsd:enumeration value="SY 2025"/>
          <xsd:enumeration value="SY 2026"/>
          <xsd:enumeration value="SY 2027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5" nillable="true" ma:displayName="Date Modified" ma:default="[today]" ma:description="The date on which this resource was last modified" ma:format="DateTime" ma:indexed="true" ma:internalName="_DCDateModifi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d887b-c026-42a7-b5ab-a06c3d5f070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2026-01-28T19:29:29+00:00</Remediation_x0020_Date>
  </documentManagement>
</p:properties>
</file>

<file path=customXml/itemProps1.xml><?xml version="1.0" encoding="utf-8"?>
<ds:datastoreItem xmlns:ds="http://schemas.openxmlformats.org/officeDocument/2006/customXml" ds:itemID="{E87F8937-B47E-4DFA-956D-E9344FA3B6F5}"/>
</file>

<file path=customXml/itemProps2.xml><?xml version="1.0" encoding="utf-8"?>
<ds:datastoreItem xmlns:ds="http://schemas.openxmlformats.org/officeDocument/2006/customXml" ds:itemID="{B476A6A7-16D0-46C2-840E-950D20480BFA}"/>
</file>

<file path=customXml/itemProps3.xml><?xml version="1.0" encoding="utf-8"?>
<ds:datastoreItem xmlns:ds="http://schemas.openxmlformats.org/officeDocument/2006/customXml" ds:itemID="{E5F81C03-C30F-4D95-9912-2ED1178A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af0235-cd04-4bb1-8e27-3b3c7ba77f46"/>
    <ds:schemaRef ds:uri="http://schemas.microsoft.com/sharepoint/v3/fields"/>
    <ds:schemaRef ds:uri="14bd887b-c026-42a7-b5ab-a06c3d5f0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214CCD7-37CE-4EAB-83C9-FAA659A9E2D8}">
  <ds:schemaRefs>
    <ds:schemaRef ds:uri="http://schemas.microsoft.com/office/2006/metadata/properties"/>
    <ds:schemaRef ds:uri="http://schemas.microsoft.com/office/infopath/2007/PartnerControl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Flowers, Mary Beth - FNS</dc:creator>
  <cp:keywords/>
  <dc:description/>
  <cp:lastModifiedBy>CAMERON Beatrice * ODE</cp:lastModifiedBy>
  <cp:revision/>
  <dcterms:created xsi:type="dcterms:W3CDTF">2019-09-13T10:37:59Z</dcterms:created>
  <dcterms:modified xsi:type="dcterms:W3CDTF">2026-01-07T22:25:39Z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b6dcda84-d653-48ac-a4a8-040550870b0b</vt:lpwstr>
  </property>
</Properties>
</file>