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ec9df88e214850bd/Retainer/Tony Roberts/SY 1718/Ref/SEPDS/SY2324/"/>
    </mc:Choice>
  </mc:AlternateContent>
  <xr:revisionPtr revIDLastSave="2" documentId="13_ncr:1_{211EC5E0-1F5A-4A51-A6D9-0084075745BB}" xr6:coauthVersionLast="47" xr6:coauthVersionMax="47" xr10:uidLastSave="{1E14A8DC-A4F5-463F-AC5A-10ABC8894918}"/>
  <bookViews>
    <workbookView xWindow="10956" yWindow="0" windowWidth="11952" windowHeight="12240" xr2:uid="{00000000-000D-0000-FFFF-FFFF00000000}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'10.18.22'!$A$3:$N$51</definedName>
    <definedName name="_xlnm.Print_Area" localSheetId="0">'10.18.22'!$A$1:$N$51</definedName>
    <definedName name="_xlnm.Print_Titles" localSheetId="0">'10.18.22'!$1:$3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M8" i="1"/>
  <c r="J8" i="1"/>
  <c r="L37" i="1"/>
  <c r="M37" i="1"/>
  <c r="J37" i="1"/>
  <c r="L7" i="1"/>
  <c r="M7" i="1"/>
  <c r="J7" i="1"/>
  <c r="L5" i="1"/>
  <c r="M5" i="1"/>
  <c r="J5" i="1"/>
  <c r="L4" i="1"/>
  <c r="J6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4" i="1"/>
  <c r="L51" i="1"/>
  <c r="M51" i="1"/>
  <c r="L50" i="1"/>
  <c r="M50" i="1"/>
  <c r="L49" i="1"/>
  <c r="M49" i="1"/>
  <c r="L48" i="1"/>
  <c r="M48" i="1"/>
  <c r="L47" i="1"/>
  <c r="M47" i="1"/>
  <c r="L46" i="1"/>
  <c r="M46" i="1"/>
  <c r="L45" i="1"/>
  <c r="M45" i="1"/>
  <c r="L44" i="1"/>
  <c r="M44" i="1"/>
  <c r="L43" i="1"/>
  <c r="M43" i="1"/>
  <c r="L42" i="1"/>
  <c r="M42" i="1"/>
  <c r="L41" i="1"/>
  <c r="M41" i="1"/>
  <c r="L40" i="1"/>
  <c r="M40" i="1"/>
  <c r="L39" i="1"/>
  <c r="M39" i="1"/>
  <c r="L38" i="1"/>
  <c r="M38" i="1"/>
  <c r="L36" i="1"/>
  <c r="M36" i="1"/>
  <c r="L35" i="1"/>
  <c r="M35" i="1"/>
  <c r="L34" i="1"/>
  <c r="M34" i="1"/>
  <c r="L33" i="1"/>
  <c r="M33" i="1"/>
  <c r="L32" i="1"/>
  <c r="M32" i="1"/>
  <c r="L31" i="1"/>
  <c r="M31" i="1"/>
  <c r="L30" i="1"/>
  <c r="M30" i="1"/>
  <c r="L29" i="1"/>
  <c r="M29" i="1"/>
  <c r="L28" i="1"/>
  <c r="M28" i="1"/>
  <c r="L27" i="1"/>
  <c r="M27" i="1"/>
  <c r="L26" i="1"/>
  <c r="M26" i="1"/>
  <c r="L25" i="1"/>
  <c r="M25" i="1"/>
  <c r="L24" i="1"/>
  <c r="M24" i="1"/>
  <c r="L23" i="1"/>
  <c r="M23" i="1"/>
  <c r="L22" i="1"/>
  <c r="M22" i="1"/>
  <c r="L21" i="1"/>
  <c r="M21" i="1"/>
  <c r="L20" i="1"/>
  <c r="M20" i="1"/>
  <c r="L19" i="1"/>
  <c r="M19" i="1"/>
  <c r="L18" i="1"/>
  <c r="M18" i="1"/>
  <c r="L17" i="1"/>
  <c r="M17" i="1"/>
  <c r="L16" i="1"/>
  <c r="M16" i="1"/>
  <c r="L15" i="1"/>
  <c r="M15" i="1"/>
  <c r="L14" i="1"/>
  <c r="M14" i="1"/>
  <c r="L13" i="1"/>
  <c r="M13" i="1"/>
  <c r="L12" i="1"/>
  <c r="M12" i="1"/>
  <c r="L11" i="1"/>
  <c r="M11" i="1"/>
  <c r="L10" i="1"/>
  <c r="M10" i="1"/>
  <c r="L9" i="1"/>
  <c r="M9" i="1"/>
  <c r="L6" i="1"/>
  <c r="M6" i="1"/>
  <c r="M4" i="1"/>
</calcChain>
</file>

<file path=xl/sharedStrings.xml><?xml version="1.0" encoding="utf-8"?>
<sst xmlns="http://schemas.openxmlformats.org/spreadsheetml/2006/main" count="210" uniqueCount="65">
  <si>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</si>
  <si>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</si>
  <si>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</si>
  <si>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</si>
  <si>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</si>
  <si>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</si>
  <si>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</si>
  <si>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</si>
  <si>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</si>
  <si>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</si>
  <si>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</si>
  <si>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</si>
  <si>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</si>
  <si>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</si>
  <si>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</si>
  <si>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</si>
  <si>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</si>
  <si>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</si>
  <si>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</si>
  <si>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Cheese Quesadilla IW</t>
  </si>
  <si>
    <t>Bacon Quesadilla</t>
  </si>
  <si>
    <t>6" Garlic Cheese  Toast Bulk</t>
  </si>
  <si>
    <t>6" Garlic Cheese  Toast Wrapped</t>
  </si>
  <si>
    <t xml:space="preserve">16 inch Cheese Pizza </t>
  </si>
  <si>
    <t>Cheese Flat Bread individually wrapped</t>
  </si>
  <si>
    <t>Breakfast  Sausage Pizza Bulk</t>
  </si>
  <si>
    <t>Breakfast  Sausage Pizza Wrapped</t>
  </si>
  <si>
    <t>8" Garlic Cheese Toast Bulk</t>
  </si>
  <si>
    <t>8" Garlic Cheese Toast Wrapped</t>
  </si>
  <si>
    <t>French Bread Pepperoni Pizza Wrapped</t>
  </si>
  <si>
    <t>4 X 6 Cheese Pizza Wrapped</t>
  </si>
  <si>
    <t>4x6 WG Pepperoni Pizza</t>
  </si>
  <si>
    <t>French Bread Pepperoni Pizza Bulk</t>
  </si>
  <si>
    <t>Cheese Pizza Bagel IW</t>
  </si>
  <si>
    <t>Cheese Pizza Bagel  Bulk</t>
  </si>
  <si>
    <t>French Bread Cheese Pizza</t>
  </si>
  <si>
    <t>French Bread Cheese Pizza Wrapped</t>
  </si>
  <si>
    <t>Pepperoni Pizza Bagel Bulk</t>
  </si>
  <si>
    <t>Pepperoni Pizza Bagel Wrapped</t>
  </si>
  <si>
    <t>Breakfast Pizza Bagel Bulk</t>
  </si>
  <si>
    <t>Breakfast Bagel</t>
  </si>
  <si>
    <t>Turkey Breakfast Chorizo Bagel Bulk</t>
  </si>
  <si>
    <t>Turkey Breakfast Chorizo Bagel Wrapped</t>
  </si>
  <si>
    <t>Pizza Wedge with Turkey Sausage and Pepperoni Bulk</t>
  </si>
  <si>
    <t>Pizza Wedge with Turkey Sausage and Pepperoni IW</t>
  </si>
  <si>
    <t>16 inch Pepperoni Pizza</t>
  </si>
  <si>
    <t>WG Breakfast Bagel with Turkey Sausage IW</t>
  </si>
  <si>
    <t>Round Cheese Pizza - 6 inch</t>
  </si>
  <si>
    <t>Breakfast Sausage Pizza Bulk "White Gravy"</t>
  </si>
  <si>
    <t>Breakfast Sausage Pizza Wrapped "White Gravy"</t>
  </si>
  <si>
    <t>Mini Cheese Flat Breads, 2 pack IW</t>
  </si>
  <si>
    <t>Rounded Edge Pizza Wedge with Pepperoni Bulk</t>
  </si>
  <si>
    <t>Rounded Edge Pizza Wedge with Pepperoni IW</t>
  </si>
  <si>
    <t>Rounded Edge Cheese Pizza Wedge Bulk</t>
  </si>
  <si>
    <t>Rounded Edge Cheese Pizza Wedge IW</t>
  </si>
  <si>
    <t>Smothered and Covered Waffles</t>
  </si>
  <si>
    <t>66257LA</t>
  </si>
  <si>
    <t>Tony Roberts Company</t>
  </si>
  <si>
    <t>Thin Crust 6 Inch Pepperoni Pizza</t>
  </si>
  <si>
    <t>Cheese Quesadilla Bulk</t>
  </si>
  <si>
    <t>Breakfast Turkey Bacon Quesadilla - IW</t>
  </si>
  <si>
    <t>16 inch Pepperoni Pizza (Turkey)</t>
  </si>
  <si>
    <t>R</t>
  </si>
  <si>
    <t>N</t>
  </si>
  <si>
    <t>Turkey Breakfast Sausage Quesadilla, IW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</si>
</sst>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zoomScale="50" zoomScaleNormal="50" zoomScaleSheetLayoutView="70" workbookViewId="0">
      <pane ySplit="3" topLeftCell="A8" activePane="bottomLeft" state="frozen"/>
      <selection pane="bottomLeft" activeCell="D11" sqref="D11"/>
    </sheetView>
  </sheetViews>
  <sheetFormatPr defaultRowHeight="14.4" x14ac:dyDescent="0.3"/>
  <cols>
    <col min="1" max="1" width="10.88671875" style="15" customWidth="1"/>
    <col min="2" max="2" width="22.33203125" style="17" customWidth="1"/>
    <col min="3" max="3" width="19.109375" style="15" bestFit="1" customWidth="1"/>
    <col min="4" max="4" width="20.21875" style="34" customWidth="1"/>
    <col min="5" max="5" width="39.77734375" customWidth="1"/>
    <col min="6" max="6" width="9.21875" style="3" customWidth="1"/>
    <col min="7" max="8" width="9.88671875" style="3" customWidth="1"/>
    <col min="9" max="9" width="13.6640625" style="27" customWidth="1"/>
    <col min="10" max="10" width="39.6640625" style="15" customWidth="1"/>
    <col min="11" max="11" width="11.6640625" style="3" customWidth="1"/>
    <col min="12" max="12" width="12.109375" style="20" customWidth="1"/>
    <col min="13" max="13" width="10.5546875" style="21" customWidth="1"/>
    <col min="14" max="14" width="12.33203125" style="22" customWidth="1"/>
  </cols>
  <sheetData>
    <row r="1" spans="1:14" s="1" customFormat="1" ht="31.2" x14ac:dyDescent="0.6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2" x14ac:dyDescent="0.3">
      <c r="A2" s="23" t="s">
        <v>2</v>
      </c>
      <c r="B2" s="11"/>
      <c r="C2" s="12"/>
      <c r="D2" s="38" t="s">
        <v>1</v>
      </c>
      <c r="E2" s="32">
        <v>45163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5" customHeight="1" x14ac:dyDescent="0.3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8.6" customHeight="1" x14ac:dyDescent="0.3">
      <c r="A4" s="7" t="s">
        <v>18</v>
      </c>
      <c r="B4" s="40" t="s">
        <v>57</v>
      </c>
      <c r="C4" s="7" t="s">
        <v>12</v>
      </c>
      <c r="D4" s="29">
        <v>48210</v>
      </c>
      <c r="E4" s="42" t="s">
        <v>19</v>
      </c>
      <c r="F4" s="8">
        <v>24.96</v>
      </c>
      <c r="G4" s="8">
        <v>96</v>
      </c>
      <c r="H4" s="8">
        <v>4.16</v>
      </c>
      <c r="I4" s="26">
        <v>100022</v>
      </c>
      <c r="J4" s="4" t="str">
        <f>VLOOKUP(I4,[1]Sheet1!A:C,2,FALSE)</f>
        <v>CHEESE MOZ LM PART SKIM FRZ LVS-8/6 LB</v>
      </c>
      <c r="K4" s="8">
        <v>12</v>
      </c>
      <c r="L4" s="41">
        <f>VLOOKUP(I4,[1]Sheet1!A:C,3,FALSE)</f>
        <v>1.9231</v>
      </c>
      <c r="M4" s="43">
        <f t="shared" ref="M4:M51" si="0">ROUND(K4*L4,2)</f>
        <v>23.08</v>
      </c>
      <c r="N4" s="10">
        <v>45079</v>
      </c>
    </row>
    <row r="5" spans="1:14" s="9" customFormat="1" ht="48.6" customHeight="1" x14ac:dyDescent="0.3">
      <c r="A5" s="7" t="s">
        <v>18</v>
      </c>
      <c r="B5" s="40" t="s">
        <v>57</v>
      </c>
      <c r="C5" s="7" t="s">
        <v>12</v>
      </c>
      <c r="D5" s="29">
        <v>48211</v>
      </c>
      <c r="E5" s="42" t="s">
        <v>59</v>
      </c>
      <c r="F5" s="8">
        <v>24.96</v>
      </c>
      <c r="G5" s="8">
        <v>96</v>
      </c>
      <c r="H5" s="8">
        <v>4.16</v>
      </c>
      <c r="I5" s="26">
        <v>100022</v>
      </c>
      <c r="J5" s="4" t="str">
        <f>VLOOKUP(I5,[1]Sheet1!A:C,2,FALSE)</f>
        <v>CHEESE MOZ LM PART SKIM FRZ LVS-8/6 LB</v>
      </c>
      <c r="K5" s="8">
        <v>12</v>
      </c>
      <c r="L5" s="41">
        <f>VLOOKUP(I5,[1]Sheet1!A:C,3,FALSE)</f>
        <v>1.9231</v>
      </c>
      <c r="M5" s="43">
        <f t="shared" si="0"/>
        <v>23.08</v>
      </c>
      <c r="N5" s="10">
        <v>45079</v>
      </c>
    </row>
    <row r="6" spans="1:14" s="9" customFormat="1" ht="48.6" customHeight="1" x14ac:dyDescent="0.3">
      <c r="A6" s="7" t="s">
        <v>18</v>
      </c>
      <c r="B6" s="40" t="s">
        <v>57</v>
      </c>
      <c r="C6" s="7" t="s">
        <v>12</v>
      </c>
      <c r="D6" s="29">
        <v>48234</v>
      </c>
      <c r="E6" s="42" t="s">
        <v>20</v>
      </c>
      <c r="F6" s="8">
        <v>25.32</v>
      </c>
      <c r="G6" s="8">
        <v>96</v>
      </c>
      <c r="H6" s="8">
        <v>4.22</v>
      </c>
      <c r="I6" s="26">
        <v>100022</v>
      </c>
      <c r="J6" s="4" t="str">
        <f>VLOOKUP(I6,[1]Sheet1!A:C,2,FALSE)</f>
        <v>CHEESE MOZ LM PART SKIM FRZ LVS-8/6 LB</v>
      </c>
      <c r="K6" s="8">
        <v>11.04</v>
      </c>
      <c r="L6" s="41">
        <f>VLOOKUP(I6,[1]Sheet1!A:C,3,FALSE)</f>
        <v>1.9231</v>
      </c>
      <c r="M6" s="43">
        <f t="shared" si="0"/>
        <v>21.23</v>
      </c>
      <c r="N6" s="10">
        <v>45079</v>
      </c>
    </row>
    <row r="7" spans="1:14" s="9" customFormat="1" ht="48.6" customHeight="1" x14ac:dyDescent="0.3">
      <c r="A7" s="7" t="s">
        <v>18</v>
      </c>
      <c r="B7" s="40" t="s">
        <v>57</v>
      </c>
      <c r="C7" s="7" t="s">
        <v>12</v>
      </c>
      <c r="D7" s="29">
        <v>48238</v>
      </c>
      <c r="E7" s="42" t="s">
        <v>60</v>
      </c>
      <c r="F7" s="8">
        <v>15.18</v>
      </c>
      <c r="G7" s="8">
        <v>96</v>
      </c>
      <c r="H7" s="8">
        <v>2.5299999999999998</v>
      </c>
      <c r="I7" s="26">
        <v>100022</v>
      </c>
      <c r="J7" s="4" t="str">
        <f>VLOOKUP(I7,[1]Sheet1!A:C,2,FALSE)</f>
        <v>CHEESE MOZ LM PART SKIM FRZ LVS-8/6 LB</v>
      </c>
      <c r="K7" s="8">
        <v>5.52</v>
      </c>
      <c r="L7" s="41">
        <f>VLOOKUP(I7,[1]Sheet1!A:C,3,FALSE)</f>
        <v>1.9231</v>
      </c>
      <c r="M7" s="43">
        <f t="shared" si="0"/>
        <v>10.62</v>
      </c>
      <c r="N7" s="10">
        <v>45079</v>
      </c>
    </row>
    <row r="8" spans="1:14" s="9" customFormat="1" ht="48.6" customHeight="1" x14ac:dyDescent="0.3">
      <c r="A8" s="7" t="s">
        <v>18</v>
      </c>
      <c r="B8" s="40" t="s">
        <v>57</v>
      </c>
      <c r="C8" s="7" t="s">
        <v>63</v>
      </c>
      <c r="D8" s="29">
        <v>48365</v>
      </c>
      <c r="E8" s="42" t="s">
        <v>64</v>
      </c>
      <c r="F8" s="8">
        <v>16.8</v>
      </c>
      <c r="G8" s="8">
        <v>96</v>
      </c>
      <c r="H8" s="8">
        <v>2.8</v>
      </c>
      <c r="I8" s="26">
        <v>100022</v>
      </c>
      <c r="J8" s="4" t="str">
        <f>VLOOKUP(I8,[1]Sheet1!A:C,2,FALSE)</f>
        <v>CHEESE MOZ LM PART SKIM FRZ LVS-8/6 LB</v>
      </c>
      <c r="K8" s="8">
        <v>5.4</v>
      </c>
      <c r="L8" s="41">
        <f>VLOOKUP(I8,[1]Sheet1!A:C,3,FALSE)</f>
        <v>1.9231</v>
      </c>
      <c r="M8" s="43">
        <f t="shared" si="0"/>
        <v>10.38</v>
      </c>
      <c r="N8" s="10">
        <v>45163</v>
      </c>
    </row>
    <row r="9" spans="1:14" s="9" customFormat="1" ht="48.6" customHeight="1" x14ac:dyDescent="0.3">
      <c r="A9" s="7" t="s">
        <v>18</v>
      </c>
      <c r="B9" s="40" t="s">
        <v>57</v>
      </c>
      <c r="C9" s="7" t="s">
        <v>12</v>
      </c>
      <c r="D9" s="29">
        <v>66256</v>
      </c>
      <c r="E9" s="42" t="s">
        <v>21</v>
      </c>
      <c r="F9" s="8">
        <v>16.88</v>
      </c>
      <c r="G9" s="8">
        <v>60</v>
      </c>
      <c r="H9" s="8">
        <v>4.5</v>
      </c>
      <c r="I9" s="26">
        <v>100022</v>
      </c>
      <c r="J9" s="4" t="str">
        <f>VLOOKUP(I9,[1]Sheet1!A:C,2,FALSE)</f>
        <v>CHEESE MOZ LM PART SKIM FRZ LVS-8/6 LB</v>
      </c>
      <c r="K9" s="8">
        <v>7.5</v>
      </c>
      <c r="L9" s="41">
        <f>VLOOKUP(I9,[1]Sheet1!A:C,3,FALSE)</f>
        <v>1.9231</v>
      </c>
      <c r="M9" s="43">
        <f t="shared" si="0"/>
        <v>14.42</v>
      </c>
      <c r="N9" s="10">
        <v>44866</v>
      </c>
    </row>
    <row r="10" spans="1:14" s="9" customFormat="1" ht="48.6" customHeight="1" x14ac:dyDescent="0.3">
      <c r="A10" s="7" t="s">
        <v>18</v>
      </c>
      <c r="B10" s="40" t="s">
        <v>57</v>
      </c>
      <c r="C10" s="7" t="s">
        <v>12</v>
      </c>
      <c r="D10" s="29">
        <v>66257</v>
      </c>
      <c r="E10" s="42" t="s">
        <v>22</v>
      </c>
      <c r="F10" s="8">
        <v>16.88</v>
      </c>
      <c r="G10" s="8">
        <v>60</v>
      </c>
      <c r="H10" s="8">
        <v>4.5</v>
      </c>
      <c r="I10" s="26">
        <v>100022</v>
      </c>
      <c r="J10" s="4" t="str">
        <f>VLOOKUP(I10,[1]Sheet1!A:C,2,FALSE)</f>
        <v>CHEESE MOZ LM PART SKIM FRZ LVS-8/6 LB</v>
      </c>
      <c r="K10" s="8">
        <v>7.5</v>
      </c>
      <c r="L10" s="41">
        <f>VLOOKUP(I10,[1]Sheet1!A:C,3,FALSE)</f>
        <v>1.9231</v>
      </c>
      <c r="M10" s="43">
        <f t="shared" si="0"/>
        <v>14.42</v>
      </c>
      <c r="N10" s="10">
        <v>44866</v>
      </c>
    </row>
    <row r="11" spans="1:14" s="9" customFormat="1" ht="48.6" customHeight="1" x14ac:dyDescent="0.3">
      <c r="A11" s="7" t="s">
        <v>18</v>
      </c>
      <c r="B11" s="40" t="s">
        <v>57</v>
      </c>
      <c r="C11" s="7" t="s">
        <v>12</v>
      </c>
      <c r="D11" s="29">
        <v>74016</v>
      </c>
      <c r="E11" s="42" t="s">
        <v>23</v>
      </c>
      <c r="F11" s="8">
        <v>27.25</v>
      </c>
      <c r="G11" s="8">
        <v>80</v>
      </c>
      <c r="H11" s="8">
        <v>5.45</v>
      </c>
      <c r="I11" s="26">
        <v>100022</v>
      </c>
      <c r="J11" s="4" t="str">
        <f>VLOOKUP(I11,[1]Sheet1!A:C,2,FALSE)</f>
        <v>CHEESE MOZ LM PART SKIM FRZ LVS-8/6 LB</v>
      </c>
      <c r="K11" s="8">
        <v>10</v>
      </c>
      <c r="L11" s="41">
        <f>VLOOKUP(I11,[1]Sheet1!A:C,3,FALSE)</f>
        <v>1.9231</v>
      </c>
      <c r="M11" s="43">
        <f t="shared" si="0"/>
        <v>19.23</v>
      </c>
      <c r="N11" s="10">
        <v>44866</v>
      </c>
    </row>
    <row r="12" spans="1:14" s="9" customFormat="1" ht="48.6" customHeight="1" x14ac:dyDescent="0.3">
      <c r="A12" s="7" t="s">
        <v>18</v>
      </c>
      <c r="B12" s="40" t="s">
        <v>57</v>
      </c>
      <c r="C12" s="7" t="s">
        <v>12</v>
      </c>
      <c r="D12" s="29">
        <v>74331</v>
      </c>
      <c r="E12" s="42" t="s">
        <v>24</v>
      </c>
      <c r="F12" s="8">
        <v>31.2</v>
      </c>
      <c r="G12" s="8">
        <v>96</v>
      </c>
      <c r="H12" s="8">
        <v>5.2</v>
      </c>
      <c r="I12" s="26">
        <v>100022</v>
      </c>
      <c r="J12" s="4" t="str">
        <f>VLOOKUP(I12,[1]Sheet1!A:C,2,FALSE)</f>
        <v>CHEESE MOZ LM PART SKIM FRZ LVS-8/6 LB</v>
      </c>
      <c r="K12" s="8">
        <v>12</v>
      </c>
      <c r="L12" s="41">
        <f>VLOOKUP(I12,[1]Sheet1!A:C,3,FALSE)</f>
        <v>1.9231</v>
      </c>
      <c r="M12" s="43">
        <f t="shared" si="0"/>
        <v>23.08</v>
      </c>
      <c r="N12" s="10">
        <v>44866</v>
      </c>
    </row>
    <row r="13" spans="1:14" s="9" customFormat="1" ht="48.6" customHeight="1" x14ac:dyDescent="0.3">
      <c r="A13" s="7" t="s">
        <v>18</v>
      </c>
      <c r="B13" s="40" t="s">
        <v>57</v>
      </c>
      <c r="C13" s="7" t="s">
        <v>12</v>
      </c>
      <c r="D13" s="29">
        <v>74332</v>
      </c>
      <c r="E13" s="42" t="s">
        <v>24</v>
      </c>
      <c r="F13" s="8">
        <v>31.2</v>
      </c>
      <c r="G13" s="8">
        <v>96</v>
      </c>
      <c r="H13" s="8">
        <v>5.2</v>
      </c>
      <c r="I13" s="26">
        <v>100022</v>
      </c>
      <c r="J13" s="4" t="str">
        <f>VLOOKUP(I13,[1]Sheet1!A:C,2,FALSE)</f>
        <v>CHEESE MOZ LM PART SKIM FRZ LVS-8/6 LB</v>
      </c>
      <c r="K13" s="8">
        <v>12</v>
      </c>
      <c r="L13" s="41">
        <f>VLOOKUP(I13,[1]Sheet1!A:C,3,FALSE)</f>
        <v>1.9231</v>
      </c>
      <c r="M13" s="43">
        <f t="shared" si="0"/>
        <v>23.08</v>
      </c>
      <c r="N13" s="10">
        <v>44866</v>
      </c>
    </row>
    <row r="14" spans="1:14" s="9" customFormat="1" ht="48.6" customHeight="1" x14ac:dyDescent="0.3">
      <c r="A14" s="7" t="s">
        <v>18</v>
      </c>
      <c r="B14" s="40" t="s">
        <v>57</v>
      </c>
      <c r="C14" s="7" t="s">
        <v>12</v>
      </c>
      <c r="D14" s="29">
        <v>74809</v>
      </c>
      <c r="E14" s="42" t="s">
        <v>25</v>
      </c>
      <c r="F14" s="8">
        <v>19.43</v>
      </c>
      <c r="G14" s="8">
        <v>100</v>
      </c>
      <c r="H14" s="8">
        <v>3.11</v>
      </c>
      <c r="I14" s="26">
        <v>100022</v>
      </c>
      <c r="J14" s="4" t="str">
        <f>VLOOKUP(I14,[1]Sheet1!A:C,2,FALSE)</f>
        <v>CHEESE MOZ LM PART SKIM FRZ LVS-8/6 LB</v>
      </c>
      <c r="K14" s="8">
        <v>3.81</v>
      </c>
      <c r="L14" s="41">
        <f>VLOOKUP(I14,[1]Sheet1!A:C,3,FALSE)</f>
        <v>1.9231</v>
      </c>
      <c r="M14" s="43">
        <f t="shared" si="0"/>
        <v>7.33</v>
      </c>
      <c r="N14" s="10">
        <v>44866</v>
      </c>
    </row>
    <row r="15" spans="1:14" s="9" customFormat="1" ht="48.6" customHeight="1" x14ac:dyDescent="0.3">
      <c r="A15" s="7" t="s">
        <v>18</v>
      </c>
      <c r="B15" s="40" t="s">
        <v>57</v>
      </c>
      <c r="C15" s="7" t="s">
        <v>12</v>
      </c>
      <c r="D15" s="29">
        <v>74810</v>
      </c>
      <c r="E15" s="42" t="s">
        <v>26</v>
      </c>
      <c r="F15" s="8">
        <v>19.43</v>
      </c>
      <c r="G15" s="8">
        <v>100</v>
      </c>
      <c r="H15" s="8">
        <v>3.11</v>
      </c>
      <c r="I15" s="26">
        <v>100022</v>
      </c>
      <c r="J15" s="4" t="str">
        <f>VLOOKUP(I15,[1]Sheet1!A:C,2,FALSE)</f>
        <v>CHEESE MOZ LM PART SKIM FRZ LVS-8/6 LB</v>
      </c>
      <c r="K15" s="8">
        <v>3.81</v>
      </c>
      <c r="L15" s="41">
        <f>VLOOKUP(I15,[1]Sheet1!A:C,3,FALSE)</f>
        <v>1.9231</v>
      </c>
      <c r="M15" s="43">
        <f t="shared" si="0"/>
        <v>7.33</v>
      </c>
      <c r="N15" s="10">
        <v>44866</v>
      </c>
    </row>
    <row r="16" spans="1:14" s="9" customFormat="1" ht="48.6" customHeight="1" x14ac:dyDescent="0.3">
      <c r="A16" s="7" t="s">
        <v>18</v>
      </c>
      <c r="B16" s="40" t="s">
        <v>57</v>
      </c>
      <c r="C16" s="7" t="s">
        <v>12</v>
      </c>
      <c r="D16" s="29">
        <v>74811</v>
      </c>
      <c r="E16" s="42" t="s">
        <v>27</v>
      </c>
      <c r="F16" s="8">
        <v>16.05</v>
      </c>
      <c r="G16" s="8">
        <v>48</v>
      </c>
      <c r="H16" s="8">
        <v>5.35</v>
      </c>
      <c r="I16" s="26">
        <v>100022</v>
      </c>
      <c r="J16" s="4" t="str">
        <f>VLOOKUP(I16,[1]Sheet1!A:C,2,FALSE)</f>
        <v>CHEESE MOZ LM PART SKIM FRZ LVS-8/6 LB</v>
      </c>
      <c r="K16" s="8">
        <v>6</v>
      </c>
      <c r="L16" s="41">
        <f>VLOOKUP(I16,[1]Sheet1!A:C,3,FALSE)</f>
        <v>1.9231</v>
      </c>
      <c r="M16" s="43">
        <f t="shared" si="0"/>
        <v>11.54</v>
      </c>
      <c r="N16" s="10">
        <v>44866</v>
      </c>
    </row>
    <row r="17" spans="1:14" s="9" customFormat="1" ht="48.6" customHeight="1" x14ac:dyDescent="0.3">
      <c r="A17" s="7" t="s">
        <v>18</v>
      </c>
      <c r="B17" s="40" t="s">
        <v>57</v>
      </c>
      <c r="C17" s="7" t="s">
        <v>12</v>
      </c>
      <c r="D17" s="29">
        <v>74812</v>
      </c>
      <c r="E17" s="42" t="s">
        <v>28</v>
      </c>
      <c r="F17" s="8">
        <v>16.05</v>
      </c>
      <c r="G17" s="8">
        <v>48</v>
      </c>
      <c r="H17" s="8">
        <v>5.35</v>
      </c>
      <c r="I17" s="26">
        <v>100022</v>
      </c>
      <c r="J17" s="4" t="str">
        <f>VLOOKUP(I17,[1]Sheet1!A:C,2,FALSE)</f>
        <v>CHEESE MOZ LM PART SKIM FRZ LVS-8/6 LB</v>
      </c>
      <c r="K17" s="8">
        <v>6</v>
      </c>
      <c r="L17" s="41">
        <f>VLOOKUP(I17,[1]Sheet1!A:C,3,FALSE)</f>
        <v>1.9231</v>
      </c>
      <c r="M17" s="43">
        <f t="shared" si="0"/>
        <v>11.54</v>
      </c>
      <c r="N17" s="10">
        <v>44866</v>
      </c>
    </row>
    <row r="18" spans="1:14" s="9" customFormat="1" ht="48.6" customHeight="1" x14ac:dyDescent="0.3">
      <c r="A18" s="7" t="s">
        <v>18</v>
      </c>
      <c r="B18" s="40" t="s">
        <v>57</v>
      </c>
      <c r="C18" s="7" t="s">
        <v>12</v>
      </c>
      <c r="D18" s="29">
        <v>74815</v>
      </c>
      <c r="E18" s="42" t="s">
        <v>29</v>
      </c>
      <c r="F18" s="8">
        <v>19.829999999999998</v>
      </c>
      <c r="G18" s="8">
        <v>60</v>
      </c>
      <c r="H18" s="8">
        <v>5.29</v>
      </c>
      <c r="I18" s="26">
        <v>100022</v>
      </c>
      <c r="J18" s="4" t="str">
        <f>VLOOKUP(I18,[1]Sheet1!A:C,2,FALSE)</f>
        <v>CHEESE MOZ LM PART SKIM FRZ LVS-8/6 LB</v>
      </c>
      <c r="K18" s="8">
        <v>6.41</v>
      </c>
      <c r="L18" s="41">
        <f>VLOOKUP(I18,[1]Sheet1!A:C,3,FALSE)</f>
        <v>1.9231</v>
      </c>
      <c r="M18" s="43">
        <f t="shared" si="0"/>
        <v>12.33</v>
      </c>
      <c r="N18" s="10">
        <v>44866</v>
      </c>
    </row>
    <row r="19" spans="1:14" s="9" customFormat="1" ht="48.6" customHeight="1" x14ac:dyDescent="0.3">
      <c r="A19" s="7" t="s">
        <v>18</v>
      </c>
      <c r="B19" s="40" t="s">
        <v>57</v>
      </c>
      <c r="C19" s="7" t="s">
        <v>12</v>
      </c>
      <c r="D19" s="29">
        <v>74816</v>
      </c>
      <c r="E19" s="42" t="s">
        <v>30</v>
      </c>
      <c r="F19" s="8">
        <v>31.2</v>
      </c>
      <c r="G19" s="8">
        <v>96</v>
      </c>
      <c r="H19" s="8">
        <v>5.2</v>
      </c>
      <c r="I19" s="26">
        <v>100022</v>
      </c>
      <c r="J19" s="4" t="str">
        <f>VLOOKUP(I19,[1]Sheet1!A:C,2,FALSE)</f>
        <v>CHEESE MOZ LM PART SKIM FRZ LVS-8/6 LB</v>
      </c>
      <c r="K19" s="8">
        <v>12</v>
      </c>
      <c r="L19" s="41">
        <f>VLOOKUP(I19,[1]Sheet1!A:C,3,FALSE)</f>
        <v>1.9231</v>
      </c>
      <c r="M19" s="43">
        <f t="shared" si="0"/>
        <v>23.08</v>
      </c>
      <c r="N19" s="10">
        <v>44866</v>
      </c>
    </row>
    <row r="20" spans="1:14" s="9" customFormat="1" ht="48.6" customHeight="1" x14ac:dyDescent="0.3">
      <c r="A20" s="7" t="s">
        <v>18</v>
      </c>
      <c r="B20" s="40" t="s">
        <v>57</v>
      </c>
      <c r="C20" s="7" t="s">
        <v>12</v>
      </c>
      <c r="D20" s="29">
        <v>78834</v>
      </c>
      <c r="E20" s="42" t="s">
        <v>31</v>
      </c>
      <c r="F20" s="8">
        <v>31.74</v>
      </c>
      <c r="G20" s="8">
        <v>96</v>
      </c>
      <c r="H20" s="8">
        <v>5.29</v>
      </c>
      <c r="I20" s="26">
        <v>100022</v>
      </c>
      <c r="J20" s="4" t="str">
        <f>VLOOKUP(I20,[1]Sheet1!A:C,2,FALSE)</f>
        <v>CHEESE MOZ LM PART SKIM FRZ LVS-8/6 LB</v>
      </c>
      <c r="K20" s="8">
        <v>10.26</v>
      </c>
      <c r="L20" s="41">
        <f>VLOOKUP(I20,[1]Sheet1!A:C,3,FALSE)</f>
        <v>1.9231</v>
      </c>
      <c r="M20" s="43">
        <f t="shared" si="0"/>
        <v>19.73</v>
      </c>
      <c r="N20" s="10">
        <v>44866</v>
      </c>
    </row>
    <row r="21" spans="1:14" s="9" customFormat="1" ht="48.6" customHeight="1" x14ac:dyDescent="0.3">
      <c r="A21" s="7" t="s">
        <v>18</v>
      </c>
      <c r="B21" s="40" t="s">
        <v>57</v>
      </c>
      <c r="C21" s="7" t="s">
        <v>12</v>
      </c>
      <c r="D21" s="29">
        <v>78915</v>
      </c>
      <c r="E21" s="42" t="s">
        <v>29</v>
      </c>
      <c r="F21" s="8">
        <v>19.829999999999998</v>
      </c>
      <c r="G21" s="8">
        <v>60</v>
      </c>
      <c r="H21" s="8">
        <v>5.29</v>
      </c>
      <c r="I21" s="26">
        <v>100022</v>
      </c>
      <c r="J21" s="4" t="str">
        <f>VLOOKUP(I21,[1]Sheet1!A:C,2,FALSE)</f>
        <v>CHEESE MOZ LM PART SKIM FRZ LVS-8/6 LB</v>
      </c>
      <c r="K21" s="8">
        <v>6.41</v>
      </c>
      <c r="L21" s="41">
        <f>VLOOKUP(I21,[1]Sheet1!A:C,3,FALSE)</f>
        <v>1.9231</v>
      </c>
      <c r="M21" s="43">
        <f t="shared" si="0"/>
        <v>12.33</v>
      </c>
      <c r="N21" s="10">
        <v>44866</v>
      </c>
    </row>
    <row r="22" spans="1:14" ht="48.6" customHeight="1" x14ac:dyDescent="0.3">
      <c r="A22" s="7" t="s">
        <v>18</v>
      </c>
      <c r="B22" s="40" t="s">
        <v>57</v>
      </c>
      <c r="C22" s="7" t="s">
        <v>12</v>
      </c>
      <c r="D22" s="29">
        <v>78948</v>
      </c>
      <c r="E22" s="42" t="s">
        <v>32</v>
      </c>
      <c r="F22" s="8">
        <v>19.5</v>
      </c>
      <c r="G22" s="8">
        <v>60</v>
      </c>
      <c r="H22" s="8">
        <v>5.2</v>
      </c>
      <c r="I22" s="26">
        <v>100022</v>
      </c>
      <c r="J22" s="4" t="str">
        <f>VLOOKUP(I22,[1]Sheet1!A:C,2,FALSE)</f>
        <v>CHEESE MOZ LM PART SKIM FRZ LVS-8/6 LB</v>
      </c>
      <c r="K22" s="8">
        <v>6.41</v>
      </c>
      <c r="L22" s="41">
        <f>VLOOKUP(I22,[1]Sheet1!A:C,3,FALSE)</f>
        <v>1.9231</v>
      </c>
      <c r="M22" s="43">
        <f t="shared" si="0"/>
        <v>12.33</v>
      </c>
      <c r="N22" s="10">
        <v>44866</v>
      </c>
    </row>
    <row r="23" spans="1:14" ht="48.6" customHeight="1" x14ac:dyDescent="0.3">
      <c r="A23" s="7" t="s">
        <v>18</v>
      </c>
      <c r="B23" s="40" t="s">
        <v>57</v>
      </c>
      <c r="C23" s="7" t="s">
        <v>12</v>
      </c>
      <c r="D23" s="29">
        <v>78951</v>
      </c>
      <c r="E23" s="42" t="s">
        <v>33</v>
      </c>
      <c r="F23" s="8">
        <v>28.61</v>
      </c>
      <c r="G23" s="8">
        <v>84</v>
      </c>
      <c r="H23" s="8">
        <v>5.45</v>
      </c>
      <c r="I23" s="26">
        <v>100022</v>
      </c>
      <c r="J23" s="4" t="str">
        <f>VLOOKUP(I23,[1]Sheet1!A:C,2,FALSE)</f>
        <v>CHEESE MOZ LM PART SKIM FRZ LVS-8/6 LB</v>
      </c>
      <c r="K23" s="8">
        <v>10.5</v>
      </c>
      <c r="L23" s="41">
        <f>VLOOKUP(I23,[1]Sheet1!A:C,3,FALSE)</f>
        <v>1.9231</v>
      </c>
      <c r="M23" s="43">
        <f t="shared" si="0"/>
        <v>20.190000000000001</v>
      </c>
      <c r="N23" s="10">
        <v>44866</v>
      </c>
    </row>
    <row r="24" spans="1:14" ht="48.6" customHeight="1" x14ac:dyDescent="0.3">
      <c r="A24" s="7" t="s">
        <v>18</v>
      </c>
      <c r="B24" s="40" t="s">
        <v>57</v>
      </c>
      <c r="C24" s="7" t="s">
        <v>12</v>
      </c>
      <c r="D24" s="29">
        <v>78952</v>
      </c>
      <c r="E24" s="42" t="s">
        <v>34</v>
      </c>
      <c r="F24" s="8">
        <v>28.61</v>
      </c>
      <c r="G24" s="8">
        <v>84</v>
      </c>
      <c r="H24" s="8">
        <v>5.45</v>
      </c>
      <c r="I24" s="26">
        <v>100022</v>
      </c>
      <c r="J24" s="4" t="str">
        <f>VLOOKUP(I24,[1]Sheet1!A:C,2,FALSE)</f>
        <v>CHEESE MOZ LM PART SKIM FRZ LVS-8/6 LB</v>
      </c>
      <c r="K24" s="8">
        <v>10.5</v>
      </c>
      <c r="L24" s="41">
        <f>VLOOKUP(I24,[1]Sheet1!A:C,3,FALSE)</f>
        <v>1.9231</v>
      </c>
      <c r="M24" s="43">
        <f t="shared" si="0"/>
        <v>20.190000000000001</v>
      </c>
      <c r="N24" s="10">
        <v>44866</v>
      </c>
    </row>
    <row r="25" spans="1:14" ht="48.6" customHeight="1" x14ac:dyDescent="0.3">
      <c r="A25" s="7" t="s">
        <v>18</v>
      </c>
      <c r="B25" s="40" t="s">
        <v>57</v>
      </c>
      <c r="C25" s="7" t="s">
        <v>12</v>
      </c>
      <c r="D25" s="29">
        <v>78955</v>
      </c>
      <c r="E25" s="42" t="s">
        <v>35</v>
      </c>
      <c r="F25" s="8">
        <v>19.5</v>
      </c>
      <c r="G25" s="8">
        <v>60</v>
      </c>
      <c r="H25" s="8">
        <v>5.2</v>
      </c>
      <c r="I25" s="26">
        <v>100022</v>
      </c>
      <c r="J25" s="4" t="str">
        <f>VLOOKUP(I25,[1]Sheet1!A:C,2,FALSE)</f>
        <v>CHEESE MOZ LM PART SKIM FRZ LVS-8/6 LB</v>
      </c>
      <c r="K25" s="8">
        <v>7.5</v>
      </c>
      <c r="L25" s="41">
        <f>VLOOKUP(I25,[1]Sheet1!A:C,3,FALSE)</f>
        <v>1.9231</v>
      </c>
      <c r="M25" s="43">
        <f t="shared" si="0"/>
        <v>14.42</v>
      </c>
      <c r="N25" s="10">
        <v>44866</v>
      </c>
    </row>
    <row r="26" spans="1:14" ht="48.6" customHeight="1" x14ac:dyDescent="0.3">
      <c r="A26" s="7" t="s">
        <v>18</v>
      </c>
      <c r="B26" s="40" t="s">
        <v>57</v>
      </c>
      <c r="C26" s="7" t="s">
        <v>12</v>
      </c>
      <c r="D26" s="29">
        <v>78956</v>
      </c>
      <c r="E26" s="42" t="s">
        <v>36</v>
      </c>
      <c r="F26" s="8">
        <v>19.5</v>
      </c>
      <c r="G26" s="8">
        <v>60</v>
      </c>
      <c r="H26" s="8">
        <v>5.2</v>
      </c>
      <c r="I26" s="26">
        <v>100022</v>
      </c>
      <c r="J26" s="4" t="str">
        <f>VLOOKUP(I26,[1]Sheet1!A:C,2,FALSE)</f>
        <v>CHEESE MOZ LM PART SKIM FRZ LVS-8/6 LB</v>
      </c>
      <c r="K26" s="8">
        <v>7.5</v>
      </c>
      <c r="L26" s="41">
        <f>VLOOKUP(I26,[1]Sheet1!A:C,3,FALSE)</f>
        <v>1.9231</v>
      </c>
      <c r="M26" s="43">
        <f t="shared" si="0"/>
        <v>14.42</v>
      </c>
      <c r="N26" s="10">
        <v>44866</v>
      </c>
    </row>
    <row r="27" spans="1:14" ht="48.6" customHeight="1" x14ac:dyDescent="0.3">
      <c r="A27" s="7" t="s">
        <v>18</v>
      </c>
      <c r="B27" s="40" t="s">
        <v>57</v>
      </c>
      <c r="C27" s="7" t="s">
        <v>12</v>
      </c>
      <c r="D27" s="29">
        <v>78972</v>
      </c>
      <c r="E27" s="42" t="s">
        <v>37</v>
      </c>
      <c r="F27" s="8">
        <v>28.61</v>
      </c>
      <c r="G27" s="8">
        <v>84</v>
      </c>
      <c r="H27" s="8">
        <v>5.45</v>
      </c>
      <c r="I27" s="26">
        <v>100022</v>
      </c>
      <c r="J27" s="4" t="str">
        <f>VLOOKUP(I27,[1]Sheet1!A:C,2,FALSE)</f>
        <v>CHEESE MOZ LM PART SKIM FRZ LVS-8/6 LB</v>
      </c>
      <c r="K27" s="8">
        <v>8.98</v>
      </c>
      <c r="L27" s="41">
        <f>VLOOKUP(I27,[1]Sheet1!A:C,3,FALSE)</f>
        <v>1.9231</v>
      </c>
      <c r="M27" s="43">
        <f t="shared" si="0"/>
        <v>17.27</v>
      </c>
      <c r="N27" s="10">
        <v>44866</v>
      </c>
    </row>
    <row r="28" spans="1:14" ht="48.6" customHeight="1" x14ac:dyDescent="0.3">
      <c r="A28" s="7" t="s">
        <v>18</v>
      </c>
      <c r="B28" s="40" t="s">
        <v>57</v>
      </c>
      <c r="C28" s="7" t="s">
        <v>12</v>
      </c>
      <c r="D28" s="29">
        <v>78973</v>
      </c>
      <c r="E28" s="42" t="s">
        <v>38</v>
      </c>
      <c r="F28" s="8">
        <v>28.61</v>
      </c>
      <c r="G28" s="8">
        <v>84</v>
      </c>
      <c r="H28" s="8">
        <v>5.45</v>
      </c>
      <c r="I28" s="26">
        <v>100022</v>
      </c>
      <c r="J28" s="4" t="str">
        <f>VLOOKUP(I28,[1]Sheet1!A:C,2,FALSE)</f>
        <v>CHEESE MOZ LM PART SKIM FRZ LVS-8/6 LB</v>
      </c>
      <c r="K28" s="8">
        <v>8.98</v>
      </c>
      <c r="L28" s="41">
        <f>VLOOKUP(I28,[1]Sheet1!A:C,3,FALSE)</f>
        <v>1.9231</v>
      </c>
      <c r="M28" s="43">
        <f t="shared" si="0"/>
        <v>17.27</v>
      </c>
      <c r="N28" s="10">
        <v>44866</v>
      </c>
    </row>
    <row r="29" spans="1:14" ht="48.6" customHeight="1" x14ac:dyDescent="0.3">
      <c r="A29" s="7" t="s">
        <v>18</v>
      </c>
      <c r="B29" s="40" t="s">
        <v>57</v>
      </c>
      <c r="C29" s="7" t="s">
        <v>12</v>
      </c>
      <c r="D29" s="29">
        <v>78976</v>
      </c>
      <c r="E29" s="42" t="s">
        <v>39</v>
      </c>
      <c r="F29" s="8">
        <v>18.66</v>
      </c>
      <c r="G29" s="8">
        <v>96</v>
      </c>
      <c r="H29" s="8">
        <v>3.11</v>
      </c>
      <c r="I29" s="26">
        <v>100022</v>
      </c>
      <c r="J29" s="4" t="str">
        <f>VLOOKUP(I29,[1]Sheet1!A:C,2,FALSE)</f>
        <v>CHEESE MOZ LM PART SKIM FRZ LVS-8/6 LB</v>
      </c>
      <c r="K29" s="8">
        <v>6</v>
      </c>
      <c r="L29" s="41">
        <f>VLOOKUP(I29,[1]Sheet1!A:C,3,FALSE)</f>
        <v>1.9231</v>
      </c>
      <c r="M29" s="43">
        <f t="shared" si="0"/>
        <v>11.54</v>
      </c>
      <c r="N29" s="10">
        <v>44866</v>
      </c>
    </row>
    <row r="30" spans="1:14" ht="48.6" customHeight="1" x14ac:dyDescent="0.3">
      <c r="A30" s="7" t="s">
        <v>18</v>
      </c>
      <c r="B30" s="40" t="s">
        <v>57</v>
      </c>
      <c r="C30" s="7" t="s">
        <v>12</v>
      </c>
      <c r="D30" s="29">
        <v>78977</v>
      </c>
      <c r="E30" s="42" t="s">
        <v>33</v>
      </c>
      <c r="F30" s="8">
        <v>18.66</v>
      </c>
      <c r="G30" s="8">
        <v>96</v>
      </c>
      <c r="H30" s="8">
        <v>3.11</v>
      </c>
      <c r="I30" s="26">
        <v>100022</v>
      </c>
      <c r="J30" s="4" t="str">
        <f>VLOOKUP(I30,[1]Sheet1!A:C,2,FALSE)</f>
        <v>CHEESE MOZ LM PART SKIM FRZ LVS-8/6 LB</v>
      </c>
      <c r="K30" s="8">
        <v>6</v>
      </c>
      <c r="L30" s="41">
        <f>VLOOKUP(I30,[1]Sheet1!A:C,3,FALSE)</f>
        <v>1.9231</v>
      </c>
      <c r="M30" s="43">
        <f t="shared" si="0"/>
        <v>11.54</v>
      </c>
      <c r="N30" s="10">
        <v>44866</v>
      </c>
    </row>
    <row r="31" spans="1:14" ht="48.6" customHeight="1" x14ac:dyDescent="0.3">
      <c r="A31" s="7" t="s">
        <v>18</v>
      </c>
      <c r="B31" s="40" t="s">
        <v>57</v>
      </c>
      <c r="C31" s="7" t="s">
        <v>12</v>
      </c>
      <c r="D31" s="29">
        <v>78979</v>
      </c>
      <c r="E31" s="42" t="s">
        <v>40</v>
      </c>
      <c r="F31" s="8">
        <v>16.5</v>
      </c>
      <c r="G31" s="8">
        <v>96</v>
      </c>
      <c r="H31" s="8">
        <v>2.75</v>
      </c>
      <c r="I31" s="26">
        <v>100022</v>
      </c>
      <c r="J31" s="4" t="str">
        <f>VLOOKUP(I31,[1]Sheet1!A:C,2,FALSE)</f>
        <v>CHEESE MOZ LM PART SKIM FRZ LVS-8/6 LB</v>
      </c>
      <c r="K31" s="8">
        <v>2.0099999999999998</v>
      </c>
      <c r="L31" s="41">
        <f>VLOOKUP(I31,[1]Sheet1!A:C,3,FALSE)</f>
        <v>1.9231</v>
      </c>
      <c r="M31" s="43">
        <f t="shared" si="0"/>
        <v>3.87</v>
      </c>
      <c r="N31" s="10">
        <v>44866</v>
      </c>
    </row>
    <row r="32" spans="1:14" ht="48.6" customHeight="1" x14ac:dyDescent="0.3">
      <c r="A32" s="7" t="s">
        <v>18</v>
      </c>
      <c r="B32" s="40" t="s">
        <v>57</v>
      </c>
      <c r="C32" s="7" t="s">
        <v>62</v>
      </c>
      <c r="D32" s="29">
        <v>78981</v>
      </c>
      <c r="E32" s="42" t="s">
        <v>41</v>
      </c>
      <c r="F32" s="8">
        <v>18.420000000000002</v>
      </c>
      <c r="G32" s="8">
        <v>96</v>
      </c>
      <c r="H32" s="8">
        <v>3.07</v>
      </c>
      <c r="I32" s="26">
        <v>100022</v>
      </c>
      <c r="J32" s="4" t="str">
        <f>VLOOKUP(I32,[1]Sheet1!A:C,2,FALSE)</f>
        <v>CHEESE MOZ LM PART SKIM FRZ LVS-8/6 LB</v>
      </c>
      <c r="K32" s="8">
        <v>3.72</v>
      </c>
      <c r="L32" s="41">
        <f>VLOOKUP(I32,[1]Sheet1!A:C,3,FALSE)</f>
        <v>1.9231</v>
      </c>
      <c r="M32" s="43">
        <f t="shared" si="0"/>
        <v>7.15</v>
      </c>
      <c r="N32" s="10">
        <v>45098</v>
      </c>
    </row>
    <row r="33" spans="1:14" ht="48.6" customHeight="1" x14ac:dyDescent="0.3">
      <c r="A33" s="7" t="s">
        <v>18</v>
      </c>
      <c r="B33" s="40" t="s">
        <v>57</v>
      </c>
      <c r="C33" s="7" t="s">
        <v>62</v>
      </c>
      <c r="D33" s="29">
        <v>78982</v>
      </c>
      <c r="E33" s="42" t="s">
        <v>42</v>
      </c>
      <c r="F33" s="8">
        <v>18.420000000000002</v>
      </c>
      <c r="G33" s="8">
        <v>96</v>
      </c>
      <c r="H33" s="8">
        <v>3.07</v>
      </c>
      <c r="I33" s="26">
        <v>100022</v>
      </c>
      <c r="J33" s="4" t="str">
        <f>VLOOKUP(I33,[1]Sheet1!A:C,2,FALSE)</f>
        <v>CHEESE MOZ LM PART SKIM FRZ LVS-8/6 LB</v>
      </c>
      <c r="K33" s="8">
        <v>3.72</v>
      </c>
      <c r="L33" s="41">
        <f>VLOOKUP(I33,[1]Sheet1!A:C,3,FALSE)</f>
        <v>1.9231</v>
      </c>
      <c r="M33" s="43">
        <f t="shared" si="0"/>
        <v>7.15</v>
      </c>
      <c r="N33" s="10">
        <v>45098</v>
      </c>
    </row>
    <row r="34" spans="1:14" ht="48.6" customHeight="1" x14ac:dyDescent="0.3">
      <c r="A34" s="7" t="s">
        <v>18</v>
      </c>
      <c r="B34" s="40" t="s">
        <v>57</v>
      </c>
      <c r="C34" s="7" t="s">
        <v>12</v>
      </c>
      <c r="D34" s="29">
        <v>80105</v>
      </c>
      <c r="E34" s="42" t="s">
        <v>43</v>
      </c>
      <c r="F34" s="8">
        <v>26.67</v>
      </c>
      <c r="G34" s="8">
        <v>84</v>
      </c>
      <c r="H34" s="8">
        <v>5.08</v>
      </c>
      <c r="I34" s="26">
        <v>100022</v>
      </c>
      <c r="J34" s="4" t="str">
        <f>VLOOKUP(I34,[1]Sheet1!A:C,2,FALSE)</f>
        <v>CHEESE MOZ LM PART SKIM FRZ LVS-8/6 LB</v>
      </c>
      <c r="K34" s="8">
        <v>7.14</v>
      </c>
      <c r="L34" s="41">
        <f>VLOOKUP(I34,[1]Sheet1!A:C,3,FALSE)</f>
        <v>1.9231</v>
      </c>
      <c r="M34" s="43">
        <f t="shared" si="0"/>
        <v>13.73</v>
      </c>
      <c r="N34" s="10">
        <v>44866</v>
      </c>
    </row>
    <row r="35" spans="1:14" ht="48.6" customHeight="1" x14ac:dyDescent="0.3">
      <c r="A35" s="7" t="s">
        <v>18</v>
      </c>
      <c r="B35" s="40" t="s">
        <v>57</v>
      </c>
      <c r="C35" s="7" t="s">
        <v>12</v>
      </c>
      <c r="D35" s="29">
        <v>80110</v>
      </c>
      <c r="E35" s="42" t="s">
        <v>44</v>
      </c>
      <c r="F35" s="8">
        <v>26.67</v>
      </c>
      <c r="G35" s="8">
        <v>84</v>
      </c>
      <c r="H35" s="8">
        <v>5.08</v>
      </c>
      <c r="I35" s="26">
        <v>100022</v>
      </c>
      <c r="J35" s="4" t="str">
        <f>VLOOKUP(I35,[1]Sheet1!A:C,2,FALSE)</f>
        <v>CHEESE MOZ LM PART SKIM FRZ LVS-8/6 LB</v>
      </c>
      <c r="K35" s="8">
        <v>7.14</v>
      </c>
      <c r="L35" s="41">
        <f>VLOOKUP(I35,[1]Sheet1!A:C,3,FALSE)</f>
        <v>1.9231</v>
      </c>
      <c r="M35" s="43">
        <f t="shared" si="0"/>
        <v>13.73</v>
      </c>
      <c r="N35" s="10">
        <v>44866</v>
      </c>
    </row>
    <row r="36" spans="1:14" ht="48.6" customHeight="1" x14ac:dyDescent="0.3">
      <c r="A36" s="7" t="s">
        <v>18</v>
      </c>
      <c r="B36" s="40" t="s">
        <v>57</v>
      </c>
      <c r="C36" s="7" t="s">
        <v>12</v>
      </c>
      <c r="D36" s="29">
        <v>80125</v>
      </c>
      <c r="E36" s="42" t="s">
        <v>45</v>
      </c>
      <c r="F36" s="8">
        <v>27.25</v>
      </c>
      <c r="G36" s="8">
        <v>80</v>
      </c>
      <c r="H36" s="8">
        <v>5.45</v>
      </c>
      <c r="I36" s="26">
        <v>100022</v>
      </c>
      <c r="J36" s="4" t="str">
        <f>VLOOKUP(I36,[1]Sheet1!A:C,2,FALSE)</f>
        <v>CHEESE MOZ LM PART SKIM FRZ LVS-8/6 LB</v>
      </c>
      <c r="K36" s="8">
        <v>8.6999999999999993</v>
      </c>
      <c r="L36" s="41">
        <f>VLOOKUP(I36,[1]Sheet1!A:C,3,FALSE)</f>
        <v>1.9231</v>
      </c>
      <c r="M36" s="43">
        <f t="shared" si="0"/>
        <v>16.73</v>
      </c>
      <c r="N36" s="10">
        <v>44866</v>
      </c>
    </row>
    <row r="37" spans="1:14" ht="48.6" customHeight="1" x14ac:dyDescent="0.3">
      <c r="A37" s="7" t="s">
        <v>18</v>
      </c>
      <c r="B37" s="40" t="s">
        <v>57</v>
      </c>
      <c r="C37" s="7" t="s">
        <v>12</v>
      </c>
      <c r="D37" s="29">
        <v>80126</v>
      </c>
      <c r="E37" s="42" t="s">
        <v>61</v>
      </c>
      <c r="F37" s="8">
        <v>27.25</v>
      </c>
      <c r="G37" s="8">
        <v>80</v>
      </c>
      <c r="H37" s="8">
        <v>5.45</v>
      </c>
      <c r="I37" s="26">
        <v>100022</v>
      </c>
      <c r="J37" s="4" t="str">
        <f>VLOOKUP(I37,[1]Sheet1!A:C,2,FALSE)</f>
        <v>CHEESE MOZ LM PART SKIM FRZ LVS-8/6 LB</v>
      </c>
      <c r="K37" s="8">
        <v>8.6999999999999993</v>
      </c>
      <c r="L37" s="41">
        <f>VLOOKUP(I37,[1]Sheet1!A:C,3,FALSE)</f>
        <v>1.9231</v>
      </c>
      <c r="M37" s="43">
        <f t="shared" si="0"/>
        <v>16.73</v>
      </c>
      <c r="N37" s="10">
        <v>45079</v>
      </c>
    </row>
    <row r="38" spans="1:14" ht="48.6" customHeight="1" x14ac:dyDescent="0.3">
      <c r="A38" s="7" t="s">
        <v>18</v>
      </c>
      <c r="B38" s="40" t="s">
        <v>57</v>
      </c>
      <c r="C38" s="7" t="s">
        <v>12</v>
      </c>
      <c r="D38" s="29">
        <v>80135</v>
      </c>
      <c r="E38" s="42" t="s">
        <v>46</v>
      </c>
      <c r="F38" s="8">
        <v>18.600000000000001</v>
      </c>
      <c r="G38" s="8">
        <v>96</v>
      </c>
      <c r="H38" s="8">
        <v>3.1</v>
      </c>
      <c r="I38" s="26">
        <v>100022</v>
      </c>
      <c r="J38" s="4" t="str">
        <f>VLOOKUP(I38,[1]Sheet1!A:C,2,FALSE)</f>
        <v>CHEESE MOZ LM PART SKIM FRZ LVS-8/6 LB</v>
      </c>
      <c r="K38" s="8">
        <v>3.96</v>
      </c>
      <c r="L38" s="41">
        <f>VLOOKUP(I38,[1]Sheet1!A:C,3,FALSE)</f>
        <v>1.9231</v>
      </c>
      <c r="M38" s="43">
        <f t="shared" si="0"/>
        <v>7.62</v>
      </c>
      <c r="N38" s="10">
        <v>44866</v>
      </c>
    </row>
    <row r="39" spans="1:14" ht="48.6" customHeight="1" x14ac:dyDescent="0.3">
      <c r="A39" s="7" t="s">
        <v>18</v>
      </c>
      <c r="B39" s="40" t="s">
        <v>57</v>
      </c>
      <c r="C39" s="7" t="s">
        <v>12</v>
      </c>
      <c r="D39" s="29">
        <v>82010</v>
      </c>
      <c r="E39" s="42" t="s">
        <v>32</v>
      </c>
      <c r="F39" s="8">
        <v>19.690000000000001</v>
      </c>
      <c r="G39" s="8">
        <v>60</v>
      </c>
      <c r="H39" s="8">
        <v>5.25</v>
      </c>
      <c r="I39" s="26">
        <v>100022</v>
      </c>
      <c r="J39" s="4" t="str">
        <f>VLOOKUP(I39,[1]Sheet1!A:C,2,FALSE)</f>
        <v>CHEESE MOZ LM PART SKIM FRZ LVS-8/6 LB</v>
      </c>
      <c r="K39" s="8">
        <v>7.01</v>
      </c>
      <c r="L39" s="41">
        <f>VLOOKUP(I39,[1]Sheet1!A:C,3,FALSE)</f>
        <v>1.9231</v>
      </c>
      <c r="M39" s="43">
        <f t="shared" si="0"/>
        <v>13.48</v>
      </c>
      <c r="N39" s="10">
        <v>44866</v>
      </c>
    </row>
    <row r="40" spans="1:14" ht="48.6" customHeight="1" x14ac:dyDescent="0.3">
      <c r="A40" s="7" t="s">
        <v>18</v>
      </c>
      <c r="B40" s="40" t="s">
        <v>57</v>
      </c>
      <c r="C40" s="7" t="s">
        <v>12</v>
      </c>
      <c r="D40" s="29">
        <v>82015</v>
      </c>
      <c r="E40" s="42" t="s">
        <v>29</v>
      </c>
      <c r="F40" s="8">
        <v>19.690000000000001</v>
      </c>
      <c r="G40" s="8">
        <v>60</v>
      </c>
      <c r="H40" s="8">
        <v>5.25</v>
      </c>
      <c r="I40" s="26">
        <v>100022</v>
      </c>
      <c r="J40" s="4" t="str">
        <f>VLOOKUP(I40,[1]Sheet1!A:C,2,FALSE)</f>
        <v>CHEESE MOZ LM PART SKIM FRZ LVS-8/6 LB</v>
      </c>
      <c r="K40" s="8">
        <v>7.01</v>
      </c>
      <c r="L40" s="41">
        <f>VLOOKUP(I40,[1]Sheet1!A:C,3,FALSE)</f>
        <v>1.9231</v>
      </c>
      <c r="M40" s="43">
        <f t="shared" si="0"/>
        <v>13.48</v>
      </c>
      <c r="N40" s="10">
        <v>44866</v>
      </c>
    </row>
    <row r="41" spans="1:14" ht="48.6" customHeight="1" x14ac:dyDescent="0.3">
      <c r="A41" s="7" t="s">
        <v>18</v>
      </c>
      <c r="B41" s="40" t="s">
        <v>57</v>
      </c>
      <c r="C41" s="7" t="s">
        <v>12</v>
      </c>
      <c r="D41" s="29">
        <v>82020</v>
      </c>
      <c r="E41" s="42" t="s">
        <v>58</v>
      </c>
      <c r="F41" s="8">
        <v>24.3</v>
      </c>
      <c r="G41" s="8">
        <v>72</v>
      </c>
      <c r="H41" s="8">
        <v>5.4</v>
      </c>
      <c r="I41" s="26">
        <v>100022</v>
      </c>
      <c r="J41" s="4" t="str">
        <f>VLOOKUP(I41,[1]Sheet1!A:C,2,FALSE)</f>
        <v>CHEESE MOZ LM PART SKIM FRZ LVS-8/6 LB</v>
      </c>
      <c r="K41" s="8">
        <v>7.65</v>
      </c>
      <c r="L41" s="41">
        <f>VLOOKUP(I41,[1]Sheet1!A:C,3,FALSE)</f>
        <v>1.9231</v>
      </c>
      <c r="M41" s="43">
        <f t="shared" si="0"/>
        <v>14.71</v>
      </c>
      <c r="N41" s="10">
        <v>44866</v>
      </c>
    </row>
    <row r="42" spans="1:14" ht="48.6" customHeight="1" x14ac:dyDescent="0.3">
      <c r="A42" s="7" t="s">
        <v>18</v>
      </c>
      <c r="B42" s="40" t="s">
        <v>57</v>
      </c>
      <c r="C42" s="7" t="s">
        <v>12</v>
      </c>
      <c r="D42" s="29">
        <v>82025</v>
      </c>
      <c r="E42" s="42" t="s">
        <v>47</v>
      </c>
      <c r="F42" s="8">
        <v>23.63</v>
      </c>
      <c r="G42" s="8">
        <v>72</v>
      </c>
      <c r="H42" s="8">
        <v>5.25</v>
      </c>
      <c r="I42" s="26">
        <v>100022</v>
      </c>
      <c r="J42" s="4" t="str">
        <f>VLOOKUP(I42,[1]Sheet1!A:C,2,FALSE)</f>
        <v>CHEESE MOZ LM PART SKIM FRZ LVS-8/6 LB</v>
      </c>
      <c r="K42" s="8">
        <v>9</v>
      </c>
      <c r="L42" s="41">
        <f>VLOOKUP(I42,[1]Sheet1!A:C,3,FALSE)</f>
        <v>1.9231</v>
      </c>
      <c r="M42" s="43">
        <f t="shared" si="0"/>
        <v>17.309999999999999</v>
      </c>
      <c r="N42" s="10">
        <v>45079</v>
      </c>
    </row>
    <row r="43" spans="1:14" ht="48.6" customHeight="1" x14ac:dyDescent="0.3">
      <c r="A43" s="7" t="s">
        <v>18</v>
      </c>
      <c r="B43" s="40" t="s">
        <v>57</v>
      </c>
      <c r="C43" s="7" t="s">
        <v>12</v>
      </c>
      <c r="D43" s="29">
        <v>82040</v>
      </c>
      <c r="E43" s="42" t="s">
        <v>48</v>
      </c>
      <c r="F43" s="8">
        <v>21</v>
      </c>
      <c r="G43" s="8">
        <v>100</v>
      </c>
      <c r="H43" s="8">
        <v>3.36</v>
      </c>
      <c r="I43" s="26">
        <v>100022</v>
      </c>
      <c r="J43" s="4" t="str">
        <f>VLOOKUP(I43,[1]Sheet1!A:C,2,FALSE)</f>
        <v>CHEESE MOZ LM PART SKIM FRZ LVS-8/6 LB</v>
      </c>
      <c r="K43" s="8">
        <v>3.81</v>
      </c>
      <c r="L43" s="41">
        <f>VLOOKUP(I43,[1]Sheet1!A:C,3,FALSE)</f>
        <v>1.9231</v>
      </c>
      <c r="M43" s="43">
        <f t="shared" si="0"/>
        <v>7.33</v>
      </c>
      <c r="N43" s="10">
        <v>44866</v>
      </c>
    </row>
    <row r="44" spans="1:14" ht="48.6" customHeight="1" x14ac:dyDescent="0.3">
      <c r="A44" s="7" t="s">
        <v>18</v>
      </c>
      <c r="B44" s="40" t="s">
        <v>57</v>
      </c>
      <c r="C44" s="7" t="s">
        <v>12</v>
      </c>
      <c r="D44" s="29">
        <v>82045</v>
      </c>
      <c r="E44" s="42" t="s">
        <v>49</v>
      </c>
      <c r="F44" s="8">
        <v>21</v>
      </c>
      <c r="G44" s="8">
        <v>100</v>
      </c>
      <c r="H44" s="8">
        <v>3.36</v>
      </c>
      <c r="I44" s="26">
        <v>100022</v>
      </c>
      <c r="J44" s="4" t="str">
        <f>VLOOKUP(I44,[1]Sheet1!A:C,2,FALSE)</f>
        <v>CHEESE MOZ LM PART SKIM FRZ LVS-8/6 LB</v>
      </c>
      <c r="K44" s="8">
        <v>3.81</v>
      </c>
      <c r="L44" s="41">
        <f>VLOOKUP(I44,[1]Sheet1!A:C,3,FALSE)</f>
        <v>1.9231</v>
      </c>
      <c r="M44" s="43">
        <f t="shared" si="0"/>
        <v>7.33</v>
      </c>
      <c r="N44" s="10">
        <v>44866</v>
      </c>
    </row>
    <row r="45" spans="1:14" ht="48.6" customHeight="1" x14ac:dyDescent="0.3">
      <c r="A45" s="7" t="s">
        <v>18</v>
      </c>
      <c r="B45" s="40" t="s">
        <v>57</v>
      </c>
      <c r="C45" s="7" t="s">
        <v>12</v>
      </c>
      <c r="D45" s="29">
        <v>82060</v>
      </c>
      <c r="E45" s="42" t="s">
        <v>50</v>
      </c>
      <c r="F45" s="8">
        <v>15.6</v>
      </c>
      <c r="G45" s="8">
        <v>48</v>
      </c>
      <c r="H45" s="8">
        <v>5.2</v>
      </c>
      <c r="I45" s="26">
        <v>100022</v>
      </c>
      <c r="J45" s="4" t="str">
        <f>VLOOKUP(I45,[1]Sheet1!A:C,2,FALSE)</f>
        <v>CHEESE MOZ LM PART SKIM FRZ LVS-8/6 LB</v>
      </c>
      <c r="K45" s="8">
        <v>6</v>
      </c>
      <c r="L45" s="41">
        <f>VLOOKUP(I45,[1]Sheet1!A:C,3,FALSE)</f>
        <v>1.9231</v>
      </c>
      <c r="M45" s="43">
        <f t="shared" si="0"/>
        <v>11.54</v>
      </c>
      <c r="N45" s="10">
        <v>44866</v>
      </c>
    </row>
    <row r="46" spans="1:14" ht="48.6" customHeight="1" x14ac:dyDescent="0.3">
      <c r="A46" s="7" t="s">
        <v>18</v>
      </c>
      <c r="B46" s="40" t="s">
        <v>57</v>
      </c>
      <c r="C46" s="7" t="s">
        <v>12</v>
      </c>
      <c r="D46" s="29">
        <v>82070</v>
      </c>
      <c r="E46" s="42" t="s">
        <v>51</v>
      </c>
      <c r="F46" s="8">
        <v>27.3</v>
      </c>
      <c r="G46" s="8">
        <v>84</v>
      </c>
      <c r="H46" s="8">
        <v>5.2</v>
      </c>
      <c r="I46" s="26">
        <v>100022</v>
      </c>
      <c r="J46" s="4" t="str">
        <f>VLOOKUP(I46,[1]Sheet1!A:C,2,FALSE)</f>
        <v>CHEESE MOZ LM PART SKIM FRZ LVS-8/6 LB</v>
      </c>
      <c r="K46" s="8">
        <v>9.08</v>
      </c>
      <c r="L46" s="41">
        <f>VLOOKUP(I46,[1]Sheet1!A:C,3,FALSE)</f>
        <v>1.9231</v>
      </c>
      <c r="M46" s="43">
        <f t="shared" si="0"/>
        <v>17.46</v>
      </c>
      <c r="N46" s="10">
        <v>44866</v>
      </c>
    </row>
    <row r="47" spans="1:14" ht="48.6" customHeight="1" x14ac:dyDescent="0.3">
      <c r="A47" s="7" t="s">
        <v>18</v>
      </c>
      <c r="B47" s="40" t="s">
        <v>57</v>
      </c>
      <c r="C47" s="7" t="s">
        <v>12</v>
      </c>
      <c r="D47" s="29">
        <v>82075</v>
      </c>
      <c r="E47" s="42" t="s">
        <v>52</v>
      </c>
      <c r="F47" s="8">
        <v>27.3</v>
      </c>
      <c r="G47" s="8">
        <v>84</v>
      </c>
      <c r="H47" s="8">
        <v>5.2</v>
      </c>
      <c r="I47" s="26">
        <v>100022</v>
      </c>
      <c r="J47" s="4" t="str">
        <f>VLOOKUP(I47,[1]Sheet1!A:C,2,FALSE)</f>
        <v>CHEESE MOZ LM PART SKIM FRZ LVS-8/6 LB</v>
      </c>
      <c r="K47" s="8">
        <v>9.08</v>
      </c>
      <c r="L47" s="41">
        <f>VLOOKUP(I47,[1]Sheet1!A:C,3,FALSE)</f>
        <v>1.9231</v>
      </c>
      <c r="M47" s="43">
        <f t="shared" si="0"/>
        <v>17.46</v>
      </c>
      <c r="N47" s="10">
        <v>44866</v>
      </c>
    </row>
    <row r="48" spans="1:14" ht="48.6" customHeight="1" x14ac:dyDescent="0.3">
      <c r="A48" s="7" t="s">
        <v>18</v>
      </c>
      <c r="B48" s="40" t="s">
        <v>57</v>
      </c>
      <c r="C48" s="7" t="s">
        <v>12</v>
      </c>
      <c r="D48" s="29">
        <v>82080</v>
      </c>
      <c r="E48" s="42" t="s">
        <v>53</v>
      </c>
      <c r="F48" s="8">
        <v>27.3</v>
      </c>
      <c r="G48" s="8">
        <v>84</v>
      </c>
      <c r="H48" s="8">
        <v>5.2</v>
      </c>
      <c r="I48" s="26">
        <v>100022</v>
      </c>
      <c r="J48" s="4" t="str">
        <f>VLOOKUP(I48,[1]Sheet1!A:C,2,FALSE)</f>
        <v>CHEESE MOZ LM PART SKIM FRZ LVS-8/6 LB</v>
      </c>
      <c r="K48" s="8">
        <v>10.5</v>
      </c>
      <c r="L48" s="41">
        <f>VLOOKUP(I48,[1]Sheet1!A:C,3,FALSE)</f>
        <v>1.9231</v>
      </c>
      <c r="M48" s="43">
        <f t="shared" si="0"/>
        <v>20.190000000000001</v>
      </c>
      <c r="N48" s="10">
        <v>44866</v>
      </c>
    </row>
    <row r="49" spans="1:14" ht="48.6" customHeight="1" x14ac:dyDescent="0.3">
      <c r="A49" s="7" t="s">
        <v>18</v>
      </c>
      <c r="B49" s="40" t="s">
        <v>57</v>
      </c>
      <c r="C49" s="7" t="s">
        <v>12</v>
      </c>
      <c r="D49" s="29">
        <v>82085</v>
      </c>
      <c r="E49" s="42" t="s">
        <v>54</v>
      </c>
      <c r="F49" s="8">
        <v>27.3</v>
      </c>
      <c r="G49" s="8">
        <v>84</v>
      </c>
      <c r="H49" s="8">
        <v>5.2</v>
      </c>
      <c r="I49" s="26">
        <v>100022</v>
      </c>
      <c r="J49" s="4" t="str">
        <f>VLOOKUP(I49,[1]Sheet1!A:C,2,FALSE)</f>
        <v>CHEESE MOZ LM PART SKIM FRZ LVS-8/6 LB</v>
      </c>
      <c r="K49" s="8">
        <v>10.5</v>
      </c>
      <c r="L49" s="41">
        <f>VLOOKUP(I49,[1]Sheet1!A:C,3,FALSE)</f>
        <v>1.9231</v>
      </c>
      <c r="M49" s="43">
        <f t="shared" si="0"/>
        <v>20.190000000000001</v>
      </c>
      <c r="N49" s="10">
        <v>44866</v>
      </c>
    </row>
    <row r="50" spans="1:14" ht="48.6" customHeight="1" x14ac:dyDescent="0.3">
      <c r="A50" s="7" t="s">
        <v>18</v>
      </c>
      <c r="B50" s="40" t="s">
        <v>57</v>
      </c>
      <c r="C50" s="7" t="s">
        <v>12</v>
      </c>
      <c r="D50" s="29">
        <v>83060</v>
      </c>
      <c r="E50" s="42" t="s">
        <v>55</v>
      </c>
      <c r="F50" s="8">
        <v>20.399999999999999</v>
      </c>
      <c r="G50" s="8">
        <v>96</v>
      </c>
      <c r="H50" s="8">
        <v>3.4</v>
      </c>
      <c r="I50" s="26">
        <v>100022</v>
      </c>
      <c r="J50" s="4" t="str">
        <f>VLOOKUP(I50,[1]Sheet1!A:C,2,FALSE)</f>
        <v>CHEESE MOZ LM PART SKIM FRZ LVS-8/6 LB</v>
      </c>
      <c r="K50" s="8">
        <v>5.16</v>
      </c>
      <c r="L50" s="41">
        <f>VLOOKUP(I50,[1]Sheet1!A:C,3,FALSE)</f>
        <v>1.9231</v>
      </c>
      <c r="M50" s="43">
        <f t="shared" si="0"/>
        <v>9.92</v>
      </c>
      <c r="N50" s="10">
        <v>44866</v>
      </c>
    </row>
    <row r="51" spans="1:14" ht="48.6" customHeight="1" x14ac:dyDescent="0.3">
      <c r="A51" s="7" t="s">
        <v>18</v>
      </c>
      <c r="B51" s="40" t="s">
        <v>57</v>
      </c>
      <c r="C51" s="7" t="s">
        <v>12</v>
      </c>
      <c r="D51" s="29" t="s">
        <v>56</v>
      </c>
      <c r="E51" s="42" t="s">
        <v>22</v>
      </c>
      <c r="F51" s="8">
        <v>16.88</v>
      </c>
      <c r="G51" s="8">
        <v>60</v>
      </c>
      <c r="H51" s="8">
        <v>4.5</v>
      </c>
      <c r="I51" s="26">
        <v>100022</v>
      </c>
      <c r="J51" s="4" t="str">
        <f>VLOOKUP(I51,[1]Sheet1!A:C,2,FALSE)</f>
        <v>CHEESE MOZ LM PART SKIM FRZ LVS-8/6 LB</v>
      </c>
      <c r="K51" s="8">
        <v>7.5</v>
      </c>
      <c r="L51" s="41">
        <f>VLOOKUP(I51,[1]Sheet1!A:C,3,FALSE)</f>
        <v>1.9231</v>
      </c>
      <c r="M51" s="43">
        <f t="shared" si="0"/>
        <v>14.42</v>
      </c>
      <c r="N51" s="10">
        <v>44866</v>
      </c>
    </row>
  </sheetData>
  <sheetProtection algorithmName="SHA-512" hashValue="Jb94tdxfJPMAxw4Y2vsbHE24j+X63ENyDALhpZdtpl9EY7vd4CZmbznL9tgmI4CUPk+ktYYTVoryEke3FcIvXQ==" saltValue="oSE/QLB9VTGTe/6VpN2FMw==" spinCount="100000" sheet="1" formatCells="0" formatColumns="0" formatRows="0" deleteColumns="0" deleteRows="0" sort="0" autoFilter="0"/>
  <autoFilter ref="A3:N51" xr:uid="{00000000-0009-0000-0000-000000000000}">
    <sortState xmlns:xlrd2="http://schemas.microsoft.com/office/spreadsheetml/2017/richdata2" ref="A4:N51">
      <sortCondition ref="D3:D5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2023-08-30T15:33:06+00:00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100CBB-AE2B-44E5-9116-7015F36FA806}"/>
</file>

<file path=customXml/itemProps2.xml><?xml version="1.0" encoding="utf-8"?>
<ds:datastoreItem xmlns:ds="http://schemas.openxmlformats.org/officeDocument/2006/customXml" ds:itemID="{19A5B5AA-4486-458A-AB67-15232C40D90A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47E5C6B-2393-4EE4-B4DE-1838F8BC95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Julia Thompson</cp:lastModifiedBy>
  <cp:lastPrinted>2019-09-26T16:13:28Z</cp:lastPrinted>
  <dcterms:created xsi:type="dcterms:W3CDTF">2019-09-13T10:37:59Z</dcterms:created>
  <dcterms:modified xsi:type="dcterms:W3CDTF">2023-08-28T16:29:39Z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