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CFDP\Purchasing USDA Food.BB.DD.SProc\Processing, SEPDS, Packet Docs\Processors -NPA.MPA.SPEDS\Packet and SEPDS 22.23 SY\Trident Seafood\"/>
    </mc:Choice>
  </mc:AlternateContent>
  <workbookProtection workbookPassword="CC8A" lockStructure="1"/>
  <bookViews>
    <workbookView xWindow="-120" yWindow="-120" windowWidth="29040" windowHeight="15840"/>
  </bookViews>
  <sheets>
    <sheet name="Worksheet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6" i="1" l="1"/>
  <c r="P15" i="1"/>
  <c r="K16" i="1"/>
  <c r="O16" i="1" s="1"/>
  <c r="K15" i="1"/>
  <c r="O15" i="1" s="1"/>
  <c r="K21" i="1"/>
  <c r="O21" i="1"/>
  <c r="K22" i="1"/>
  <c r="O22" i="1" s="1"/>
  <c r="P22" i="1"/>
  <c r="P21" i="1"/>
  <c r="P20" i="1"/>
  <c r="P19" i="1"/>
  <c r="P18" i="1"/>
  <c r="P17" i="1"/>
  <c r="P14" i="1"/>
  <c r="P13" i="1"/>
  <c r="P12" i="1"/>
  <c r="P11" i="1"/>
  <c r="P10" i="1"/>
  <c r="P9" i="1"/>
  <c r="P8" i="1"/>
  <c r="P7" i="1"/>
  <c r="P6" i="1"/>
  <c r="K20" i="1"/>
  <c r="O20" i="1"/>
  <c r="K19" i="1"/>
  <c r="O19" i="1"/>
  <c r="P5" i="1"/>
  <c r="K8" i="1"/>
  <c r="O8" i="1"/>
  <c r="K17" i="1"/>
  <c r="O17" i="1"/>
  <c r="K18" i="1"/>
  <c r="O18" i="1" s="1"/>
  <c r="K6" i="1"/>
  <c r="O6" i="1" s="1"/>
  <c r="K7" i="1"/>
  <c r="O7" i="1" s="1"/>
  <c r="K9" i="1"/>
  <c r="O9" i="1"/>
  <c r="K10" i="1"/>
  <c r="O10" i="1" s="1"/>
  <c r="K11" i="1"/>
  <c r="O11" i="1"/>
  <c r="K12" i="1"/>
  <c r="O12" i="1"/>
  <c r="K13" i="1"/>
  <c r="O13" i="1"/>
  <c r="K14" i="1"/>
  <c r="O14" i="1" s="1"/>
  <c r="K5" i="1"/>
  <c r="O5" i="1" s="1"/>
  <c r="N24" i="1" l="1"/>
</calcChain>
</file>

<file path=xl/sharedStrings.xml><?xml version="1.0" encoding="utf-8"?>
<sst xmlns="http://schemas.openxmlformats.org/spreadsheetml/2006/main" count="99" uniqueCount="67">
  <si>
    <t>Product Code</t>
  </si>
  <si>
    <t>Product Description</t>
  </si>
  <si>
    <t>Commodity Code</t>
  </si>
  <si>
    <t>Finished Case Weight</t>
  </si>
  <si>
    <t>A</t>
  </si>
  <si>
    <t>B</t>
  </si>
  <si>
    <t>C</t>
  </si>
  <si>
    <t>D</t>
  </si>
  <si>
    <t>E</t>
  </si>
  <si>
    <t>Estimated No of Servings</t>
  </si>
  <si>
    <t>\</t>
  </si>
  <si>
    <t>Servings Per Case</t>
  </si>
  <si>
    <t>Total Finished Cases Needed</t>
  </si>
  <si>
    <t>X</t>
  </si>
  <si>
    <t>=</t>
  </si>
  <si>
    <t>Amount of Commodity DF per case (in pounds)</t>
  </si>
  <si>
    <t>No of Commodity Pounds need to order</t>
  </si>
  <si>
    <t>Meets Meals Pattern Requirement of</t>
  </si>
  <si>
    <t>TOTAL Commodity Pounds Needed</t>
  </si>
  <si>
    <t>Customer's Name</t>
  </si>
  <si>
    <t>Contact</t>
  </si>
  <si>
    <t>Email</t>
  </si>
  <si>
    <t>Address</t>
  </si>
  <si>
    <t>City / State / Zip</t>
  </si>
  <si>
    <t>Phone</t>
  </si>
  <si>
    <t>Your Company LOGO here</t>
  </si>
  <si>
    <t xml:space="preserve">Commodity Processing Worksheet for School Year: </t>
  </si>
  <si>
    <t>CN serving size (oz)</t>
  </si>
  <si>
    <t>Authorized Signature</t>
  </si>
  <si>
    <t>Commodity #:</t>
  </si>
  <si>
    <t>Commodity to be used:</t>
  </si>
  <si>
    <t>10 lb</t>
  </si>
  <si>
    <t>Alaska Pollock</t>
  </si>
  <si>
    <t>2.0m/1.0b</t>
  </si>
  <si>
    <t>2.0m/1.5b</t>
  </si>
  <si>
    <t>2.0m/1.25b</t>
  </si>
  <si>
    <t>2.0m/.50b</t>
  </si>
  <si>
    <t>2.0m/.75b</t>
  </si>
  <si>
    <t xml:space="preserve"> IF YOU HAVE ANY QUESTION PLEASE CONTACT:</t>
  </si>
  <si>
    <t>Donated Fod Value Per Case</t>
  </si>
  <si>
    <t xml:space="preserve">WG Brd Wild Alaska Pollock Portions 3.6 oz </t>
  </si>
  <si>
    <t xml:space="preserve">WG Brd Baja Wild Alaska Pollock Sticks 1 oz </t>
  </si>
  <si>
    <t>WG Brd Wild Alaska Pollock Sticks 1.0 oz</t>
  </si>
  <si>
    <t xml:space="preserve">WG Brd Wild Alaska Pollock Nuggets 1.0 oz </t>
  </si>
  <si>
    <t xml:space="preserve">WG Battered Wild Alaska Pollock Wedges 4oz </t>
  </si>
  <si>
    <t xml:space="preserve">WG Brd Wild Alaska Pollock Portions 3 oz </t>
  </si>
  <si>
    <t xml:space="preserve">WG Brd Wild Alaska Pollock Hoagies 3.6 oz </t>
  </si>
  <si>
    <t xml:space="preserve">WG Brd Wild Alaska Pollock Wedges 3.6 oz </t>
  </si>
  <si>
    <t xml:space="preserve">WG Brd Wild Alaska Pollock Portions 4 oz </t>
  </si>
  <si>
    <t>WG Potato Brd Wild AlaskaPollock Sticks 1.0 oz</t>
  </si>
  <si>
    <t>WG Potato Brd Wild Alaska Pollock Wedge 3.6 oz</t>
  </si>
  <si>
    <t xml:space="preserve">WG Cornmeal Brd Wild Alaska Pollock Strips 1.5 oz </t>
  </si>
  <si>
    <t>*</t>
  </si>
  <si>
    <t>WG Cornmeal Brd Wild Alaska Pollock Wedge 3.6 oz</t>
  </si>
  <si>
    <t xml:space="preserve">WG Brd Hot &amp; Spicy Wild Alaska Pollock Portion 3.6 oz </t>
  </si>
  <si>
    <t>25 lb</t>
  </si>
  <si>
    <t>Ned Hawkins, K12 East Regional Director</t>
  </si>
  <si>
    <t>nhawkins@tridentseafoods.com</t>
  </si>
  <si>
    <t>Phone/Cell: (781) 771-0096</t>
  </si>
  <si>
    <t>Distributor</t>
  </si>
  <si>
    <t>WG Buffalo Brd Wild Alaska Pollock Dippers 1.33 oz*</t>
  </si>
  <si>
    <t>WG Nacho Cheese Brd Wild Alaska Pollock Dippers 1.33 oz*</t>
  </si>
  <si>
    <t>Ryan Richardson, K12 West Regional Director</t>
  </si>
  <si>
    <t>ryanr@tridentseafoods.com</t>
  </si>
  <si>
    <t>Phone/Cell: (206) 669-7356</t>
  </si>
  <si>
    <t>or</t>
  </si>
  <si>
    <t>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</si>
</sst>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&quot;$&quot;#,##0.0000_);[Red]\(&quot;$&quot;#,##0.0000\)"/>
  </numFmts>
  <fonts count="15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 Black"/>
      <family val="2"/>
    </font>
    <font>
      <b/>
      <sz val="11"/>
      <name val="Arial Black"/>
      <family val="2"/>
    </font>
    <font>
      <b/>
      <sz val="11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3"/>
      <name val="Arial"/>
      <family val="2"/>
    </font>
    <font>
      <sz val="1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" xfId="0" applyBorder="1"/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/>
    <xf numFmtId="0" fontId="8" fillId="0" borderId="1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 vertical="center"/>
    </xf>
    <xf numFmtId="2" fontId="10" fillId="0" borderId="7" xfId="0" applyNumberFormat="1" applyFont="1" applyFill="1" applyBorder="1" applyAlignment="1" applyProtection="1">
      <alignment horizontal="center" vertical="center"/>
    </xf>
    <xf numFmtId="2" fontId="10" fillId="0" borderId="8" xfId="0" applyNumberFormat="1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center" vertical="center"/>
    </xf>
    <xf numFmtId="0" fontId="10" fillId="0" borderId="8" xfId="0" applyFont="1" applyFill="1" applyBorder="1" applyAlignment="1" applyProtection="1">
      <alignment horizontal="center" vertical="center"/>
    </xf>
    <xf numFmtId="4" fontId="10" fillId="0" borderId="7" xfId="0" applyNumberFormat="1" applyFont="1" applyFill="1" applyBorder="1" applyAlignment="1" applyProtection="1">
      <alignment horizontal="center" vertical="center"/>
    </xf>
    <xf numFmtId="4" fontId="10" fillId="0" borderId="8" xfId="0" applyNumberFormat="1" applyFont="1" applyFill="1" applyBorder="1" applyAlignment="1" applyProtection="1">
      <alignment horizontal="center" vertical="center"/>
    </xf>
    <xf numFmtId="1" fontId="10" fillId="0" borderId="8" xfId="0" applyNumberFormat="1" applyFont="1" applyFill="1" applyBorder="1" applyAlignment="1" applyProtection="1">
      <alignment horizontal="center" vertical="center"/>
    </xf>
    <xf numFmtId="0" fontId="14" fillId="0" borderId="0" xfId="1" applyBorder="1" applyAlignment="1">
      <alignment horizontal="left"/>
    </xf>
    <xf numFmtId="49" fontId="10" fillId="0" borderId="7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/>
    </xf>
    <xf numFmtId="3" fontId="10" fillId="0" borderId="7" xfId="0" applyNumberFormat="1" applyFont="1" applyBorder="1" applyAlignment="1">
      <alignment horizontal="center" vertical="center"/>
    </xf>
    <xf numFmtId="164" fontId="10" fillId="0" borderId="9" xfId="0" applyNumberFormat="1" applyFont="1" applyBorder="1" applyAlignment="1">
      <alignment horizontal="center" vertical="center"/>
    </xf>
    <xf numFmtId="1" fontId="10" fillId="0" borderId="1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vertical="center" wrapText="1"/>
    </xf>
    <xf numFmtId="0" fontId="10" fillId="0" borderId="12" xfId="0" applyFont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2" fillId="0" borderId="7" xfId="0" applyFont="1" applyFill="1" applyBorder="1" applyAlignment="1" applyProtection="1">
      <alignment vertical="center"/>
    </xf>
    <xf numFmtId="0" fontId="12" fillId="0" borderId="7" xfId="0" applyFont="1" applyFill="1" applyBorder="1" applyAlignment="1" applyProtection="1">
      <alignment vertical="center" wrapText="1"/>
    </xf>
    <xf numFmtId="0" fontId="12" fillId="0" borderId="8" xfId="0" applyFont="1" applyFill="1" applyBorder="1" applyAlignment="1" applyProtection="1">
      <alignment vertical="center" wrapText="1"/>
    </xf>
    <xf numFmtId="0" fontId="0" fillId="0" borderId="0" xfId="0" applyAlignment="1">
      <alignment horizontal="left"/>
    </xf>
    <xf numFmtId="3" fontId="10" fillId="2" borderId="7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65" fontId="0" fillId="3" borderId="0" xfId="0" applyNumberFormat="1" applyFill="1" applyBorder="1" applyAlignment="1">
      <alignment horizontal="center" vertical="center"/>
    </xf>
    <xf numFmtId="0" fontId="0" fillId="0" borderId="0" xfId="0" applyBorder="1"/>
    <xf numFmtId="0" fontId="0" fillId="0" borderId="1" xfId="0" applyBorder="1"/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3" fontId="10" fillId="0" borderId="11" xfId="0" applyNumberFormat="1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29</xdr:row>
      <xdr:rowOff>133350</xdr:rowOff>
    </xdr:from>
    <xdr:to>
      <xdr:col>5</xdr:col>
      <xdr:colOff>821417</xdr:colOff>
      <xdr:row>36</xdr:row>
      <xdr:rowOff>104775</xdr:rowOff>
    </xdr:to>
    <xdr:pic>
      <xdr:nvPicPr>
        <xdr:cNvPr id="1198" name="Picture 1" descr="Trident Logo">
          <a:extLst>
            <a:ext uri="{FF2B5EF4-FFF2-40B4-BE49-F238E27FC236}">
              <a16:creationId xmlns:a16="http://schemas.microsoft.com/office/drawing/2014/main" id="{F9706759-FA76-4DE7-9FAE-E08165BE0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7600950"/>
          <a:ext cx="283845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24</xdr:row>
      <xdr:rowOff>28575</xdr:rowOff>
    </xdr:from>
    <xdr:to>
      <xdr:col>5</xdr:col>
      <xdr:colOff>792842</xdr:colOff>
      <xdr:row>27</xdr:row>
      <xdr:rowOff>171450</xdr:rowOff>
    </xdr:to>
    <xdr:pic>
      <xdr:nvPicPr>
        <xdr:cNvPr id="1199" name="Picture 1" descr="Key Impact Logo">
          <a:extLst>
            <a:ext uri="{FF2B5EF4-FFF2-40B4-BE49-F238E27FC236}">
              <a16:creationId xmlns:a16="http://schemas.microsoft.com/office/drawing/2014/main" id="{63CD902F-7FA6-418F-9B6D-82DD26246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6524625"/>
          <a:ext cx="29241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819150</xdr:colOff>
      <xdr:row>23</xdr:row>
      <xdr:rowOff>19050</xdr:rowOff>
    </xdr:from>
    <xdr:to>
      <xdr:col>1</xdr:col>
      <xdr:colOff>390525</xdr:colOff>
      <xdr:row>24</xdr:row>
      <xdr:rowOff>0</xdr:rowOff>
    </xdr:to>
    <xdr:pic>
      <xdr:nvPicPr>
        <xdr:cNvPr id="1200" name="Picture 4" descr="MCj01051880000[1]">
          <a:extLst>
            <a:ext uri="{FF2B5EF4-FFF2-40B4-BE49-F238E27FC236}">
              <a16:creationId xmlns:a16="http://schemas.microsoft.com/office/drawing/2014/main" id="{4EBD92E7-6CAC-4880-9B9B-B5749CDD6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6115050"/>
          <a:ext cx="3905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yanr@tridentseafoods.com" TargetMode="External"/><Relationship Id="rId1" Type="http://schemas.openxmlformats.org/officeDocument/2006/relationships/hyperlink" Target="mailto:nhawkins@tridentseafood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tabSelected="1" zoomScale="84" zoomScaleNormal="84" workbookViewId="0">
      <selection activeCell="G7" sqref="G7"/>
    </sheetView>
  </sheetViews>
  <sheetFormatPr defaultRowHeight="13.8" x14ac:dyDescent="0.25"/>
  <cols>
    <col min="1" max="1" width="11" style="39" customWidth="1"/>
    <col min="2" max="2" width="70.109375" customWidth="1"/>
    <col min="3" max="3" width="12.33203125" customWidth="1"/>
    <col min="4" max="4" width="10" customWidth="1"/>
    <col min="5" max="5" width="11.33203125" customWidth="1"/>
    <col min="6" max="6" width="15.33203125" customWidth="1"/>
    <col min="7" max="7" width="12.5546875" customWidth="1"/>
    <col min="8" max="8" width="2.6640625" customWidth="1"/>
    <col min="9" max="9" width="9.33203125" customWidth="1"/>
    <col min="10" max="10" width="2.6640625" style="13" customWidth="1"/>
    <col min="11" max="11" width="11.6640625" customWidth="1"/>
    <col min="12" max="12" width="3" customWidth="1"/>
    <col min="13" max="13" width="12.5546875" customWidth="1"/>
    <col min="14" max="14" width="2.5546875" customWidth="1"/>
    <col min="15" max="15" width="15.6640625" customWidth="1"/>
    <col min="16" max="16" width="12.6640625" customWidth="1"/>
  </cols>
  <sheetData>
    <row r="1" spans="1:16" s="10" customFormat="1" ht="17.399999999999999" x14ac:dyDescent="0.45">
      <c r="A1" s="15" t="s">
        <v>26</v>
      </c>
      <c r="B1" s="16"/>
      <c r="C1" s="16"/>
      <c r="D1" s="16" t="s">
        <v>66</v>
      </c>
      <c r="E1" s="16"/>
      <c r="F1" s="16"/>
      <c r="G1" s="16"/>
      <c r="H1" s="16"/>
      <c r="I1" s="16"/>
      <c r="J1" s="17"/>
      <c r="K1" s="16"/>
      <c r="L1" s="16"/>
      <c r="M1" s="16"/>
      <c r="N1" s="16"/>
      <c r="O1" s="16"/>
      <c r="P1" s="16"/>
    </row>
    <row r="2" spans="1:16" ht="14.4" thickBot="1" x14ac:dyDescent="0.3">
      <c r="B2" s="23" t="s">
        <v>30</v>
      </c>
      <c r="C2" s="2"/>
      <c r="D2" s="2" t="s">
        <v>32</v>
      </c>
      <c r="E2" s="2"/>
      <c r="F2" s="2"/>
      <c r="G2" s="2"/>
      <c r="H2" s="2"/>
      <c r="I2" s="2"/>
      <c r="J2" s="12"/>
      <c r="K2" s="2"/>
      <c r="L2" s="2"/>
      <c r="M2" s="2"/>
      <c r="N2" s="2"/>
      <c r="O2" s="2"/>
      <c r="P2" s="2"/>
    </row>
    <row r="3" spans="1:16" ht="18" thickBot="1" x14ac:dyDescent="0.3">
      <c r="B3" s="24" t="s">
        <v>29</v>
      </c>
      <c r="C3" s="4"/>
      <c r="D3" s="4">
        <v>110601</v>
      </c>
      <c r="E3" s="4"/>
      <c r="F3" s="54">
        <v>1.7363999999999999</v>
      </c>
      <c r="G3" s="22" t="s">
        <v>4</v>
      </c>
      <c r="H3" s="5"/>
      <c r="I3" s="22" t="s">
        <v>5</v>
      </c>
      <c r="J3" s="11"/>
      <c r="K3" s="22" t="s">
        <v>6</v>
      </c>
      <c r="L3" s="5"/>
      <c r="M3" s="22" t="s">
        <v>7</v>
      </c>
      <c r="N3" s="4"/>
      <c r="O3" s="22" t="s">
        <v>8</v>
      </c>
      <c r="P3" s="3"/>
    </row>
    <row r="4" spans="1:16" s="41" customFormat="1" ht="66.75" customHeight="1" thickBot="1" x14ac:dyDescent="0.3">
      <c r="A4" s="18" t="s">
        <v>0</v>
      </c>
      <c r="B4" s="19" t="s">
        <v>1</v>
      </c>
      <c r="C4" s="19" t="s">
        <v>2</v>
      </c>
      <c r="D4" s="19" t="s">
        <v>3</v>
      </c>
      <c r="E4" s="19" t="s">
        <v>27</v>
      </c>
      <c r="F4" s="19" t="s">
        <v>17</v>
      </c>
      <c r="G4" s="19" t="s">
        <v>9</v>
      </c>
      <c r="H4" s="20" t="s">
        <v>10</v>
      </c>
      <c r="I4" s="19" t="s">
        <v>11</v>
      </c>
      <c r="J4" s="20" t="s">
        <v>14</v>
      </c>
      <c r="K4" s="19" t="s">
        <v>12</v>
      </c>
      <c r="L4" s="19" t="s">
        <v>13</v>
      </c>
      <c r="M4" s="19" t="s">
        <v>15</v>
      </c>
      <c r="N4" s="20" t="s">
        <v>14</v>
      </c>
      <c r="O4" s="19" t="s">
        <v>16</v>
      </c>
      <c r="P4" s="21" t="s">
        <v>39</v>
      </c>
    </row>
    <row r="5" spans="1:16" s="38" customFormat="1" ht="20.100000000000001" customHeight="1" x14ac:dyDescent="0.25">
      <c r="A5" s="42">
        <v>418302</v>
      </c>
      <c r="B5" s="46" t="s">
        <v>40</v>
      </c>
      <c r="C5" s="31">
        <v>110601</v>
      </c>
      <c r="D5" s="31" t="s">
        <v>31</v>
      </c>
      <c r="E5" s="25">
        <v>3.64</v>
      </c>
      <c r="F5" s="33" t="s">
        <v>33</v>
      </c>
      <c r="G5" s="50">
        <v>0</v>
      </c>
      <c r="H5" s="61"/>
      <c r="I5" s="27">
        <v>44</v>
      </c>
      <c r="J5" s="63"/>
      <c r="K5" s="35">
        <f>G5/I5</f>
        <v>0</v>
      </c>
      <c r="L5" s="61"/>
      <c r="M5" s="29">
        <v>6.99</v>
      </c>
      <c r="N5" s="61"/>
      <c r="O5" s="34">
        <f>K5*M5</f>
        <v>0</v>
      </c>
      <c r="P5" s="36">
        <f>SUM(F3*M5)</f>
        <v>12.137435999999999</v>
      </c>
    </row>
    <row r="6" spans="1:16" s="38" customFormat="1" ht="20.100000000000001" customHeight="1" x14ac:dyDescent="0.25">
      <c r="A6" s="42">
        <v>418303</v>
      </c>
      <c r="B6" s="46" t="s">
        <v>51</v>
      </c>
      <c r="C6" s="31">
        <v>110601</v>
      </c>
      <c r="D6" s="31" t="s">
        <v>31</v>
      </c>
      <c r="E6" s="25">
        <v>4.5</v>
      </c>
      <c r="F6" s="33" t="s">
        <v>35</v>
      </c>
      <c r="G6" s="50">
        <v>0</v>
      </c>
      <c r="H6" s="62"/>
      <c r="I6" s="27">
        <v>35</v>
      </c>
      <c r="J6" s="64"/>
      <c r="K6" s="35">
        <f t="shared" ref="K6:K18" si="0">G6/I6</f>
        <v>0</v>
      </c>
      <c r="L6" s="62"/>
      <c r="M6" s="29">
        <v>5.59</v>
      </c>
      <c r="N6" s="62"/>
      <c r="O6" s="34">
        <f t="shared" ref="O6:O16" si="1">K6*M6</f>
        <v>0</v>
      </c>
      <c r="P6" s="36">
        <f>SUM(F3*M6)</f>
        <v>9.7064759999999985</v>
      </c>
    </row>
    <row r="7" spans="1:16" s="38" customFormat="1" ht="20.100000000000001" customHeight="1" x14ac:dyDescent="0.25">
      <c r="A7" s="42">
        <v>418304</v>
      </c>
      <c r="B7" s="46" t="s">
        <v>41</v>
      </c>
      <c r="C7" s="31">
        <v>110601</v>
      </c>
      <c r="D7" s="31" t="s">
        <v>31</v>
      </c>
      <c r="E7" s="25">
        <v>4</v>
      </c>
      <c r="F7" s="33" t="s">
        <v>33</v>
      </c>
      <c r="G7" s="50">
        <v>0</v>
      </c>
      <c r="H7" s="62"/>
      <c r="I7" s="27">
        <v>40</v>
      </c>
      <c r="J7" s="64"/>
      <c r="K7" s="35">
        <f t="shared" si="0"/>
        <v>0</v>
      </c>
      <c r="L7" s="62"/>
      <c r="M7" s="29">
        <v>6.37</v>
      </c>
      <c r="N7" s="62"/>
      <c r="O7" s="34">
        <f t="shared" si="1"/>
        <v>0</v>
      </c>
      <c r="P7" s="36">
        <f>SUM(F3*M7)</f>
        <v>11.060867999999999</v>
      </c>
    </row>
    <row r="8" spans="1:16" s="38" customFormat="1" ht="20.100000000000001" customHeight="1" x14ac:dyDescent="0.25">
      <c r="A8" s="42">
        <v>427203</v>
      </c>
      <c r="B8" s="46" t="s">
        <v>42</v>
      </c>
      <c r="C8" s="31">
        <v>110601</v>
      </c>
      <c r="D8" s="31" t="s">
        <v>31</v>
      </c>
      <c r="E8" s="25">
        <v>4</v>
      </c>
      <c r="F8" s="33" t="s">
        <v>34</v>
      </c>
      <c r="G8" s="50">
        <v>0</v>
      </c>
      <c r="H8" s="62"/>
      <c r="I8" s="27">
        <v>40</v>
      </c>
      <c r="J8" s="64"/>
      <c r="K8" s="35">
        <f t="shared" si="0"/>
        <v>0</v>
      </c>
      <c r="L8" s="62"/>
      <c r="M8" s="29">
        <v>6.42</v>
      </c>
      <c r="N8" s="62"/>
      <c r="O8" s="34">
        <f t="shared" si="1"/>
        <v>0</v>
      </c>
      <c r="P8" s="36">
        <f>SUM(F3*M8)</f>
        <v>11.147687999999999</v>
      </c>
    </row>
    <row r="9" spans="1:16" s="38" customFormat="1" ht="20.100000000000001" customHeight="1" x14ac:dyDescent="0.25">
      <c r="A9" s="42">
        <v>418305</v>
      </c>
      <c r="B9" s="46" t="s">
        <v>43</v>
      </c>
      <c r="C9" s="31">
        <v>110601</v>
      </c>
      <c r="D9" s="31" t="s">
        <v>31</v>
      </c>
      <c r="E9" s="25">
        <v>4</v>
      </c>
      <c r="F9" s="33" t="s">
        <v>34</v>
      </c>
      <c r="G9" s="50">
        <v>0</v>
      </c>
      <c r="H9" s="62"/>
      <c r="I9" s="27">
        <v>40</v>
      </c>
      <c r="J9" s="64"/>
      <c r="K9" s="35">
        <f t="shared" si="0"/>
        <v>0</v>
      </c>
      <c r="L9" s="62"/>
      <c r="M9" s="29">
        <v>6.29</v>
      </c>
      <c r="N9" s="62"/>
      <c r="O9" s="34">
        <f t="shared" si="1"/>
        <v>0</v>
      </c>
      <c r="P9" s="36">
        <f>SUM(F3*M9)</f>
        <v>10.921956</v>
      </c>
    </row>
    <row r="10" spans="1:16" s="38" customFormat="1" ht="20.100000000000001" customHeight="1" x14ac:dyDescent="0.25">
      <c r="A10" s="42">
        <v>418306</v>
      </c>
      <c r="B10" s="46" t="s">
        <v>44</v>
      </c>
      <c r="C10" s="31">
        <v>110601</v>
      </c>
      <c r="D10" s="31" t="s">
        <v>31</v>
      </c>
      <c r="E10" s="25">
        <v>4</v>
      </c>
      <c r="F10" s="33" t="s">
        <v>33</v>
      </c>
      <c r="G10" s="50">
        <v>0</v>
      </c>
      <c r="H10" s="62"/>
      <c r="I10" s="27">
        <v>40</v>
      </c>
      <c r="J10" s="64"/>
      <c r="K10" s="35">
        <f t="shared" si="0"/>
        <v>0</v>
      </c>
      <c r="L10" s="62"/>
      <c r="M10" s="29">
        <v>6.32</v>
      </c>
      <c r="N10" s="62"/>
      <c r="O10" s="34">
        <f t="shared" si="1"/>
        <v>0</v>
      </c>
      <c r="P10" s="36">
        <f>SUM(F3*M10)</f>
        <v>10.974048</v>
      </c>
    </row>
    <row r="11" spans="1:16" s="38" customFormat="1" ht="20.100000000000001" customHeight="1" x14ac:dyDescent="0.25">
      <c r="A11" s="42">
        <v>418317</v>
      </c>
      <c r="B11" s="46" t="s">
        <v>45</v>
      </c>
      <c r="C11" s="31">
        <v>110601</v>
      </c>
      <c r="D11" s="31" t="s">
        <v>31</v>
      </c>
      <c r="E11" s="25">
        <v>3</v>
      </c>
      <c r="F11" s="33" t="s">
        <v>33</v>
      </c>
      <c r="G11" s="50">
        <v>0</v>
      </c>
      <c r="H11" s="62"/>
      <c r="I11" s="27">
        <v>53</v>
      </c>
      <c r="J11" s="64"/>
      <c r="K11" s="35">
        <f t="shared" si="0"/>
        <v>0</v>
      </c>
      <c r="L11" s="62"/>
      <c r="M11" s="29">
        <v>6.29</v>
      </c>
      <c r="N11" s="62"/>
      <c r="O11" s="34">
        <f t="shared" si="1"/>
        <v>0</v>
      </c>
      <c r="P11" s="36">
        <f>SUM(F3*M11)</f>
        <v>10.921956</v>
      </c>
    </row>
    <row r="12" spans="1:16" s="38" customFormat="1" ht="20.100000000000001" customHeight="1" x14ac:dyDescent="0.25">
      <c r="A12" s="42">
        <v>418318</v>
      </c>
      <c r="B12" s="46" t="s">
        <v>46</v>
      </c>
      <c r="C12" s="31">
        <v>110601</v>
      </c>
      <c r="D12" s="31" t="s">
        <v>31</v>
      </c>
      <c r="E12" s="25">
        <v>3.6</v>
      </c>
      <c r="F12" s="33" t="s">
        <v>33</v>
      </c>
      <c r="G12" s="50">
        <v>0</v>
      </c>
      <c r="H12" s="62"/>
      <c r="I12" s="27">
        <v>44</v>
      </c>
      <c r="J12" s="64"/>
      <c r="K12" s="35">
        <f t="shared" si="0"/>
        <v>0</v>
      </c>
      <c r="L12" s="62"/>
      <c r="M12" s="29">
        <v>6.99</v>
      </c>
      <c r="N12" s="62"/>
      <c r="O12" s="34">
        <f t="shared" si="1"/>
        <v>0</v>
      </c>
      <c r="P12" s="36">
        <f>SUM(F3*M12)</f>
        <v>12.137435999999999</v>
      </c>
    </row>
    <row r="13" spans="1:16" s="38" customFormat="1" ht="20.100000000000001" customHeight="1" x14ac:dyDescent="0.25">
      <c r="A13" s="42">
        <v>418320</v>
      </c>
      <c r="B13" s="47" t="s">
        <v>47</v>
      </c>
      <c r="C13" s="31">
        <v>110601</v>
      </c>
      <c r="D13" s="31" t="s">
        <v>31</v>
      </c>
      <c r="E13" s="25">
        <v>3.6</v>
      </c>
      <c r="F13" s="33" t="s">
        <v>33</v>
      </c>
      <c r="G13" s="50">
        <v>0</v>
      </c>
      <c r="H13" s="62"/>
      <c r="I13" s="27">
        <v>44</v>
      </c>
      <c r="J13" s="64"/>
      <c r="K13" s="35">
        <f t="shared" si="0"/>
        <v>0</v>
      </c>
      <c r="L13" s="62"/>
      <c r="M13" s="29">
        <v>6.99</v>
      </c>
      <c r="N13" s="62"/>
      <c r="O13" s="34">
        <f t="shared" si="1"/>
        <v>0</v>
      </c>
      <c r="P13" s="36">
        <f>SUM(F3*M13)</f>
        <v>12.137435999999999</v>
      </c>
    </row>
    <row r="14" spans="1:16" s="38" customFormat="1" ht="20.100000000000001" customHeight="1" x14ac:dyDescent="0.25">
      <c r="A14" s="42">
        <v>418321</v>
      </c>
      <c r="B14" s="47" t="s">
        <v>48</v>
      </c>
      <c r="C14" s="31">
        <v>110601</v>
      </c>
      <c r="D14" s="31" t="s">
        <v>31</v>
      </c>
      <c r="E14" s="25">
        <v>4</v>
      </c>
      <c r="F14" s="33" t="s">
        <v>35</v>
      </c>
      <c r="G14" s="50">
        <v>0</v>
      </c>
      <c r="H14" s="62"/>
      <c r="I14" s="27">
        <v>40</v>
      </c>
      <c r="J14" s="64"/>
      <c r="K14" s="35">
        <f t="shared" si="0"/>
        <v>0</v>
      </c>
      <c r="L14" s="62"/>
      <c r="M14" s="29">
        <v>6.62</v>
      </c>
      <c r="N14" s="62"/>
      <c r="O14" s="34">
        <f t="shared" si="1"/>
        <v>0</v>
      </c>
      <c r="P14" s="36">
        <f>SUM(F3*M14)</f>
        <v>11.494968</v>
      </c>
    </row>
    <row r="15" spans="1:16" s="38" customFormat="1" ht="20.100000000000001" customHeight="1" x14ac:dyDescent="0.25">
      <c r="A15" s="42">
        <v>418322</v>
      </c>
      <c r="B15" s="46" t="s">
        <v>43</v>
      </c>
      <c r="C15" s="31">
        <v>110601</v>
      </c>
      <c r="D15" s="31" t="s">
        <v>55</v>
      </c>
      <c r="E15" s="25">
        <v>4</v>
      </c>
      <c r="F15" s="33" t="s">
        <v>34</v>
      </c>
      <c r="G15" s="50">
        <v>0</v>
      </c>
      <c r="H15" s="62"/>
      <c r="I15" s="27">
        <v>100</v>
      </c>
      <c r="J15" s="64"/>
      <c r="K15" s="35">
        <f t="shared" si="0"/>
        <v>0</v>
      </c>
      <c r="L15" s="62"/>
      <c r="M15" s="29">
        <v>15.73</v>
      </c>
      <c r="N15" s="62"/>
      <c r="O15" s="34">
        <f t="shared" si="1"/>
        <v>0</v>
      </c>
      <c r="P15" s="36">
        <f>SUM(F3*M15)</f>
        <v>27.313572000000001</v>
      </c>
    </row>
    <row r="16" spans="1:16" s="38" customFormat="1" ht="20.100000000000001" customHeight="1" x14ac:dyDescent="0.25">
      <c r="A16" s="42">
        <v>418324</v>
      </c>
      <c r="B16" s="46" t="s">
        <v>40</v>
      </c>
      <c r="C16" s="31">
        <v>110601</v>
      </c>
      <c r="D16" s="31" t="s">
        <v>55</v>
      </c>
      <c r="E16" s="25">
        <v>3.6</v>
      </c>
      <c r="F16" s="33" t="s">
        <v>33</v>
      </c>
      <c r="G16" s="50">
        <v>0</v>
      </c>
      <c r="H16" s="62"/>
      <c r="I16" s="27">
        <v>111</v>
      </c>
      <c r="J16" s="64"/>
      <c r="K16" s="35">
        <f t="shared" si="0"/>
        <v>0</v>
      </c>
      <c r="L16" s="62"/>
      <c r="M16" s="29">
        <v>17.47</v>
      </c>
      <c r="N16" s="62"/>
      <c r="O16" s="34">
        <f t="shared" si="1"/>
        <v>0</v>
      </c>
      <c r="P16" s="36">
        <f>SUM(F3*M16)</f>
        <v>30.334907999999999</v>
      </c>
    </row>
    <row r="17" spans="1:16" s="38" customFormat="1" ht="19.5" customHeight="1" x14ac:dyDescent="0.25">
      <c r="A17" s="43">
        <v>422071</v>
      </c>
      <c r="B17" s="48" t="s">
        <v>49</v>
      </c>
      <c r="C17" s="31">
        <v>110601</v>
      </c>
      <c r="D17" s="31" t="s">
        <v>31</v>
      </c>
      <c r="E17" s="26">
        <v>4</v>
      </c>
      <c r="F17" s="33" t="s">
        <v>37</v>
      </c>
      <c r="G17" s="50">
        <v>0</v>
      </c>
      <c r="H17" s="4"/>
      <c r="I17" s="28">
        <v>40</v>
      </c>
      <c r="J17" s="44"/>
      <c r="K17" s="35">
        <f t="shared" si="0"/>
        <v>0</v>
      </c>
      <c r="L17" s="4"/>
      <c r="M17" s="30">
        <v>6.37</v>
      </c>
      <c r="N17" s="4"/>
      <c r="O17" s="34">
        <f t="shared" ref="O17:O22" si="2">K17*M17</f>
        <v>0</v>
      </c>
      <c r="P17" s="36">
        <f>SUM(F3*M17)</f>
        <v>11.060867999999999</v>
      </c>
    </row>
    <row r="18" spans="1:16" s="38" customFormat="1" ht="20.100000000000001" customHeight="1" x14ac:dyDescent="0.25">
      <c r="A18" s="43">
        <v>422072</v>
      </c>
      <c r="B18" s="48" t="s">
        <v>50</v>
      </c>
      <c r="C18" s="31">
        <v>110601</v>
      </c>
      <c r="D18" s="31" t="s">
        <v>31</v>
      </c>
      <c r="E18" s="26">
        <v>3.6</v>
      </c>
      <c r="F18" s="33" t="s">
        <v>36</v>
      </c>
      <c r="G18" s="50">
        <v>0</v>
      </c>
      <c r="H18" s="4"/>
      <c r="I18" s="28">
        <v>44</v>
      </c>
      <c r="J18" s="44"/>
      <c r="K18" s="35">
        <f t="shared" si="0"/>
        <v>0</v>
      </c>
      <c r="L18" s="4"/>
      <c r="M18" s="30">
        <v>6.99</v>
      </c>
      <c r="N18" s="4"/>
      <c r="O18" s="34">
        <f t="shared" si="2"/>
        <v>0</v>
      </c>
      <c r="P18" s="36">
        <f>SUM(F3*M18)</f>
        <v>12.137435999999999</v>
      </c>
    </row>
    <row r="19" spans="1:16" s="38" customFormat="1" ht="20.100000000000001" customHeight="1" x14ac:dyDescent="0.25">
      <c r="A19" s="43">
        <v>427587</v>
      </c>
      <c r="B19" s="48" t="s">
        <v>53</v>
      </c>
      <c r="C19" s="31">
        <v>110601</v>
      </c>
      <c r="D19" s="31" t="s">
        <v>31</v>
      </c>
      <c r="E19" s="26">
        <v>3.6</v>
      </c>
      <c r="F19" s="33" t="s">
        <v>33</v>
      </c>
      <c r="G19" s="50">
        <v>0</v>
      </c>
      <c r="H19" s="4"/>
      <c r="I19" s="28">
        <v>44</v>
      </c>
      <c r="J19" s="44"/>
      <c r="K19" s="35">
        <f>G19/I19</f>
        <v>0</v>
      </c>
      <c r="L19" s="4"/>
      <c r="M19" s="30">
        <v>7.14</v>
      </c>
      <c r="N19" s="4"/>
      <c r="O19" s="34">
        <f t="shared" si="2"/>
        <v>0</v>
      </c>
      <c r="P19" s="36">
        <f>SUM(F3*M19)</f>
        <v>12.397895999999999</v>
      </c>
    </row>
    <row r="20" spans="1:16" s="38" customFormat="1" ht="20.100000000000001" customHeight="1" x14ac:dyDescent="0.25">
      <c r="A20" s="43">
        <v>425226</v>
      </c>
      <c r="B20" s="48" t="s">
        <v>54</v>
      </c>
      <c r="C20" s="31">
        <v>110601</v>
      </c>
      <c r="D20" s="31" t="s">
        <v>31</v>
      </c>
      <c r="E20" s="26">
        <v>3.6</v>
      </c>
      <c r="F20" s="33" t="s">
        <v>33</v>
      </c>
      <c r="G20" s="50">
        <v>0</v>
      </c>
      <c r="H20" s="52"/>
      <c r="I20" s="28">
        <v>44</v>
      </c>
      <c r="J20" s="53"/>
      <c r="K20" s="35">
        <f>G20/I20</f>
        <v>0</v>
      </c>
      <c r="L20" s="52"/>
      <c r="M20" s="30">
        <v>7.1429999999999998</v>
      </c>
      <c r="N20" s="52"/>
      <c r="O20" s="34">
        <f t="shared" si="2"/>
        <v>0</v>
      </c>
      <c r="P20" s="36">
        <f>SUM(F3*M20)</f>
        <v>12.403105199999999</v>
      </c>
    </row>
    <row r="21" spans="1:16" s="38" customFormat="1" ht="20.100000000000001" customHeight="1" x14ac:dyDescent="0.25">
      <c r="A21" s="43">
        <v>429077</v>
      </c>
      <c r="B21" s="48" t="s">
        <v>60</v>
      </c>
      <c r="C21" s="31">
        <v>110601</v>
      </c>
      <c r="D21" s="31" t="s">
        <v>31</v>
      </c>
      <c r="E21" s="26">
        <v>4</v>
      </c>
      <c r="F21" s="33" t="s">
        <v>35</v>
      </c>
      <c r="G21" s="50">
        <v>0</v>
      </c>
      <c r="H21" s="4"/>
      <c r="I21" s="28">
        <v>40</v>
      </c>
      <c r="J21" s="44"/>
      <c r="K21" s="35">
        <f>G21/I21</f>
        <v>0</v>
      </c>
      <c r="L21" s="4"/>
      <c r="M21" s="30">
        <v>6.75</v>
      </c>
      <c r="N21" s="4"/>
      <c r="O21" s="34">
        <f t="shared" si="2"/>
        <v>0</v>
      </c>
      <c r="P21" s="36">
        <f>SUM(F3*M21)</f>
        <v>11.720699999999999</v>
      </c>
    </row>
    <row r="22" spans="1:16" s="45" customFormat="1" ht="20.100000000000001" customHeight="1" x14ac:dyDescent="0.25">
      <c r="A22" s="43">
        <v>429078</v>
      </c>
      <c r="B22" s="48" t="s">
        <v>61</v>
      </c>
      <c r="C22" s="31">
        <v>110601</v>
      </c>
      <c r="D22" s="31" t="s">
        <v>31</v>
      </c>
      <c r="E22" s="26">
        <v>4</v>
      </c>
      <c r="F22" s="33" t="s">
        <v>35</v>
      </c>
      <c r="G22" s="50">
        <v>0</v>
      </c>
      <c r="H22" s="52"/>
      <c r="I22" s="28">
        <v>40</v>
      </c>
      <c r="J22" s="53"/>
      <c r="K22" s="35">
        <f>G22/I22</f>
        <v>0</v>
      </c>
      <c r="L22" s="52"/>
      <c r="M22" s="30">
        <v>6.75</v>
      </c>
      <c r="N22" s="52"/>
      <c r="O22" s="34">
        <f t="shared" si="2"/>
        <v>0</v>
      </c>
      <c r="P22" s="36">
        <f>SUM(F3*M22)</f>
        <v>11.720699999999999</v>
      </c>
    </row>
    <row r="23" spans="1:16" ht="9" customHeight="1" thickBot="1" x14ac:dyDescent="0.3">
      <c r="A23" s="40"/>
      <c r="B23" s="1"/>
      <c r="C23" s="37"/>
      <c r="D23" s="1"/>
      <c r="E23" s="1"/>
      <c r="F23" s="1"/>
      <c r="G23" s="1"/>
      <c r="H23" s="1"/>
      <c r="I23" s="1"/>
      <c r="J23" s="14"/>
      <c r="K23" s="1"/>
      <c r="L23" s="1"/>
      <c r="M23" s="1"/>
      <c r="N23" s="1"/>
      <c r="O23" s="1"/>
      <c r="P23" s="7"/>
    </row>
    <row r="24" spans="1:16" ht="31.5" customHeight="1" thickBot="1" x14ac:dyDescent="0.45">
      <c r="A24" s="51" t="s">
        <v>52</v>
      </c>
      <c r="B24" s="2"/>
      <c r="C24" s="2"/>
      <c r="D24" s="2"/>
      <c r="E24" s="2"/>
      <c r="F24" s="2"/>
      <c r="G24" s="2"/>
      <c r="H24" s="65" t="s">
        <v>18</v>
      </c>
      <c r="I24" s="65"/>
      <c r="J24" s="65"/>
      <c r="K24" s="65"/>
      <c r="L24" s="65"/>
      <c r="M24" s="65"/>
      <c r="N24" s="59">
        <f>SUM(O5:O22)</f>
        <v>0</v>
      </c>
      <c r="O24" s="60"/>
      <c r="P24" s="2"/>
    </row>
    <row r="25" spans="1:16" x14ac:dyDescent="0.25">
      <c r="A25" s="9" t="s">
        <v>38</v>
      </c>
      <c r="B25" s="2"/>
      <c r="C25" s="69"/>
      <c r="D25" s="69"/>
      <c r="E25" s="69"/>
      <c r="F25" s="69"/>
      <c r="G25" s="2"/>
      <c r="H25" s="2"/>
      <c r="I25" s="2"/>
      <c r="J25" s="12"/>
      <c r="K25" s="2"/>
      <c r="L25" s="2"/>
      <c r="M25" s="2"/>
      <c r="N25" s="2"/>
      <c r="O25" s="2"/>
      <c r="P25" s="2"/>
    </row>
    <row r="26" spans="1:16" ht="14.4" thickBot="1" x14ac:dyDescent="0.3">
      <c r="A26" s="49"/>
      <c r="B26" s="2"/>
      <c r="C26" s="69"/>
      <c r="D26" s="69"/>
      <c r="E26" s="69"/>
      <c r="F26" s="69"/>
      <c r="G26" s="66" t="s">
        <v>19</v>
      </c>
      <c r="H26" s="66"/>
      <c r="I26" s="66"/>
      <c r="J26" s="12"/>
      <c r="K26" s="57"/>
      <c r="L26" s="57"/>
      <c r="M26" s="57"/>
      <c r="N26" s="57"/>
      <c r="O26" s="57"/>
      <c r="P26" s="57"/>
    </row>
    <row r="27" spans="1:16" x14ac:dyDescent="0.25">
      <c r="A27" s="8" t="s">
        <v>62</v>
      </c>
      <c r="B27" s="2"/>
      <c r="C27" s="69"/>
      <c r="D27" s="69"/>
      <c r="E27" s="69"/>
      <c r="F27" s="69"/>
      <c r="G27" s="8"/>
      <c r="H27" s="8"/>
      <c r="I27" s="8"/>
      <c r="J27" s="12"/>
      <c r="K27" s="55"/>
      <c r="L27" s="55"/>
      <c r="M27" s="55"/>
      <c r="N27" s="55"/>
      <c r="O27" s="55"/>
      <c r="P27" s="55"/>
    </row>
    <row r="28" spans="1:16" ht="14.4" thickBot="1" x14ac:dyDescent="0.3">
      <c r="A28" s="32" t="s">
        <v>63</v>
      </c>
      <c r="B28" s="2"/>
      <c r="C28" s="68" t="s">
        <v>25</v>
      </c>
      <c r="D28" s="68"/>
      <c r="E28" s="68"/>
      <c r="F28" s="68"/>
      <c r="G28" s="66" t="s">
        <v>22</v>
      </c>
      <c r="H28" s="66"/>
      <c r="I28" s="66"/>
      <c r="J28" s="12"/>
      <c r="K28" s="56"/>
      <c r="L28" s="56"/>
      <c r="M28" s="56"/>
      <c r="N28" s="56"/>
      <c r="O28" s="56"/>
      <c r="P28" s="56"/>
    </row>
    <row r="29" spans="1:16" x14ac:dyDescent="0.25">
      <c r="A29" s="8" t="s">
        <v>64</v>
      </c>
      <c r="B29" s="2"/>
      <c r="C29" s="68"/>
      <c r="D29" s="68"/>
      <c r="E29" s="68"/>
      <c r="F29" s="68"/>
      <c r="G29" s="8"/>
      <c r="H29" s="8"/>
      <c r="I29" s="8"/>
      <c r="J29" s="12"/>
      <c r="K29" s="58"/>
      <c r="L29" s="58"/>
      <c r="M29" s="58"/>
      <c r="N29" s="58"/>
      <c r="O29" s="58"/>
      <c r="P29" s="58"/>
    </row>
    <row r="30" spans="1:16" ht="14.4" thickBot="1" x14ac:dyDescent="0.3">
      <c r="A30" s="8"/>
      <c r="B30" s="2"/>
      <c r="C30" s="68"/>
      <c r="D30" s="68"/>
      <c r="E30" s="68"/>
      <c r="F30" s="68"/>
      <c r="G30" s="66" t="s">
        <v>23</v>
      </c>
      <c r="H30" s="66"/>
      <c r="I30" s="66"/>
      <c r="J30" s="12"/>
      <c r="K30" s="57"/>
      <c r="L30" s="57"/>
      <c r="M30" s="57"/>
      <c r="N30" s="57"/>
      <c r="O30" s="57"/>
      <c r="P30" s="57"/>
    </row>
    <row r="31" spans="1:16" x14ac:dyDescent="0.25">
      <c r="A31" s="9" t="s">
        <v>65</v>
      </c>
      <c r="B31" s="2"/>
      <c r="C31" s="68"/>
      <c r="D31" s="68"/>
      <c r="E31" s="68"/>
      <c r="F31" s="68"/>
      <c r="G31" s="8"/>
      <c r="H31" s="8"/>
      <c r="I31" s="8"/>
      <c r="J31" s="12"/>
      <c r="K31" s="58"/>
      <c r="L31" s="58"/>
      <c r="M31" s="58"/>
      <c r="N31" s="58"/>
      <c r="O31" s="58"/>
      <c r="P31" s="58"/>
    </row>
    <row r="32" spans="1:16" ht="14.4" thickBot="1" x14ac:dyDescent="0.3">
      <c r="A32" s="49"/>
      <c r="B32" s="2"/>
      <c r="C32" s="68"/>
      <c r="D32" s="68"/>
      <c r="E32" s="68"/>
      <c r="F32" s="68"/>
      <c r="G32" s="66" t="s">
        <v>20</v>
      </c>
      <c r="H32" s="66"/>
      <c r="I32" s="66"/>
      <c r="J32" s="12"/>
      <c r="K32" s="57"/>
      <c r="L32" s="57"/>
      <c r="M32" s="57"/>
      <c r="N32" s="57"/>
      <c r="O32" s="57"/>
      <c r="P32" s="57"/>
    </row>
    <row r="33" spans="1:16" x14ac:dyDescent="0.25">
      <c r="A33" s="8" t="s">
        <v>56</v>
      </c>
      <c r="B33" s="2"/>
      <c r="C33" s="68"/>
      <c r="D33" s="68"/>
      <c r="E33" s="68"/>
      <c r="F33" s="68"/>
      <c r="G33" s="8"/>
      <c r="H33" s="8"/>
      <c r="I33" s="8"/>
      <c r="J33" s="12"/>
      <c r="K33" s="58"/>
      <c r="L33" s="58"/>
      <c r="M33" s="58"/>
      <c r="N33" s="58"/>
      <c r="O33" s="58"/>
      <c r="P33" s="58"/>
    </row>
    <row r="34" spans="1:16" ht="14.4" thickBot="1" x14ac:dyDescent="0.3">
      <c r="A34" s="32" t="s">
        <v>57</v>
      </c>
      <c r="B34" s="2"/>
      <c r="C34" s="68"/>
      <c r="D34" s="68"/>
      <c r="E34" s="68"/>
      <c r="F34" s="68"/>
      <c r="G34" s="66" t="s">
        <v>21</v>
      </c>
      <c r="H34" s="66"/>
      <c r="I34" s="66"/>
      <c r="J34" s="12"/>
      <c r="K34" s="57"/>
      <c r="L34" s="57"/>
      <c r="M34" s="57"/>
      <c r="N34" s="57"/>
      <c r="O34" s="57"/>
      <c r="P34" s="57"/>
    </row>
    <row r="35" spans="1:16" x14ac:dyDescent="0.25">
      <c r="A35" s="8" t="s">
        <v>58</v>
      </c>
      <c r="B35" s="2"/>
      <c r="C35" s="68"/>
      <c r="D35" s="68"/>
      <c r="E35" s="68"/>
      <c r="F35" s="68"/>
      <c r="G35" s="8"/>
      <c r="H35" s="8"/>
      <c r="I35" s="8"/>
      <c r="J35" s="12"/>
      <c r="K35" s="58"/>
      <c r="L35" s="58"/>
      <c r="M35" s="58"/>
      <c r="N35" s="58"/>
      <c r="O35" s="58"/>
      <c r="P35" s="58"/>
    </row>
    <row r="36" spans="1:16" ht="14.4" thickBot="1" x14ac:dyDescent="0.3">
      <c r="B36" s="2"/>
      <c r="C36" s="68"/>
      <c r="D36" s="68"/>
      <c r="E36" s="68"/>
      <c r="F36" s="68"/>
      <c r="G36" s="66" t="s">
        <v>24</v>
      </c>
      <c r="H36" s="66"/>
      <c r="I36" s="66"/>
      <c r="J36" s="12"/>
      <c r="K36" s="57"/>
      <c r="L36" s="57"/>
      <c r="M36" s="57"/>
      <c r="N36" s="57"/>
      <c r="O36" s="57"/>
      <c r="P36" s="57"/>
    </row>
    <row r="37" spans="1:16" x14ac:dyDescent="0.25">
      <c r="A37" s="6"/>
      <c r="B37" s="2"/>
      <c r="C37" s="68"/>
      <c r="D37" s="68"/>
      <c r="E37" s="68"/>
      <c r="F37" s="68"/>
      <c r="G37" s="8"/>
      <c r="H37" s="8"/>
      <c r="I37" s="8"/>
      <c r="J37" s="12"/>
      <c r="K37" s="55"/>
      <c r="L37" s="55"/>
      <c r="M37" s="55"/>
      <c r="N37" s="55"/>
      <c r="O37" s="55"/>
      <c r="P37" s="55"/>
    </row>
    <row r="38" spans="1:16" ht="14.4" thickBot="1" x14ac:dyDescent="0.3">
      <c r="A38" s="6"/>
      <c r="B38" s="2"/>
      <c r="C38" s="2"/>
      <c r="D38" s="2"/>
      <c r="E38" s="2"/>
      <c r="F38" s="2"/>
      <c r="G38" s="66" t="s">
        <v>59</v>
      </c>
      <c r="H38" s="66"/>
      <c r="I38" s="66"/>
      <c r="J38" s="12"/>
      <c r="K38" s="56"/>
      <c r="L38" s="56"/>
      <c r="M38" s="56"/>
      <c r="N38" s="56"/>
      <c r="O38" s="56"/>
      <c r="P38" s="56"/>
    </row>
    <row r="39" spans="1:16" x14ac:dyDescent="0.25">
      <c r="A39" s="6"/>
      <c r="B39" s="2"/>
      <c r="C39" s="2"/>
      <c r="D39" s="2"/>
      <c r="E39" s="2"/>
      <c r="F39" s="2"/>
      <c r="G39" s="6"/>
      <c r="H39" s="6"/>
      <c r="I39" s="6"/>
      <c r="J39" s="12"/>
      <c r="K39" s="55"/>
      <c r="L39" s="55"/>
      <c r="M39" s="55"/>
      <c r="N39" s="55"/>
      <c r="O39" s="55"/>
      <c r="P39" s="55"/>
    </row>
    <row r="40" spans="1:16" ht="14.4" thickBot="1" x14ac:dyDescent="0.3">
      <c r="A40" s="6"/>
      <c r="B40" s="2"/>
      <c r="C40" s="2"/>
      <c r="D40" s="2"/>
      <c r="E40" s="67" t="s">
        <v>28</v>
      </c>
      <c r="F40" s="67"/>
      <c r="G40" s="67"/>
      <c r="H40" s="67"/>
      <c r="I40" s="67"/>
      <c r="J40" s="12"/>
      <c r="K40" s="56"/>
      <c r="L40" s="56"/>
      <c r="M40" s="56"/>
      <c r="N40" s="56"/>
      <c r="O40" s="56"/>
      <c r="P40" s="56"/>
    </row>
    <row r="41" spans="1:16" x14ac:dyDescent="0.25">
      <c r="A41" s="6"/>
      <c r="B41" s="2"/>
      <c r="C41" s="2"/>
      <c r="D41" s="2"/>
      <c r="E41" s="2"/>
      <c r="F41" s="2"/>
      <c r="G41" s="2"/>
      <c r="H41" s="2"/>
      <c r="I41" s="2"/>
      <c r="J41" s="12"/>
      <c r="K41" s="2"/>
      <c r="L41" s="2"/>
      <c r="M41" s="2"/>
      <c r="N41" s="2"/>
      <c r="O41" s="2"/>
      <c r="P41" s="2"/>
    </row>
  </sheetData>
  <protectedRanges>
    <protectedRange sqref="K26:P40" name="Range2"/>
    <protectedRange sqref="G5:G22" name="Range1"/>
  </protectedRanges>
  <mergeCells count="31">
    <mergeCell ref="G26:I26"/>
    <mergeCell ref="C25:F27"/>
    <mergeCell ref="G34:I34"/>
    <mergeCell ref="G36:I36"/>
    <mergeCell ref="G38:I38"/>
    <mergeCell ref="G32:I32"/>
    <mergeCell ref="E40:I40"/>
    <mergeCell ref="C28:F37"/>
    <mergeCell ref="G28:I28"/>
    <mergeCell ref="G30:I30"/>
    <mergeCell ref="N24:O24"/>
    <mergeCell ref="H5:H16"/>
    <mergeCell ref="J5:J16"/>
    <mergeCell ref="L5:L16"/>
    <mergeCell ref="N5:N16"/>
    <mergeCell ref="H24:M24"/>
    <mergeCell ref="K39:P39"/>
    <mergeCell ref="K40:P40"/>
    <mergeCell ref="K26:P26"/>
    <mergeCell ref="K27:P27"/>
    <mergeCell ref="K28:P28"/>
    <mergeCell ref="K29:P29"/>
    <mergeCell ref="K30:P30"/>
    <mergeCell ref="K31:P31"/>
    <mergeCell ref="K32:P32"/>
    <mergeCell ref="K33:P33"/>
    <mergeCell ref="K34:P34"/>
    <mergeCell ref="K35:P35"/>
    <mergeCell ref="K36:P36"/>
    <mergeCell ref="K37:P37"/>
    <mergeCell ref="K38:P38"/>
  </mergeCells>
  <phoneticPr fontId="0" type="noConversion"/>
  <hyperlinks>
    <hyperlink ref="A34" r:id="rId1"/>
    <hyperlink ref="A28" r:id="rId2"/>
  </hyperlinks>
  <pageMargins left="0.2" right="0.2" top="0.41" bottom="0.31" header="0.19" footer="0.17"/>
  <pageSetup scale="66" orientation="landscape" r:id="rId3"/>
  <headerFooter alignWithMargins="0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2022-01-19T22:18:28+00:00</Remediation_x0020_Dat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6A4282-24EF-47A7-92BA-A11F61ACF638}"/>
</file>

<file path=customXml/itemProps2.xml><?xml version="1.0" encoding="utf-8"?>
<ds:datastoreItem xmlns:ds="http://schemas.openxmlformats.org/officeDocument/2006/customXml" ds:itemID="{7F19219D-6FA2-4491-8E67-50B18CEC2F95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0fd4ff3-8637-45f3-976b-96e42532af66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48b5bfe8-46bd-46dc-8310-90a961d98cc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2573CE4-091D-4A8C-99F5-50D527FBDA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 </vt:lpstr>
    </vt:vector>
  </TitlesOfParts>
  <Company>SDE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ED033798</dc:creator>
  <cp:lastModifiedBy>"englishs"</cp:lastModifiedBy>
  <cp:lastPrinted>2018-11-27T16:20:09Z</cp:lastPrinted>
  <dcterms:created xsi:type="dcterms:W3CDTF">2006-09-08T16:39:06Z</dcterms:created>
  <dcterms:modified xsi:type="dcterms:W3CDTF">2022-01-18T20:50:51Z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