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_CFDP\WBSCM\WBSCM Materials\Order Worksheets-Planners\SY 2023\"/>
    </mc:Choice>
  </mc:AlternateContent>
  <bookViews>
    <workbookView xWindow="840" yWindow="-45" windowWidth="11565" windowHeight="11580" activeTab="1"/>
  </bookViews>
  <sheets>
    <sheet name="Instructions" sheetId="13" r:id="rId1"/>
    <sheet name="SY 22-23 Catalog Worksheet" sheetId="12" r:id="rId2"/>
  </sheets>
  <externalReferences>
    <externalReference r:id="rId3"/>
  </externalReferences>
  <definedNames>
    <definedName name="CommoditySpecs" localSheetId="1">#REF!</definedName>
    <definedName name="CommoditySpecs">#REF!</definedName>
    <definedName name="NFD">[1]NFD!$A$6:$C$20</definedName>
    <definedName name="NonProcessed" localSheetId="1">'SY 22-23 Catalog Worksheet'!#REF!</definedName>
    <definedName name="NonProcessed">#REF!</definedName>
    <definedName name="_xlnm.Print_Area" localSheetId="0">Instructions!$B$1:$AE$12</definedName>
    <definedName name="_xlnm.Print_Area" localSheetId="1">'SY 22-23 Catalog Worksheet'!$A$1:$U$89</definedName>
    <definedName name="_xlnm.Print_Titles" localSheetId="1">'SY 22-23 Catalog Worksheet'!$A:$B,'SY 22-23 Catalog Worksheet'!$1:$3</definedName>
    <definedName name="Processed" localSheetId="1">#REF!</definedName>
    <definedName name="Processed">#REF!</definedName>
    <definedName name="Processed_Chicken_" localSheetId="1">#REF!</definedName>
    <definedName name="Processed_Chicken_">#REF!</definedName>
  </definedNames>
  <calcPr calcId="162913"/>
</workbook>
</file>

<file path=xl/calcChain.xml><?xml version="1.0" encoding="utf-8"?>
<calcChain xmlns="http://schemas.openxmlformats.org/spreadsheetml/2006/main">
  <c r="H78" i="12" l="1"/>
  <c r="G78" i="12" s="1"/>
  <c r="H79" i="12"/>
  <c r="G79" i="12" s="1"/>
  <c r="H80" i="12"/>
  <c r="G80" i="12" s="1"/>
  <c r="V64" i="12" l="1"/>
  <c r="H64" i="12"/>
  <c r="G64" i="12" s="1"/>
  <c r="V51" i="12"/>
  <c r="H13" i="12"/>
  <c r="G13" i="12" s="1"/>
  <c r="H19" i="12" l="1"/>
  <c r="G19" i="12" s="1"/>
  <c r="H77" i="12" l="1"/>
  <c r="H81" i="12"/>
  <c r="V45" i="12" l="1"/>
  <c r="V46" i="12"/>
  <c r="V47" i="12"/>
  <c r="V48" i="12"/>
  <c r="V49" i="12"/>
  <c r="V50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5" i="12"/>
  <c r="V66" i="12"/>
  <c r="V67" i="12"/>
  <c r="V68" i="12"/>
  <c r="V69" i="12"/>
  <c r="V70" i="12"/>
  <c r="V71" i="12"/>
  <c r="V72" i="12"/>
  <c r="V44" i="12"/>
  <c r="H72" i="12"/>
  <c r="H71" i="12"/>
  <c r="H69" i="12"/>
  <c r="H68" i="12"/>
  <c r="H67" i="12"/>
  <c r="H66" i="12"/>
  <c r="H65" i="12"/>
  <c r="H63" i="12"/>
  <c r="H62" i="12"/>
  <c r="H59" i="12"/>
  <c r="H53" i="12"/>
  <c r="H48" i="12"/>
  <c r="H47" i="12"/>
  <c r="H46" i="12"/>
  <c r="H44" i="12"/>
  <c r="V73" i="12" l="1"/>
  <c r="G89" i="12" s="1"/>
  <c r="G59" i="12"/>
  <c r="H54" i="12"/>
  <c r="G54" i="12" s="1"/>
  <c r="H55" i="12"/>
  <c r="G55" i="12" s="1"/>
  <c r="H50" i="12"/>
  <c r="G50" i="12" s="1"/>
  <c r="H30" i="12"/>
  <c r="G30" i="12" s="1"/>
  <c r="H6" i="12" l="1"/>
  <c r="G6" i="12" s="1"/>
  <c r="H7" i="12"/>
  <c r="G7" i="12" s="1"/>
  <c r="H8" i="12"/>
  <c r="G8" i="12" s="1"/>
  <c r="H9" i="12"/>
  <c r="G9" i="12" s="1"/>
  <c r="H49" i="12"/>
  <c r="H35" i="12"/>
  <c r="G35" i="12" s="1"/>
  <c r="G65" i="12" l="1"/>
  <c r="G49" i="12"/>
  <c r="H40" i="12"/>
  <c r="G40" i="12" s="1"/>
  <c r="H34" i="12"/>
  <c r="G34" i="12" s="1"/>
  <c r="H23" i="12"/>
  <c r="G23" i="12" s="1"/>
  <c r="H21" i="12"/>
  <c r="G21" i="12" s="1"/>
  <c r="H20" i="12"/>
  <c r="G20" i="12" s="1"/>
  <c r="H60" i="12" l="1"/>
  <c r="G60" i="12" s="1"/>
  <c r="G77" i="12"/>
  <c r="G62" i="12"/>
  <c r="H38" i="12"/>
  <c r="G38" i="12" s="1"/>
  <c r="H32" i="12"/>
  <c r="G32" i="12" s="1"/>
  <c r="H61" i="12" l="1"/>
  <c r="G61" i="12" s="1"/>
  <c r="G48" i="12"/>
  <c r="H24" i="12"/>
  <c r="G24" i="12" s="1"/>
  <c r="H14" i="12" l="1"/>
  <c r="G14" i="12" s="1"/>
  <c r="G71" i="12" l="1"/>
  <c r="H42" i="12"/>
  <c r="G42" i="12" s="1"/>
  <c r="H39" i="12"/>
  <c r="G39" i="12" s="1"/>
  <c r="H37" i="12"/>
  <c r="G37" i="12" s="1"/>
  <c r="H27" i="12"/>
  <c r="G27" i="12" s="1"/>
  <c r="H12" i="12"/>
  <c r="G12" i="12" s="1"/>
  <c r="H5" i="12"/>
  <c r="G5" i="12" s="1"/>
  <c r="H10" i="12"/>
  <c r="G10" i="12" s="1"/>
  <c r="G81" i="12"/>
  <c r="H76" i="12"/>
  <c r="G76" i="12" s="1"/>
  <c r="H75" i="12"/>
  <c r="G75" i="12" s="1"/>
  <c r="H74" i="12"/>
  <c r="G72" i="12"/>
  <c r="H70" i="12"/>
  <c r="G70" i="12" s="1"/>
  <c r="G69" i="12"/>
  <c r="G68" i="12"/>
  <c r="G67" i="12"/>
  <c r="G66" i="12"/>
  <c r="G63" i="12"/>
  <c r="H58" i="12"/>
  <c r="G58" i="12" s="1"/>
  <c r="H57" i="12"/>
  <c r="G57" i="12" s="1"/>
  <c r="G53" i="12"/>
  <c r="H52" i="12"/>
  <c r="G52" i="12" s="1"/>
  <c r="G47" i="12"/>
  <c r="G46" i="12"/>
  <c r="H45" i="12"/>
  <c r="G45" i="12" s="1"/>
  <c r="G44" i="12"/>
  <c r="H33" i="12"/>
  <c r="G33" i="12" s="1"/>
  <c r="H31" i="12"/>
  <c r="G31" i="12" s="1"/>
  <c r="H29" i="12"/>
  <c r="G29" i="12" s="1"/>
  <c r="H26" i="12"/>
  <c r="G26" i="12" s="1"/>
  <c r="H18" i="12"/>
  <c r="G18" i="12" s="1"/>
  <c r="H17" i="12"/>
  <c r="G17" i="12" s="1"/>
  <c r="H16" i="12"/>
  <c r="G16" i="12" s="1"/>
  <c r="G74" i="12" l="1"/>
  <c r="G82" i="12" s="1"/>
  <c r="H82" i="12"/>
  <c r="G87" i="12" l="1"/>
  <c r="G85" i="12"/>
</calcChain>
</file>

<file path=xl/sharedStrings.xml><?xml version="1.0" encoding="utf-8"?>
<sst xmlns="http://schemas.openxmlformats.org/spreadsheetml/2006/main" count="259" uniqueCount="150">
  <si>
    <t>Entitlement Cost of Order</t>
  </si>
  <si>
    <t># of Cases Ordered</t>
  </si>
  <si>
    <t>POULTRY</t>
  </si>
  <si>
    <t>MEAT</t>
  </si>
  <si>
    <t>Average Entitlement Cost/Case</t>
  </si>
  <si>
    <t>Storage</t>
  </si>
  <si>
    <t>Pack Size</t>
  </si>
  <si>
    <t>Dry</t>
  </si>
  <si>
    <t>FRUIT</t>
  </si>
  <si>
    <t>VEGETABLES</t>
  </si>
  <si>
    <t>4/10 LB</t>
  </si>
  <si>
    <t>Freezer</t>
  </si>
  <si>
    <t>8/5 LB</t>
  </si>
  <si>
    <t>Ham, CKD, Thin Sliced</t>
  </si>
  <si>
    <t>Peanut Butter, Smooth</t>
  </si>
  <si>
    <t>6/5 LB</t>
  </si>
  <si>
    <t>Turkey Roast, BNLS, Raw</t>
  </si>
  <si>
    <t>30 LB</t>
  </si>
  <si>
    <t>4/8-12 LB</t>
  </si>
  <si>
    <t>FISH</t>
  </si>
  <si>
    <t>Tuna, Chunk Light, Can</t>
  </si>
  <si>
    <t>6/66.5 oz</t>
  </si>
  <si>
    <t>Beans, Black Turtle</t>
  </si>
  <si>
    <t>Beans, Green</t>
  </si>
  <si>
    <t>Beans, Kidney</t>
  </si>
  <si>
    <t>Beans, Pinto</t>
  </si>
  <si>
    <t>6/#10 Can</t>
  </si>
  <si>
    <t>DAIRY</t>
  </si>
  <si>
    <t>Cheese, American, Yel Slc</t>
  </si>
  <si>
    <t>Cheese, Cheddar, Yel Shred</t>
  </si>
  <si>
    <t>Cheese, Mozz LMPS, Shred</t>
  </si>
  <si>
    <t>Cheese, Mozz, LMPS, String</t>
  </si>
  <si>
    <t>Cooler</t>
  </si>
  <si>
    <t>360/1 oz</t>
  </si>
  <si>
    <t>Applesauce</t>
  </si>
  <si>
    <t>Applesauce Cups</t>
  </si>
  <si>
    <t>Mixed Fruit, Ex Lt Syrup</t>
  </si>
  <si>
    <t>Peaches, Diced, Ex Lt Syrup</t>
  </si>
  <si>
    <t>Peaches, Sliced, Ex Lt Syrup</t>
  </si>
  <si>
    <t>Pears, Diced, Ex Lt Syrup</t>
  </si>
  <si>
    <t>Pears, Sliced, Ex Lt Syrup</t>
  </si>
  <si>
    <t>Raisins, box</t>
  </si>
  <si>
    <t>96/4.5 oz</t>
  </si>
  <si>
    <t xml:space="preserve">96/4.4 oz </t>
  </si>
  <si>
    <t>144/1.33 oz</t>
  </si>
  <si>
    <t>Pasta, Macaroni, WGR</t>
  </si>
  <si>
    <t>Pasta, Rotini, WGR</t>
  </si>
  <si>
    <t>Pasta, Spaghetti, WGR</t>
  </si>
  <si>
    <t>Rice, Brown, Long, Parboiled</t>
  </si>
  <si>
    <t>GRAINS</t>
  </si>
  <si>
    <t>25 LB</t>
  </si>
  <si>
    <t xml:space="preserve">Enter # of cases requesting in the blue boxes. </t>
  </si>
  <si>
    <t>8/5-4/10 LB</t>
  </si>
  <si>
    <t>BEANS</t>
  </si>
  <si>
    <t>Broccoli</t>
  </si>
  <si>
    <t>Peas</t>
  </si>
  <si>
    <t>40 LB</t>
  </si>
  <si>
    <t>Peanut Butter, Smooth, Individual Portion</t>
  </si>
  <si>
    <t>120/1.1 oz.</t>
  </si>
  <si>
    <t>Beef, Fine Ground, 85/15, Raw</t>
  </si>
  <si>
    <t>Pork, Pulled, Whole Muscle, CKD</t>
  </si>
  <si>
    <t>Chicken, Fajita, CKD</t>
  </si>
  <si>
    <t>Chicken, Diced, CKD</t>
  </si>
  <si>
    <t>Turkey Breast, Sliced, CKD</t>
  </si>
  <si>
    <t>12/2.5 LB</t>
  </si>
  <si>
    <t>Potatoes, Oven Fry</t>
  </si>
  <si>
    <t>Cranberries, Dried Ind.</t>
  </si>
  <si>
    <t>300/1.16 oz</t>
  </si>
  <si>
    <t xml:space="preserve">Fish Sticks, Pollock, Breaded WG </t>
  </si>
  <si>
    <t>96/4oz</t>
  </si>
  <si>
    <t>Chicken Strips, Unseasoned, CKD</t>
  </si>
  <si>
    <t>Beef Crumbles, CKD</t>
  </si>
  <si>
    <t>Turkey Taco Filling, CKD</t>
  </si>
  <si>
    <t>10/3 LB</t>
  </si>
  <si>
    <t xml:space="preserve">Egg Patty, Round, CKD </t>
  </si>
  <si>
    <t>Beans, Garbanzo</t>
  </si>
  <si>
    <t>Tomatoes, Diced, Can</t>
  </si>
  <si>
    <t>Pasta, Penne, WGR</t>
  </si>
  <si>
    <t>2/ 10 LB</t>
  </si>
  <si>
    <t>Strawberry Cup, Frz</t>
  </si>
  <si>
    <t>Beef Patty, CKD, 2 M/MA, No Fillers</t>
  </si>
  <si>
    <t>Beans, Refried</t>
  </si>
  <si>
    <t>Spaghetti Sauce, Can</t>
  </si>
  <si>
    <t xml:space="preserve">Cheese, Cheddar, Yel Slc </t>
  </si>
  <si>
    <t>4/5 LB</t>
  </si>
  <si>
    <t>Beef Patty, CKD, 2 M/MA, SPP</t>
  </si>
  <si>
    <t>Corn, Whole Kernel, Frz</t>
  </si>
  <si>
    <t>Corn, Whole Kernel, Cnd</t>
  </si>
  <si>
    <t>Blueberries, Frz, Unsweetened</t>
  </si>
  <si>
    <t>Peach Cups, Frz</t>
  </si>
  <si>
    <t xml:space="preserve">Mixed Berries Cup, Frz </t>
  </si>
  <si>
    <t>Strawberries, Sliced, Frz, Unsweetened</t>
  </si>
  <si>
    <t>Total entitlement cost of order:</t>
  </si>
  <si>
    <t>WBSCM Direct Delivery Catalog Worksheet for USDA Foods</t>
  </si>
  <si>
    <t>Cheese, Cheddar, RF, Yel Shred</t>
  </si>
  <si>
    <t>Potatoes, Wedge</t>
  </si>
  <si>
    <t>Tomatoes, Salsa, Pouch</t>
  </si>
  <si>
    <t>6/106 oz. Pouch</t>
  </si>
  <si>
    <t>Tomatoes, Sauce, Can</t>
  </si>
  <si>
    <t>Apricots, Frozen Cup</t>
  </si>
  <si>
    <t>70/4 oz</t>
  </si>
  <si>
    <t>Cheese, Pepper Jack, Shredded</t>
  </si>
  <si>
    <t>Orange Juice, Single Cont</t>
  </si>
  <si>
    <t>July 2022</t>
  </si>
  <si>
    <t>Aug. 2022</t>
  </si>
  <si>
    <t>Sept. 2022</t>
  </si>
  <si>
    <t>Enter your WBSCM beginning entitlement amount here:</t>
  </si>
  <si>
    <t>USDA Code</t>
  </si>
  <si>
    <t xml:space="preserve">USDA Food Description                                                            </t>
  </si>
  <si>
    <t>Estimated entitlement balance left to spend:</t>
  </si>
  <si>
    <t>ODE USDA Foods website</t>
  </si>
  <si>
    <t>WBSCM</t>
  </si>
  <si>
    <t>This is an optional tool to help Agencies pre-plan orders prior to entry into WBSCM</t>
  </si>
  <si>
    <t>ODE USDA DoD Fresh &amp; Pilot Entitlement Request Form</t>
  </si>
  <si>
    <t>Do not enter anything in gray or dash lines</t>
  </si>
  <si>
    <t>Chicken, Fillet, Unbread, CKD</t>
  </si>
  <si>
    <t>Entitlement cost will self total and appear in the green box at the bottom as you enter data.</t>
  </si>
  <si>
    <t>July-Sept. 2022</t>
  </si>
  <si>
    <t>Oct.  2022</t>
  </si>
  <si>
    <t>Nov.  2022</t>
  </si>
  <si>
    <t>Dec. 2022</t>
  </si>
  <si>
    <t>Jan. 2023</t>
  </si>
  <si>
    <t>Feb. 2023</t>
  </si>
  <si>
    <t>March 2023</t>
  </si>
  <si>
    <t>July 2023</t>
  </si>
  <si>
    <t>Aug. 2023</t>
  </si>
  <si>
    <t>Sept. 2023</t>
  </si>
  <si>
    <t>PEANUT &amp; SEED</t>
  </si>
  <si>
    <t>Sunflower Seed Butter, Smooth</t>
  </si>
  <si>
    <t>Turkey. Deli Breast, Smoked, Frozen</t>
  </si>
  <si>
    <t>12 LB</t>
  </si>
  <si>
    <t>Beans, Vegetarian</t>
  </si>
  <si>
    <t>Sweet Potatoes, Crinkle Cut</t>
  </si>
  <si>
    <t>Estimated entitlement balance left:</t>
  </si>
  <si>
    <t>(Total Cases)</t>
  </si>
  <si>
    <r>
      <t xml:space="preserve">Enter your Set-Aside Amount for DoD Fresh or UFVP here                                                                                                                                                   </t>
    </r>
    <r>
      <rPr>
        <b/>
        <i/>
        <sz val="10"/>
        <rFont val="Calibri"/>
        <family val="2"/>
        <scheme val="minor"/>
      </rPr>
      <t>(enter zero if not participating)</t>
    </r>
  </si>
  <si>
    <t>Optional: Enter # cases SY 23-24 seasonal Fruits/Veggies for July-Sept. 2023 in yellow cells</t>
  </si>
  <si>
    <t>School Year 2022-23</t>
  </si>
  <si>
    <r>
      <t xml:space="preserve">The tab titled </t>
    </r>
    <r>
      <rPr>
        <b/>
        <sz val="12"/>
        <rFont val="Calibri"/>
        <family val="2"/>
        <scheme val="minor"/>
      </rPr>
      <t>'SY 2022-23 Catalog Worksheet'</t>
    </r>
    <r>
      <rPr>
        <sz val="12"/>
        <rFont val="Calibri"/>
        <family val="2"/>
        <scheme val="minor"/>
      </rPr>
      <t xml:space="preserve"> shows the WBSCM products available, the date(s) each product will be delivered to the warehouse, and the estimated per case entitlement cost of each product. </t>
    </r>
    <r>
      <rPr>
        <sz val="12"/>
        <color rgb="FFFF0000"/>
        <rFont val="Calibri"/>
        <family val="2"/>
        <scheme val="minor"/>
      </rPr>
      <t>*</t>
    </r>
    <r>
      <rPr>
        <sz val="12"/>
        <rFont val="Calibri"/>
        <family val="2"/>
        <scheme val="minor"/>
      </rPr>
      <t xml:space="preserve">However, when you enter your order into WBSCM, it will use the most recent average actual prices. Keep this in mind; WBSCM will display a more current average price and you may have to make adjustments. </t>
    </r>
  </si>
  <si>
    <t>Anticipated cost of 2023-24 first quarter Fruits &amp; Veggies (columns S-U)</t>
  </si>
  <si>
    <t>Optional: Enter # cases of seasonal Fruits/Veggies already ordered for July-Sept. 2022 in column I blue cells</t>
  </si>
  <si>
    <t>3- Links to Resources:</t>
  </si>
  <si>
    <r>
      <t>1 - ENTER NUMBER OF CASES -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i/>
        <sz val="16"/>
        <color rgb="FFC00000"/>
        <rFont val="Calibri"/>
        <family val="2"/>
        <scheme val="minor"/>
      </rPr>
      <t>AS INSTRUCTED IN RED</t>
    </r>
  </si>
  <si>
    <r>
      <t xml:space="preserve">2 - CHECK YOUR TOTAL ORDER, ENTER ENTITLEMENT AND SET-ASIDE AMOUNT - </t>
    </r>
    <r>
      <rPr>
        <b/>
        <i/>
        <sz val="16"/>
        <color rgb="FFC00000"/>
        <rFont val="Calibri"/>
        <family val="2"/>
        <scheme val="minor"/>
      </rPr>
      <t>AS INSTRUCTED IN RED</t>
    </r>
  </si>
  <si>
    <t>2-STEP INSTRUCTIONS</t>
  </si>
  <si>
    <t>24/2 LB</t>
  </si>
  <si>
    <t>Pancakes, Whole Wheat, Frz</t>
  </si>
  <si>
    <t>144 count</t>
  </si>
  <si>
    <t>Tortilla, Whole Wheat, 8", Frz</t>
  </si>
  <si>
    <t>CTN 12/24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</si>
</sst>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\ #,##0.00_);\(&quot;$&quot;#,##0.00\)"/>
  </numFmts>
  <fonts count="27" x14ac:knownFonts="1">
    <font>
      <sz val="10"/>
      <name val="MS Sans Serif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MS Sans Serif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i/>
      <sz val="16"/>
      <color theme="6" tint="-0.499984740745262"/>
      <name val="Calibri"/>
      <family val="2"/>
      <scheme val="minor"/>
    </font>
    <font>
      <sz val="36"/>
      <name val="Calibri"/>
      <family val="2"/>
      <scheme val="minor"/>
    </font>
    <font>
      <b/>
      <sz val="2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Up"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4" fillId="10" borderId="0" applyNumberFormat="0" applyBorder="0" applyAlignment="0" applyProtection="0"/>
  </cellStyleXfs>
  <cellXfs count="283">
    <xf numFmtId="0" fontId="0" fillId="0" borderId="0" xfId="0"/>
    <xf numFmtId="0" fontId="5" fillId="2" borderId="1" xfId="0" quotePrefix="1" applyNumberFormat="1" applyFont="1" applyFill="1" applyBorder="1" applyAlignment="1">
      <alignment horizontal="left" vertical="center"/>
    </xf>
    <xf numFmtId="0" fontId="5" fillId="5" borderId="1" xfId="0" quotePrefix="1" applyNumberFormat="1" applyFont="1" applyFill="1" applyBorder="1" applyAlignment="1">
      <alignment horizontal="left" vertical="center"/>
    </xf>
    <xf numFmtId="0" fontId="5" fillId="4" borderId="1" xfId="0" quotePrefix="1" applyNumberFormat="1" applyFont="1" applyFill="1" applyBorder="1" applyAlignment="1" applyProtection="1">
      <alignment horizontal="left" vertical="center"/>
      <protection locked="0"/>
    </xf>
    <xf numFmtId="0" fontId="5" fillId="2" borderId="1" xfId="0" quotePrefix="1" applyNumberFormat="1" applyFont="1" applyFill="1" applyBorder="1" applyAlignment="1" applyProtection="1">
      <alignment horizontal="left" vertical="center"/>
      <protection locked="0"/>
    </xf>
    <xf numFmtId="0" fontId="4" fillId="2" borderId="1" xfId="0" quotePrefix="1" applyNumberFormat="1" applyFont="1" applyFill="1" applyBorder="1" applyAlignment="1">
      <alignment horizontal="left" vertical="center"/>
    </xf>
    <xf numFmtId="0" fontId="5" fillId="7" borderId="1" xfId="0" quotePrefix="1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2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/>
    </xf>
    <xf numFmtId="49" fontId="5" fillId="0" borderId="1" xfId="2" applyNumberFormat="1" applyFont="1" applyFill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2" applyNumberFormat="1" applyFont="1" applyFill="1" applyBorder="1" applyAlignment="1">
      <alignment horizontal="left" vertical="top" wrapText="1"/>
    </xf>
    <xf numFmtId="164" fontId="4" fillId="2" borderId="3" xfId="1" applyNumberFormat="1" applyFont="1" applyFill="1" applyBorder="1" applyAlignment="1">
      <alignment horizontal="centerContinuous" vertic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7" fontId="5" fillId="0" borderId="0" xfId="0" quotePrefix="1" applyNumberFormat="1" applyFont="1" applyFill="1" applyBorder="1" applyAlignment="1">
      <alignment vertical="center"/>
    </xf>
    <xf numFmtId="1" fontId="5" fillId="0" borderId="0" xfId="0" quotePrefix="1" applyNumberFormat="1" applyFont="1" applyFill="1" applyBorder="1" applyAlignment="1">
      <alignment vertical="center"/>
    </xf>
    <xf numFmtId="0" fontId="5" fillId="0" borderId="0" xfId="0" quotePrefix="1" applyNumberFormat="1" applyFont="1" applyFill="1" applyBorder="1" applyAlignment="1">
      <alignment vertical="center"/>
    </xf>
    <xf numFmtId="1" fontId="5" fillId="0" borderId="0" xfId="0" quotePrefix="1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164" fontId="5" fillId="3" borderId="0" xfId="1" applyNumberFormat="1" applyFont="1" applyFill="1" applyBorder="1" applyAlignment="1">
      <alignment vertical="center"/>
    </xf>
    <xf numFmtId="1" fontId="5" fillId="3" borderId="0" xfId="0" applyNumberFormat="1" applyFont="1" applyFill="1" applyBorder="1" applyAlignment="1">
      <alignment vertical="center"/>
    </xf>
    <xf numFmtId="164" fontId="5" fillId="0" borderId="0" xfId="0" applyNumberFormat="1" applyFont="1" applyFill="1"/>
    <xf numFmtId="0" fontId="5" fillId="8" borderId="0" xfId="0" applyNumberFormat="1" applyFont="1" applyFill="1" applyBorder="1" applyAlignment="1">
      <alignment horizontal="left"/>
    </xf>
    <xf numFmtId="0" fontId="5" fillId="2" borderId="7" xfId="0" quotePrefix="1" applyNumberFormat="1" applyFont="1" applyFill="1" applyBorder="1" applyAlignment="1">
      <alignment horizontal="left" vertical="center"/>
    </xf>
    <xf numFmtId="0" fontId="5" fillId="2" borderId="8" xfId="0" quotePrefix="1" applyNumberFormat="1" applyFont="1" applyFill="1" applyBorder="1" applyAlignment="1">
      <alignment horizontal="left" vertical="center"/>
    </xf>
    <xf numFmtId="0" fontId="5" fillId="8" borderId="9" xfId="0" applyNumberFormat="1" applyFont="1" applyFill="1" applyBorder="1" applyAlignment="1">
      <alignment horizontal="left"/>
    </xf>
    <xf numFmtId="0" fontId="5" fillId="8" borderId="10" xfId="0" applyNumberFormat="1" applyFont="1" applyFill="1" applyBorder="1" applyAlignment="1">
      <alignment horizontal="left"/>
    </xf>
    <xf numFmtId="0" fontId="5" fillId="5" borderId="8" xfId="0" quotePrefix="1" applyNumberFormat="1" applyFont="1" applyFill="1" applyBorder="1" applyAlignment="1">
      <alignment horizontal="left" vertical="center"/>
    </xf>
    <xf numFmtId="0" fontId="5" fillId="7" borderId="8" xfId="0" quotePrefix="1" applyNumberFormat="1" applyFont="1" applyFill="1" applyBorder="1" applyAlignment="1" applyProtection="1">
      <alignment horizontal="left" vertical="center"/>
      <protection locked="0"/>
    </xf>
    <xf numFmtId="0" fontId="5" fillId="7" borderId="7" xfId="0" quotePrefix="1" applyNumberFormat="1" applyFont="1" applyFill="1" applyBorder="1" applyAlignment="1" applyProtection="1">
      <alignment horizontal="left" vertical="center"/>
      <protection locked="0"/>
    </xf>
    <xf numFmtId="0" fontId="5" fillId="2" borderId="11" xfId="0" quotePrefix="1" applyNumberFormat="1" applyFont="1" applyFill="1" applyBorder="1" applyAlignment="1">
      <alignment horizontal="left" vertical="center"/>
    </xf>
    <xf numFmtId="0" fontId="5" fillId="2" borderId="12" xfId="0" quotePrefix="1" applyNumberFormat="1" applyFont="1" applyFill="1" applyBorder="1" applyAlignment="1">
      <alignment horizontal="left" vertical="center"/>
    </xf>
    <xf numFmtId="0" fontId="5" fillId="2" borderId="13" xfId="0" quotePrefix="1" applyNumberFormat="1" applyFont="1" applyFill="1" applyBorder="1" applyAlignment="1">
      <alignment horizontal="left" vertical="center"/>
    </xf>
    <xf numFmtId="164" fontId="9" fillId="2" borderId="4" xfId="1" applyNumberFormat="1" applyFont="1" applyFill="1" applyBorder="1" applyAlignment="1">
      <alignment horizontal="centerContinuous" vertical="center"/>
    </xf>
    <xf numFmtId="164" fontId="4" fillId="2" borderId="4" xfId="1" applyNumberFormat="1" applyFont="1" applyFill="1" applyBorder="1" applyAlignment="1">
      <alignment horizontal="centerContinuous" vertical="center"/>
    </xf>
    <xf numFmtId="164" fontId="4" fillId="2" borderId="6" xfId="1" applyNumberFormat="1" applyFont="1" applyFill="1" applyBorder="1" applyAlignment="1">
      <alignment horizontal="centerContinuous" vertical="center"/>
    </xf>
    <xf numFmtId="0" fontId="4" fillId="2" borderId="8" xfId="0" quotePrefix="1" applyNumberFormat="1" applyFont="1" applyFill="1" applyBorder="1" applyAlignment="1">
      <alignment horizontal="left" vertical="center"/>
    </xf>
    <xf numFmtId="0" fontId="5" fillId="4" borderId="12" xfId="0" quotePrefix="1" applyNumberFormat="1" applyFont="1" applyFill="1" applyBorder="1" applyAlignment="1" applyProtection="1">
      <alignment horizontal="left" vertical="center"/>
      <protection locked="0"/>
    </xf>
    <xf numFmtId="1" fontId="5" fillId="4" borderId="15" xfId="0" quotePrefix="1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Continuous" vertical="center"/>
    </xf>
    <xf numFmtId="1" fontId="5" fillId="8" borderId="19" xfId="0" quotePrefix="1" applyNumberFormat="1" applyFont="1" applyFill="1" applyBorder="1" applyAlignment="1">
      <alignment horizontal="left" vertical="top"/>
    </xf>
    <xf numFmtId="0" fontId="4" fillId="8" borderId="19" xfId="0" applyFont="1" applyFill="1" applyBorder="1" applyAlignment="1">
      <alignment horizontal="left" vertical="top"/>
    </xf>
    <xf numFmtId="0" fontId="4" fillId="8" borderId="19" xfId="0" applyNumberFormat="1" applyFont="1" applyFill="1" applyBorder="1" applyAlignment="1">
      <alignment horizontal="left" vertical="top"/>
    </xf>
    <xf numFmtId="0" fontId="11" fillId="0" borderId="0" xfId="0" applyFont="1" applyAlignment="1">
      <alignment horizontal="left"/>
    </xf>
    <xf numFmtId="0" fontId="13" fillId="0" borderId="0" xfId="0" applyFont="1" applyProtection="1">
      <protection locked="0"/>
    </xf>
    <xf numFmtId="0" fontId="0" fillId="0" borderId="0" xfId="0" applyProtection="1">
      <protection locked="0"/>
    </xf>
    <xf numFmtId="0" fontId="12" fillId="0" borderId="0" xfId="2" applyFont="1" applyProtection="1">
      <protection locked="0"/>
    </xf>
    <xf numFmtId="164" fontId="4" fillId="2" borderId="0" xfId="1" applyNumberFormat="1" applyFont="1" applyFill="1" applyBorder="1" applyAlignment="1">
      <alignment horizontal="centerContinuous" vertical="center"/>
    </xf>
    <xf numFmtId="0" fontId="4" fillId="0" borderId="26" xfId="0" quotePrefix="1" applyNumberFormat="1" applyFont="1" applyFill="1" applyBorder="1" applyAlignment="1">
      <alignment horizontal="left" vertical="center" wrapText="1"/>
    </xf>
    <xf numFmtId="0" fontId="4" fillId="0" borderId="27" xfId="0" quotePrefix="1" applyNumberFormat="1" applyFont="1" applyFill="1" applyBorder="1" applyAlignment="1">
      <alignment horizontal="left" vertical="center" wrapText="1"/>
    </xf>
    <xf numFmtId="49" fontId="4" fillId="0" borderId="27" xfId="0" quotePrefix="1" applyNumberFormat="1" applyFont="1" applyFill="1" applyBorder="1" applyAlignment="1">
      <alignment horizontal="left" vertical="center" wrapText="1"/>
    </xf>
    <xf numFmtId="1" fontId="4" fillId="0" borderId="28" xfId="0" quotePrefix="1" applyNumberFormat="1" applyFont="1" applyFill="1" applyBorder="1" applyAlignment="1">
      <alignment horizontal="left" vertical="center" wrapText="1"/>
    </xf>
    <xf numFmtId="1" fontId="4" fillId="0" borderId="25" xfId="0" quotePrefix="1" applyNumberFormat="1" applyFont="1" applyFill="1" applyBorder="1" applyAlignment="1">
      <alignment horizontal="left" vertical="center" wrapText="1"/>
    </xf>
    <xf numFmtId="1" fontId="4" fillId="7" borderId="26" xfId="0" quotePrefix="1" applyNumberFormat="1" applyFont="1" applyFill="1" applyBorder="1" applyAlignment="1">
      <alignment horizontal="left" wrapText="1"/>
    </xf>
    <xf numFmtId="49" fontId="4" fillId="7" borderId="27" xfId="0" quotePrefix="1" applyNumberFormat="1" applyFont="1" applyFill="1" applyBorder="1" applyAlignment="1">
      <alignment horizontal="left" wrapText="1"/>
    </xf>
    <xf numFmtId="49" fontId="4" fillId="7" borderId="28" xfId="0" quotePrefix="1" applyNumberFormat="1" applyFont="1" applyFill="1" applyBorder="1" applyAlignment="1">
      <alignment horizontal="left" wrapText="1"/>
    </xf>
    <xf numFmtId="1" fontId="4" fillId="0" borderId="26" xfId="0" quotePrefix="1" applyNumberFormat="1" applyFont="1" applyFill="1" applyBorder="1" applyAlignment="1">
      <alignment horizontal="left" wrapText="1"/>
    </xf>
    <xf numFmtId="49" fontId="4" fillId="0" borderId="27" xfId="0" quotePrefix="1" applyNumberFormat="1" applyFont="1" applyFill="1" applyBorder="1" applyAlignment="1">
      <alignment horizontal="left" wrapText="1"/>
    </xf>
    <xf numFmtId="49" fontId="4" fillId="0" borderId="28" xfId="0" quotePrefix="1" applyNumberFormat="1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7" fillId="0" borderId="12" xfId="2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5" fillId="8" borderId="5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5" fillId="8" borderId="6" xfId="0" applyFont="1" applyFill="1" applyBorder="1" applyAlignment="1">
      <alignment horizontal="left"/>
    </xf>
    <xf numFmtId="0" fontId="5" fillId="4" borderId="7" xfId="0" quotePrefix="1" applyNumberFormat="1" applyFont="1" applyFill="1" applyBorder="1" applyAlignment="1" applyProtection="1">
      <alignment horizontal="left" vertical="center"/>
      <protection locked="0"/>
    </xf>
    <xf numFmtId="0" fontId="5" fillId="2" borderId="7" xfId="0" quotePrefix="1" applyNumberFormat="1" applyFont="1" applyFill="1" applyBorder="1" applyAlignment="1" applyProtection="1">
      <alignment horizontal="left" vertical="center"/>
      <protection locked="0"/>
    </xf>
    <xf numFmtId="0" fontId="5" fillId="5" borderId="11" xfId="0" quotePrefix="1" applyNumberFormat="1" applyFont="1" applyFill="1" applyBorder="1" applyAlignment="1">
      <alignment horizontal="left" vertical="center"/>
    </xf>
    <xf numFmtId="0" fontId="5" fillId="5" borderId="12" xfId="0" quotePrefix="1" applyNumberFormat="1" applyFont="1" applyFill="1" applyBorder="1" applyAlignment="1">
      <alignment horizontal="left" vertical="center"/>
    </xf>
    <xf numFmtId="0" fontId="5" fillId="5" borderId="13" xfId="0" quotePrefix="1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8" borderId="5" xfId="0" applyNumberFormat="1" applyFont="1" applyFill="1" applyBorder="1" applyAlignment="1">
      <alignment horizontal="left"/>
    </xf>
    <xf numFmtId="0" fontId="5" fillId="8" borderId="4" xfId="0" applyNumberFormat="1" applyFont="1" applyFill="1" applyBorder="1" applyAlignment="1">
      <alignment horizontal="left"/>
    </xf>
    <xf numFmtId="0" fontId="5" fillId="8" borderId="6" xfId="0" applyNumberFormat="1" applyFont="1" applyFill="1" applyBorder="1" applyAlignment="1">
      <alignment horizontal="left"/>
    </xf>
    <xf numFmtId="0" fontId="7" fillId="0" borderId="12" xfId="2" applyNumberFormat="1" applyFont="1" applyFill="1" applyBorder="1" applyAlignment="1">
      <alignment horizontal="left" vertical="top"/>
    </xf>
    <xf numFmtId="0" fontId="4" fillId="2" borderId="7" xfId="0" quotePrefix="1" applyNumberFormat="1" applyFont="1" applyFill="1" applyBorder="1" applyAlignment="1">
      <alignment horizontal="left" vertical="center"/>
    </xf>
    <xf numFmtId="0" fontId="4" fillId="2" borderId="11" xfId="0" quotePrefix="1" applyNumberFormat="1" applyFont="1" applyFill="1" applyBorder="1" applyAlignment="1">
      <alignment horizontal="left" vertical="center"/>
    </xf>
    <xf numFmtId="0" fontId="4" fillId="2" borderId="12" xfId="0" quotePrefix="1" applyNumberFormat="1" applyFont="1" applyFill="1" applyBorder="1" applyAlignment="1">
      <alignment horizontal="left" vertical="center"/>
    </xf>
    <xf numFmtId="0" fontId="4" fillId="2" borderId="13" xfId="0" quotePrefix="1" applyNumberFormat="1" applyFont="1" applyFill="1" applyBorder="1" applyAlignment="1">
      <alignment horizontal="left" vertical="center"/>
    </xf>
    <xf numFmtId="0" fontId="5" fillId="0" borderId="12" xfId="2" applyNumberFormat="1" applyFont="1" applyFill="1" applyBorder="1" applyAlignment="1">
      <alignment horizontal="left" vertical="top"/>
    </xf>
    <xf numFmtId="0" fontId="5" fillId="0" borderId="12" xfId="0" applyNumberFormat="1" applyFont="1" applyFill="1" applyBorder="1" applyAlignment="1">
      <alignment horizontal="left" vertical="top"/>
    </xf>
    <xf numFmtId="0" fontId="4" fillId="8" borderId="0" xfId="0" applyNumberFormat="1" applyFont="1" applyFill="1" applyBorder="1" applyAlignment="1">
      <alignment vertical="center"/>
    </xf>
    <xf numFmtId="0" fontId="4" fillId="8" borderId="10" xfId="0" applyNumberFormat="1" applyFont="1" applyFill="1" applyBorder="1" applyAlignment="1">
      <alignment vertical="center"/>
    </xf>
    <xf numFmtId="0" fontId="5" fillId="2" borderId="30" xfId="0" quotePrefix="1" applyNumberFormat="1" applyFont="1" applyFill="1" applyBorder="1" applyAlignment="1">
      <alignment horizontal="left" vertical="center"/>
    </xf>
    <xf numFmtId="0" fontId="5" fillId="4" borderId="31" xfId="0" quotePrefix="1" applyNumberFormat="1" applyFont="1" applyFill="1" applyBorder="1" applyAlignment="1" applyProtection="1">
      <alignment horizontal="left" vertical="center"/>
      <protection locked="0"/>
    </xf>
    <xf numFmtId="0" fontId="5" fillId="2" borderId="31" xfId="0" quotePrefix="1" applyNumberFormat="1" applyFont="1" applyFill="1" applyBorder="1" applyAlignment="1">
      <alignment horizontal="left" vertical="center"/>
    </xf>
    <xf numFmtId="0" fontId="5" fillId="2" borderId="32" xfId="0" quotePrefix="1" applyNumberFormat="1" applyFont="1" applyFill="1" applyBorder="1" applyAlignment="1">
      <alignment horizontal="left" vertical="center"/>
    </xf>
    <xf numFmtId="49" fontId="5" fillId="0" borderId="12" xfId="2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4" borderId="30" xfId="0" quotePrefix="1" applyNumberFormat="1" applyFont="1" applyFill="1" applyBorder="1" applyAlignment="1" applyProtection="1">
      <alignment horizontal="left" vertical="center"/>
      <protection locked="0"/>
    </xf>
    <xf numFmtId="0" fontId="5" fillId="7" borderId="12" xfId="0" quotePrefix="1" applyNumberFormat="1" applyFont="1" applyFill="1" applyBorder="1" applyAlignment="1" applyProtection="1">
      <alignment horizontal="left" vertical="center"/>
      <protection locked="0"/>
    </xf>
    <xf numFmtId="0" fontId="4" fillId="8" borderId="24" xfId="0" applyFont="1" applyFill="1" applyBorder="1" applyAlignment="1">
      <alignment horizontal="left" vertical="top"/>
    </xf>
    <xf numFmtId="0" fontId="4" fillId="8" borderId="0" xfId="0" applyFont="1" applyFill="1" applyBorder="1" applyAlignment="1">
      <alignment horizontal="left" vertical="top"/>
    </xf>
    <xf numFmtId="0" fontId="5" fillId="0" borderId="30" xfId="0" applyFont="1" applyFill="1" applyBorder="1" applyAlignment="1">
      <alignment horizontal="left" vertical="top"/>
    </xf>
    <xf numFmtId="0" fontId="7" fillId="0" borderId="31" xfId="2" applyNumberFormat="1" applyFont="1" applyFill="1" applyBorder="1" applyAlignment="1">
      <alignment horizontal="left" vertical="top"/>
    </xf>
    <xf numFmtId="0" fontId="5" fillId="0" borderId="31" xfId="2" applyNumberFormat="1" applyFont="1" applyFill="1" applyBorder="1" applyAlignment="1">
      <alignment horizontal="left" vertical="top"/>
    </xf>
    <xf numFmtId="0" fontId="8" fillId="0" borderId="31" xfId="0" applyFont="1" applyFill="1" applyBorder="1" applyAlignment="1">
      <alignment horizontal="left" vertical="top" wrapText="1"/>
    </xf>
    <xf numFmtId="1" fontId="4" fillId="9" borderId="4" xfId="0" quotePrefix="1" applyNumberFormat="1" applyFont="1" applyFill="1" applyBorder="1" applyAlignment="1">
      <alignment vertical="center"/>
    </xf>
    <xf numFmtId="1" fontId="5" fillId="8" borderId="9" xfId="0" quotePrefix="1" applyNumberFormat="1" applyFont="1" applyFill="1" applyBorder="1" applyAlignment="1">
      <alignment horizontal="left" vertical="top"/>
    </xf>
    <xf numFmtId="1" fontId="5" fillId="8" borderId="35" xfId="0" quotePrefix="1" applyNumberFormat="1" applyFont="1" applyFill="1" applyBorder="1" applyAlignment="1">
      <alignment horizontal="left" vertical="top"/>
    </xf>
    <xf numFmtId="0" fontId="4" fillId="8" borderId="5" xfId="0" applyNumberFormat="1" applyFont="1" applyFill="1" applyBorder="1" applyAlignment="1">
      <alignment vertical="center"/>
    </xf>
    <xf numFmtId="0" fontId="4" fillId="8" borderId="4" xfId="0" applyNumberFormat="1" applyFont="1" applyFill="1" applyBorder="1" applyAlignment="1">
      <alignment vertical="center"/>
    </xf>
    <xf numFmtId="0" fontId="4" fillId="8" borderId="6" xfId="0" applyNumberFormat="1" applyFont="1" applyFill="1" applyBorder="1" applyAlignment="1">
      <alignment vertical="center"/>
    </xf>
    <xf numFmtId="0" fontId="4" fillId="9" borderId="0" xfId="0" quotePrefix="1" applyNumberFormat="1" applyFont="1" applyFill="1" applyBorder="1" applyAlignment="1">
      <alignment vertical="center"/>
    </xf>
    <xf numFmtId="0" fontId="5" fillId="9" borderId="0" xfId="0" applyNumberFormat="1" applyFont="1" applyFill="1" applyBorder="1" applyAlignment="1">
      <alignment horizontal="left"/>
    </xf>
    <xf numFmtId="0" fontId="5" fillId="9" borderId="10" xfId="0" applyNumberFormat="1" applyFont="1" applyFill="1" applyBorder="1" applyAlignment="1">
      <alignment horizontal="left"/>
    </xf>
    <xf numFmtId="0" fontId="5" fillId="2" borderId="31" xfId="0" quotePrefix="1" applyNumberFormat="1" applyFont="1" applyFill="1" applyBorder="1" applyAlignment="1" applyProtection="1">
      <alignment horizontal="left" vertical="center"/>
      <protection locked="0"/>
    </xf>
    <xf numFmtId="0" fontId="5" fillId="2" borderId="37" xfId="0" quotePrefix="1" applyNumberFormat="1" applyFont="1" applyFill="1" applyBorder="1" applyAlignment="1">
      <alignment horizontal="left" vertical="center"/>
    </xf>
    <xf numFmtId="0" fontId="5" fillId="2" borderId="2" xfId="0" quotePrefix="1" applyNumberFormat="1" applyFont="1" applyFill="1" applyBorder="1" applyAlignment="1">
      <alignment horizontal="left" vertical="center"/>
    </xf>
    <xf numFmtId="0" fontId="5" fillId="2" borderId="38" xfId="0" quotePrefix="1" applyNumberFormat="1" applyFont="1" applyFill="1" applyBorder="1" applyAlignment="1">
      <alignment horizontal="left" vertical="center"/>
    </xf>
    <xf numFmtId="0" fontId="5" fillId="7" borderId="31" xfId="0" quotePrefix="1" applyNumberFormat="1" applyFont="1" applyFill="1" applyBorder="1" applyAlignment="1" applyProtection="1">
      <alignment horizontal="left" vertical="center"/>
      <protection locked="0"/>
    </xf>
    <xf numFmtId="0" fontId="4" fillId="8" borderId="5" xfId="0" applyFont="1" applyFill="1" applyBorder="1" applyAlignment="1">
      <alignment horizontal="left" vertical="top"/>
    </xf>
    <xf numFmtId="0" fontId="4" fillId="8" borderId="4" xfId="0" applyFont="1" applyFill="1" applyBorder="1" applyAlignment="1">
      <alignment horizontal="left" vertical="top"/>
    </xf>
    <xf numFmtId="0" fontId="4" fillId="8" borderId="6" xfId="0" applyFont="1" applyFill="1" applyBorder="1" applyAlignment="1">
      <alignment horizontal="left" vertical="top"/>
    </xf>
    <xf numFmtId="49" fontId="5" fillId="0" borderId="31" xfId="2" applyNumberFormat="1" applyFont="1" applyFill="1" applyBorder="1" applyAlignment="1">
      <alignment horizontal="left" vertical="top"/>
    </xf>
    <xf numFmtId="0" fontId="4" fillId="8" borderId="9" xfId="0" applyNumberFormat="1" applyFont="1" applyFill="1" applyBorder="1" applyAlignment="1">
      <alignment vertical="center"/>
    </xf>
    <xf numFmtId="0" fontId="4" fillId="8" borderId="39" xfId="0" applyNumberFormat="1" applyFont="1" applyFill="1" applyBorder="1" applyAlignment="1">
      <alignment vertical="center"/>
    </xf>
    <xf numFmtId="0" fontId="5" fillId="8" borderId="39" xfId="0" applyNumberFormat="1" applyFont="1" applyFill="1" applyBorder="1" applyAlignment="1">
      <alignment horizontal="left"/>
    </xf>
    <xf numFmtId="0" fontId="5" fillId="8" borderId="40" xfId="0" applyNumberFormat="1" applyFont="1" applyFill="1" applyBorder="1" applyAlignment="1">
      <alignment horizontal="left"/>
    </xf>
    <xf numFmtId="0" fontId="4" fillId="8" borderId="5" xfId="0" applyNumberFormat="1" applyFont="1" applyFill="1" applyBorder="1" applyAlignment="1">
      <alignment horizontal="left" vertical="top"/>
    </xf>
    <xf numFmtId="0" fontId="4" fillId="8" borderId="4" xfId="0" applyNumberFormat="1" applyFont="1" applyFill="1" applyBorder="1" applyAlignment="1">
      <alignment horizontal="left" vertical="top"/>
    </xf>
    <xf numFmtId="0" fontId="4" fillId="8" borderId="6" xfId="0" applyNumberFormat="1" applyFont="1" applyFill="1" applyBorder="1" applyAlignment="1">
      <alignment horizontal="left" vertical="top"/>
    </xf>
    <xf numFmtId="0" fontId="7" fillId="0" borderId="31" xfId="2" applyFont="1" applyFill="1" applyBorder="1" applyAlignment="1">
      <alignment horizontal="left" vertical="top"/>
    </xf>
    <xf numFmtId="0" fontId="6" fillId="0" borderId="30" xfId="0" applyFont="1" applyFill="1" applyBorder="1" applyAlignment="1">
      <alignment horizontal="left" vertical="top"/>
    </xf>
    <xf numFmtId="0" fontId="5" fillId="0" borderId="31" xfId="0" applyNumberFormat="1" applyFont="1" applyFill="1" applyBorder="1" applyAlignment="1">
      <alignment horizontal="left" vertical="top"/>
    </xf>
    <xf numFmtId="0" fontId="5" fillId="5" borderId="30" xfId="0" quotePrefix="1" applyNumberFormat="1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top"/>
    </xf>
    <xf numFmtId="0" fontId="4" fillId="2" borderId="30" xfId="0" quotePrefix="1" applyNumberFormat="1" applyFont="1" applyFill="1" applyBorder="1" applyAlignment="1">
      <alignment horizontal="left" vertical="center"/>
    </xf>
    <xf numFmtId="0" fontId="5" fillId="5" borderId="31" xfId="0" quotePrefix="1" applyNumberFormat="1" applyFont="1" applyFill="1" applyBorder="1" applyAlignment="1">
      <alignment horizontal="left" vertical="center"/>
    </xf>
    <xf numFmtId="0" fontId="5" fillId="2" borderId="2" xfId="0" quotePrefix="1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/>
    </xf>
    <xf numFmtId="0" fontId="7" fillId="0" borderId="1" xfId="2" applyFont="1" applyFill="1" applyBorder="1" applyAlignment="1">
      <alignment horizontal="left"/>
    </xf>
    <xf numFmtId="0" fontId="5" fillId="0" borderId="41" xfId="0" applyFont="1" applyFill="1" applyBorder="1" applyAlignment="1">
      <alignment horizontal="left" vertical="top"/>
    </xf>
    <xf numFmtId="0" fontId="7" fillId="0" borderId="42" xfId="2" applyFont="1" applyFill="1" applyBorder="1" applyAlignment="1">
      <alignment horizontal="left" vertical="top"/>
    </xf>
    <xf numFmtId="0" fontId="5" fillId="0" borderId="42" xfId="2" applyNumberFormat="1" applyFont="1" applyFill="1" applyBorder="1" applyAlignment="1">
      <alignment horizontal="left" vertical="top"/>
    </xf>
    <xf numFmtId="49" fontId="5" fillId="0" borderId="42" xfId="2" applyNumberFormat="1" applyFont="1" applyFill="1" applyBorder="1" applyAlignment="1">
      <alignment horizontal="left" vertical="top"/>
    </xf>
    <xf numFmtId="0" fontId="5" fillId="2" borderId="41" xfId="0" quotePrefix="1" applyNumberFormat="1" applyFont="1" applyFill="1" applyBorder="1" applyAlignment="1">
      <alignment horizontal="left" vertical="center"/>
    </xf>
    <xf numFmtId="0" fontId="5" fillId="2" borderId="42" xfId="0" quotePrefix="1" applyNumberFormat="1" applyFont="1" applyFill="1" applyBorder="1" applyAlignment="1">
      <alignment horizontal="left" vertical="center"/>
    </xf>
    <xf numFmtId="0" fontId="5" fillId="4" borderId="42" xfId="0" quotePrefix="1" applyNumberFormat="1" applyFont="1" applyFill="1" applyBorder="1" applyAlignment="1" applyProtection="1">
      <alignment horizontal="left" vertical="center"/>
      <protection locked="0"/>
    </xf>
    <xf numFmtId="0" fontId="5" fillId="2" borderId="43" xfId="0" quotePrefix="1" applyNumberFormat="1" applyFont="1" applyFill="1" applyBorder="1" applyAlignment="1">
      <alignment horizontal="left" vertical="center"/>
    </xf>
    <xf numFmtId="7" fontId="4" fillId="6" borderId="27" xfId="0" applyNumberFormat="1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left" vertical="top"/>
    </xf>
    <xf numFmtId="0" fontId="4" fillId="8" borderId="44" xfId="0" applyNumberFormat="1" applyFont="1" applyFill="1" applyBorder="1" applyAlignment="1">
      <alignment vertical="center"/>
    </xf>
    <xf numFmtId="1" fontId="5" fillId="11" borderId="21" xfId="0" quotePrefix="1" applyNumberFormat="1" applyFont="1" applyFill="1" applyBorder="1" applyAlignment="1">
      <alignment horizontal="left" vertical="top"/>
    </xf>
    <xf numFmtId="0" fontId="4" fillId="9" borderId="4" xfId="0" quotePrefix="1" applyNumberFormat="1" applyFont="1" applyFill="1" applyBorder="1" applyAlignment="1">
      <alignment vertical="center"/>
    </xf>
    <xf numFmtId="0" fontId="5" fillId="9" borderId="4" xfId="0" applyNumberFormat="1" applyFont="1" applyFill="1" applyBorder="1" applyAlignment="1">
      <alignment horizontal="left"/>
    </xf>
    <xf numFmtId="0" fontId="5" fillId="9" borderId="6" xfId="0" applyNumberFormat="1" applyFont="1" applyFill="1" applyBorder="1" applyAlignment="1">
      <alignment horizontal="left"/>
    </xf>
    <xf numFmtId="0" fontId="5" fillId="9" borderId="9" xfId="0" applyFont="1" applyFill="1" applyBorder="1" applyAlignment="1">
      <alignment vertical="center"/>
    </xf>
    <xf numFmtId="44" fontId="4" fillId="9" borderId="0" xfId="1" applyNumberFormat="1" applyFont="1" applyFill="1" applyBorder="1" applyAlignment="1">
      <alignment vertical="center"/>
    </xf>
    <xf numFmtId="0" fontId="5" fillId="9" borderId="10" xfId="0" applyFont="1" applyFill="1" applyBorder="1" applyAlignment="1"/>
    <xf numFmtId="0" fontId="5" fillId="9" borderId="0" xfId="0" applyFont="1" applyFill="1" applyBorder="1" applyAlignment="1">
      <alignment vertical="center"/>
    </xf>
    <xf numFmtId="0" fontId="5" fillId="9" borderId="35" xfId="0" applyFont="1" applyFill="1" applyBorder="1" applyAlignment="1">
      <alignment vertical="center"/>
    </xf>
    <xf numFmtId="0" fontId="5" fillId="9" borderId="29" xfId="0" applyFont="1" applyFill="1" applyBorder="1" applyAlignment="1">
      <alignment vertical="center"/>
    </xf>
    <xf numFmtId="0" fontId="5" fillId="9" borderId="36" xfId="0" applyFont="1" applyFill="1" applyBorder="1" applyAlignment="1"/>
    <xf numFmtId="0" fontId="4" fillId="9" borderId="0" xfId="0" applyFont="1" applyFill="1" applyBorder="1" applyAlignment="1">
      <alignment horizontal="left" vertical="center"/>
    </xf>
    <xf numFmtId="0" fontId="4" fillId="9" borderId="29" xfId="0" applyFont="1" applyFill="1" applyBorder="1" applyAlignment="1">
      <alignment horizontal="left" vertical="center"/>
    </xf>
    <xf numFmtId="0" fontId="15" fillId="9" borderId="9" xfId="0" applyFont="1" applyFill="1" applyBorder="1" applyAlignment="1">
      <alignment vertical="center"/>
    </xf>
    <xf numFmtId="44" fontId="16" fillId="9" borderId="0" xfId="1" applyNumberFormat="1" applyFont="1" applyFill="1" applyBorder="1" applyAlignment="1">
      <alignment vertical="center"/>
    </xf>
    <xf numFmtId="0" fontId="16" fillId="9" borderId="0" xfId="0" applyFont="1" applyFill="1" applyBorder="1" applyAlignment="1">
      <alignment horizontal="left" vertical="center"/>
    </xf>
    <xf numFmtId="164" fontId="9" fillId="2" borderId="0" xfId="1" applyNumberFormat="1" applyFont="1" applyFill="1" applyBorder="1" applyAlignment="1">
      <alignment horizontal="left" vertical="center"/>
    </xf>
    <xf numFmtId="0" fontId="4" fillId="7" borderId="34" xfId="0" applyFont="1" applyFill="1" applyBorder="1" applyAlignment="1">
      <alignment horizontal="right" vertical="center" wrapText="1"/>
    </xf>
    <xf numFmtId="0" fontId="4" fillId="12" borderId="17" xfId="0" applyFont="1" applyFill="1" applyBorder="1" applyAlignment="1">
      <alignment horizontal="right" vertical="center"/>
    </xf>
    <xf numFmtId="0" fontId="4" fillId="2" borderId="54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7" fontId="4" fillId="8" borderId="4" xfId="0" applyNumberFormat="1" applyFont="1" applyFill="1" applyBorder="1" applyAlignment="1">
      <alignment horizontal="left" vertical="top" indent="1"/>
    </xf>
    <xf numFmtId="165" fontId="5" fillId="6" borderId="31" xfId="1" applyNumberFormat="1" applyFont="1" applyFill="1" applyBorder="1" applyAlignment="1">
      <alignment horizontal="left" vertical="top" indent="1"/>
    </xf>
    <xf numFmtId="165" fontId="5" fillId="6" borderId="1" xfId="1" applyNumberFormat="1" applyFont="1" applyFill="1" applyBorder="1" applyAlignment="1">
      <alignment horizontal="left" vertical="top" indent="1"/>
    </xf>
    <xf numFmtId="165" fontId="5" fillId="6" borderId="12" xfId="1" applyNumberFormat="1" applyFont="1" applyFill="1" applyBorder="1" applyAlignment="1">
      <alignment horizontal="left" vertical="top" indent="1"/>
    </xf>
    <xf numFmtId="165" fontId="4" fillId="8" borderId="0" xfId="0" applyNumberFormat="1" applyFont="1" applyFill="1" applyBorder="1" applyAlignment="1">
      <alignment horizontal="left" vertical="top" indent="1"/>
    </xf>
    <xf numFmtId="1" fontId="5" fillId="0" borderId="13" xfId="0" quotePrefix="1" applyNumberFormat="1" applyFont="1" applyFill="1" applyBorder="1" applyAlignment="1">
      <alignment horizontal="left" vertical="top" indent="1"/>
    </xf>
    <xf numFmtId="0" fontId="4" fillId="8" borderId="4" xfId="0" applyFont="1" applyFill="1" applyBorder="1" applyAlignment="1">
      <alignment horizontal="left" vertical="top" indent="1"/>
    </xf>
    <xf numFmtId="1" fontId="5" fillId="0" borderId="32" xfId="0" quotePrefix="1" applyNumberFormat="1" applyFont="1" applyFill="1" applyBorder="1" applyAlignment="1">
      <alignment horizontal="left" vertical="top" indent="1"/>
    </xf>
    <xf numFmtId="1" fontId="5" fillId="0" borderId="8" xfId="0" quotePrefix="1" applyNumberFormat="1" applyFont="1" applyFill="1" applyBorder="1" applyAlignment="1">
      <alignment horizontal="left" vertical="top" indent="1"/>
    </xf>
    <xf numFmtId="0" fontId="4" fillId="8" borderId="0" xfId="0" applyFont="1" applyFill="1" applyBorder="1" applyAlignment="1">
      <alignment horizontal="left" vertical="top" indent="1"/>
    </xf>
    <xf numFmtId="1" fontId="4" fillId="9" borderId="0" xfId="0" quotePrefix="1" applyNumberFormat="1" applyFont="1" applyFill="1" applyBorder="1" applyAlignment="1">
      <alignment vertical="center"/>
    </xf>
    <xf numFmtId="165" fontId="5" fillId="6" borderId="42" xfId="1" applyNumberFormat="1" applyFont="1" applyFill="1" applyBorder="1" applyAlignment="1">
      <alignment horizontal="left" vertical="top" indent="1"/>
    </xf>
    <xf numFmtId="165" fontId="4" fillId="12" borderId="17" xfId="1" applyNumberFormat="1" applyFont="1" applyFill="1" applyBorder="1" applyAlignment="1">
      <alignment horizontal="left" vertical="center" wrapText="1" indent="1"/>
    </xf>
    <xf numFmtId="165" fontId="4" fillId="0" borderId="17" xfId="1" applyNumberFormat="1" applyFont="1" applyFill="1" applyBorder="1" applyAlignment="1">
      <alignment horizontal="left" vertical="center" wrapText="1" indent="1"/>
    </xf>
    <xf numFmtId="165" fontId="4" fillId="2" borderId="3" xfId="1" applyNumberFormat="1" applyFont="1" applyFill="1" applyBorder="1" applyAlignment="1">
      <alignment horizontal="left" vertical="center" wrapText="1"/>
    </xf>
    <xf numFmtId="1" fontId="5" fillId="0" borderId="43" xfId="0" quotePrefix="1" applyNumberFormat="1" applyFont="1" applyFill="1" applyBorder="1" applyAlignment="1">
      <alignment horizontal="left" vertical="top" indent="1"/>
    </xf>
    <xf numFmtId="1" fontId="4" fillId="12" borderId="42" xfId="0" quotePrefix="1" applyNumberFormat="1" applyFont="1" applyFill="1" applyBorder="1" applyAlignment="1">
      <alignment horizontal="left" vertical="center" indent="1"/>
    </xf>
    <xf numFmtId="1" fontId="17" fillId="12" borderId="45" xfId="0" quotePrefix="1" applyNumberFormat="1" applyFont="1" applyFill="1" applyBorder="1" applyAlignment="1">
      <alignment vertical="center"/>
    </xf>
    <xf numFmtId="165" fontId="4" fillId="7" borderId="34" xfId="0" applyNumberFormat="1" applyFont="1" applyFill="1" applyBorder="1" applyAlignment="1">
      <alignment horizontal="left" vertical="center" wrapText="1" indent="1"/>
    </xf>
    <xf numFmtId="165" fontId="18" fillId="10" borderId="0" xfId="4" applyNumberFormat="1" applyFont="1" applyBorder="1" applyAlignment="1">
      <alignment horizontal="left" vertical="center" wrapText="1" indent="1"/>
    </xf>
    <xf numFmtId="165" fontId="18" fillId="10" borderId="47" xfId="4" applyNumberFormat="1" applyFont="1" applyBorder="1" applyAlignment="1">
      <alignment horizontal="left" vertical="center" wrapText="1" indent="1"/>
    </xf>
    <xf numFmtId="165" fontId="5" fillId="6" borderId="31" xfId="1" applyNumberFormat="1" applyFont="1" applyFill="1" applyBorder="1" applyAlignment="1">
      <alignment horizontal="left" vertical="top" indent="2"/>
    </xf>
    <xf numFmtId="165" fontId="5" fillId="6" borderId="1" xfId="1" applyNumberFormat="1" applyFont="1" applyFill="1" applyBorder="1" applyAlignment="1">
      <alignment horizontal="left" vertical="top" indent="2"/>
    </xf>
    <xf numFmtId="165" fontId="5" fillId="6" borderId="12" xfId="1" applyNumberFormat="1" applyFont="1" applyFill="1" applyBorder="1" applyAlignment="1">
      <alignment horizontal="left" vertical="top" indent="2"/>
    </xf>
    <xf numFmtId="0" fontId="6" fillId="0" borderId="42" xfId="0" applyFont="1" applyFill="1" applyBorder="1" applyAlignment="1">
      <alignment horizontal="left" vertical="top"/>
    </xf>
    <xf numFmtId="0" fontId="5" fillId="5" borderId="42" xfId="0" quotePrefix="1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top"/>
    </xf>
    <xf numFmtId="0" fontId="4" fillId="8" borderId="0" xfId="0" applyNumberFormat="1" applyFont="1" applyFill="1" applyBorder="1" applyAlignment="1">
      <alignment horizontal="left" vertical="top"/>
    </xf>
    <xf numFmtId="0" fontId="4" fillId="8" borderId="10" xfId="0" applyNumberFormat="1" applyFont="1" applyFill="1" applyBorder="1" applyAlignment="1">
      <alignment horizontal="left" vertical="top"/>
    </xf>
    <xf numFmtId="1" fontId="5" fillId="8" borderId="15" xfId="0" quotePrefix="1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 indent="1"/>
    </xf>
    <xf numFmtId="0" fontId="25" fillId="0" borderId="0" xfId="0" applyFont="1" applyFill="1" applyBorder="1" applyAlignment="1">
      <alignment horizontal="center" vertical="top" wrapText="1"/>
    </xf>
    <xf numFmtId="0" fontId="11" fillId="0" borderId="47" xfId="0" applyFont="1" applyFill="1" applyBorder="1" applyAlignment="1">
      <alignment horizontal="left" vertical="top" wrapText="1"/>
    </xf>
    <xf numFmtId="0" fontId="11" fillId="0" borderId="53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64" fontId="4" fillId="7" borderId="5" xfId="1" applyNumberFormat="1" applyFont="1" applyFill="1" applyBorder="1" applyAlignment="1">
      <alignment horizontal="center" vertical="center" wrapText="1"/>
    </xf>
    <xf numFmtId="164" fontId="4" fillId="7" borderId="4" xfId="1" applyNumberFormat="1" applyFont="1" applyFill="1" applyBorder="1" applyAlignment="1">
      <alignment horizontal="center" vertical="center" wrapText="1"/>
    </xf>
    <xf numFmtId="164" fontId="4" fillId="7" borderId="6" xfId="1" applyNumberFormat="1" applyFont="1" applyFill="1" applyBorder="1" applyAlignment="1">
      <alignment horizontal="center" vertical="center" wrapText="1"/>
    </xf>
    <xf numFmtId="164" fontId="4" fillId="7" borderId="9" xfId="1" applyNumberFormat="1" applyFont="1" applyFill="1" applyBorder="1" applyAlignment="1">
      <alignment horizontal="center" vertical="center" wrapText="1"/>
    </xf>
    <xf numFmtId="164" fontId="4" fillId="7" borderId="0" xfId="1" applyNumberFormat="1" applyFont="1" applyFill="1" applyBorder="1" applyAlignment="1">
      <alignment horizontal="center" vertical="center" wrapText="1"/>
    </xf>
    <xf numFmtId="164" fontId="4" fillId="7" borderId="10" xfId="1" applyNumberFormat="1" applyFont="1" applyFill="1" applyBorder="1" applyAlignment="1">
      <alignment horizontal="center" vertical="center" wrapText="1"/>
    </xf>
    <xf numFmtId="1" fontId="4" fillId="11" borderId="14" xfId="0" quotePrefix="1" applyNumberFormat="1" applyFont="1" applyFill="1" applyBorder="1" applyAlignment="1">
      <alignment horizontal="center" vertical="center" wrapText="1"/>
    </xf>
    <xf numFmtId="1" fontId="4" fillId="11" borderId="19" xfId="0" quotePrefix="1" applyNumberFormat="1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right" vertical="center" wrapText="1"/>
    </xf>
    <xf numFmtId="0" fontId="4" fillId="7" borderId="34" xfId="0" applyFont="1" applyFill="1" applyBorder="1" applyAlignment="1">
      <alignment horizontal="right" vertical="center" wrapText="1"/>
    </xf>
    <xf numFmtId="0" fontId="4" fillId="12" borderId="16" xfId="0" applyFont="1" applyFill="1" applyBorder="1" applyAlignment="1">
      <alignment horizontal="right" vertical="center"/>
    </xf>
    <xf numFmtId="0" fontId="4" fillId="12" borderId="17" xfId="0" applyFont="1" applyFill="1" applyBorder="1" applyAlignment="1">
      <alignment horizontal="right" vertical="center"/>
    </xf>
    <xf numFmtId="164" fontId="4" fillId="4" borderId="16" xfId="1" applyNumberFormat="1" applyFont="1" applyFill="1" applyBorder="1" applyAlignment="1">
      <alignment horizontal="center" vertical="center"/>
    </xf>
    <xf numFmtId="164" fontId="4" fillId="4" borderId="17" xfId="1" applyNumberFormat="1" applyFont="1" applyFill="1" applyBorder="1" applyAlignment="1">
      <alignment horizontal="center" vertical="center"/>
    </xf>
    <xf numFmtId="164" fontId="4" fillId="4" borderId="18" xfId="1" applyNumberFormat="1" applyFont="1" applyFill="1" applyBorder="1" applyAlignment="1">
      <alignment horizontal="center" vertical="center"/>
    </xf>
    <xf numFmtId="164" fontId="9" fillId="2" borderId="29" xfId="1" applyNumberFormat="1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left" vertical="center"/>
    </xf>
    <xf numFmtId="0" fontId="4" fillId="6" borderId="1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164" fontId="4" fillId="0" borderId="48" xfId="1" quotePrefix="1" applyNumberFormat="1" applyFont="1" applyFill="1" applyBorder="1" applyAlignment="1">
      <alignment horizontal="center" vertical="center" wrapText="1"/>
    </xf>
    <xf numFmtId="164" fontId="4" fillId="0" borderId="49" xfId="1" quotePrefix="1" applyNumberFormat="1" applyFont="1" applyFill="1" applyBorder="1" applyAlignment="1">
      <alignment horizontal="center" vertical="center" wrapText="1"/>
    </xf>
    <xf numFmtId="164" fontId="5" fillId="0" borderId="37" xfId="1" applyNumberFormat="1" applyFont="1" applyFill="1" applyBorder="1" applyAlignment="1">
      <alignment horizontal="center" vertical="top"/>
    </xf>
    <xf numFmtId="164" fontId="5" fillId="0" borderId="50" xfId="1" applyNumberFormat="1" applyFont="1" applyFill="1" applyBorder="1" applyAlignment="1">
      <alignment horizontal="center" vertical="top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51" xfId="1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top"/>
    </xf>
    <xf numFmtId="164" fontId="5" fillId="0" borderId="51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4" fontId="5" fillId="0" borderId="38" xfId="1" applyNumberFormat="1" applyFont="1" applyFill="1" applyBorder="1" applyAlignment="1">
      <alignment horizontal="center" vertical="top"/>
    </xf>
    <xf numFmtId="164" fontId="5" fillId="0" borderId="20" xfId="1" applyNumberFormat="1" applyFont="1" applyFill="1" applyBorder="1" applyAlignment="1">
      <alignment horizontal="center" vertical="top"/>
    </xf>
    <xf numFmtId="0" fontId="4" fillId="0" borderId="52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right" vertical="center"/>
    </xf>
    <xf numFmtId="165" fontId="4" fillId="6" borderId="0" xfId="0" quotePrefix="1" applyNumberFormat="1" applyFont="1" applyFill="1" applyBorder="1" applyAlignment="1">
      <alignment horizontal="left" vertical="center" indent="1"/>
    </xf>
    <xf numFmtId="165" fontId="4" fillId="6" borderId="29" xfId="0" quotePrefix="1" applyNumberFormat="1" applyFont="1" applyFill="1" applyBorder="1" applyAlignment="1">
      <alignment horizontal="left" vertical="center" indent="1"/>
    </xf>
    <xf numFmtId="0" fontId="4" fillId="0" borderId="0" xfId="0" quotePrefix="1" applyNumberFormat="1" applyFont="1" applyFill="1" applyBorder="1" applyAlignment="1">
      <alignment horizontal="right" vertical="center"/>
    </xf>
    <xf numFmtId="0" fontId="4" fillId="0" borderId="29" xfId="0" quotePrefix="1" applyNumberFormat="1" applyFont="1" applyFill="1" applyBorder="1" applyAlignment="1">
      <alignment horizontal="right" vertical="center"/>
    </xf>
    <xf numFmtId="164" fontId="5" fillId="0" borderId="38" xfId="0" applyNumberFormat="1" applyFont="1" applyFill="1" applyBorder="1" applyAlignment="1">
      <alignment horizontal="center" vertical="top"/>
    </xf>
    <xf numFmtId="164" fontId="5" fillId="0" borderId="20" xfId="0" applyNumberFormat="1" applyFont="1" applyFill="1" applyBorder="1" applyAlignment="1">
      <alignment horizontal="center" vertical="top"/>
    </xf>
    <xf numFmtId="164" fontId="6" fillId="0" borderId="38" xfId="0" applyNumberFormat="1" applyFont="1" applyFill="1" applyBorder="1" applyAlignment="1">
      <alignment horizontal="center" vertical="top"/>
    </xf>
    <xf numFmtId="164" fontId="6" fillId="0" borderId="20" xfId="0" applyNumberFormat="1" applyFont="1" applyFill="1" applyBorder="1" applyAlignment="1">
      <alignment horizontal="center" vertical="top"/>
    </xf>
    <xf numFmtId="164" fontId="6" fillId="0" borderId="37" xfId="0" applyNumberFormat="1" applyFont="1" applyFill="1" applyBorder="1" applyAlignment="1">
      <alignment horizontal="center" vertical="top"/>
    </xf>
    <xf numFmtId="164" fontId="6" fillId="0" borderId="50" xfId="0" applyNumberFormat="1" applyFont="1" applyFill="1" applyBorder="1" applyAlignment="1">
      <alignment horizontal="center" vertical="top"/>
    </xf>
    <xf numFmtId="164" fontId="6" fillId="0" borderId="2" xfId="0" applyNumberFormat="1" applyFont="1" applyFill="1" applyBorder="1" applyAlignment="1">
      <alignment horizontal="center" vertical="top"/>
    </xf>
    <xf numFmtId="164" fontId="6" fillId="0" borderId="51" xfId="0" applyNumberFormat="1" applyFont="1" applyFill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/>
    </xf>
    <xf numFmtId="164" fontId="5" fillId="0" borderId="51" xfId="0" applyNumberFormat="1" applyFont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 vertical="top"/>
    </xf>
    <xf numFmtId="164" fontId="6" fillId="0" borderId="23" xfId="0" applyNumberFormat="1" applyFont="1" applyFill="1" applyBorder="1" applyAlignment="1">
      <alignment horizontal="center" vertical="top"/>
    </xf>
    <xf numFmtId="0" fontId="5" fillId="2" borderId="22" xfId="0" quotePrefix="1" applyNumberFormat="1" applyFont="1" applyFill="1" applyBorder="1" applyAlignment="1">
      <alignment horizontal="left" vertical="center"/>
    </xf>
  </cellXfs>
  <cellStyles count="5">
    <cellStyle name="Accent2" xfId="4" builtinId="33"/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14</xdr:row>
      <xdr:rowOff>104775</xdr:rowOff>
    </xdr:from>
    <xdr:to>
      <xdr:col>6</xdr:col>
      <xdr:colOff>446171</xdr:colOff>
      <xdr:row>45</xdr:row>
      <xdr:rowOff>75576</xdr:rowOff>
    </xdr:to>
    <xdr:pic>
      <xdr:nvPicPr>
        <xdr:cNvPr id="34" name="Picture 33" title="USDA Foods Direct Delivery Workshee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8848725"/>
          <a:ext cx="12028571" cy="4990476"/>
        </a:xfrm>
        <a:prstGeom prst="rect">
          <a:avLst/>
        </a:prstGeom>
      </xdr:spPr>
    </xdr:pic>
    <xdr:clientData/>
  </xdr:twoCellAnchor>
  <xdr:twoCellAnchor>
    <xdr:from>
      <xdr:col>1</xdr:col>
      <xdr:colOff>3962399</xdr:colOff>
      <xdr:row>48</xdr:row>
      <xdr:rowOff>114301</xdr:rowOff>
    </xdr:from>
    <xdr:to>
      <xdr:col>2</xdr:col>
      <xdr:colOff>247650</xdr:colOff>
      <xdr:row>53</xdr:row>
      <xdr:rowOff>228601</xdr:rowOff>
    </xdr:to>
    <xdr:sp macro="" textlink="">
      <xdr:nvSpPr>
        <xdr:cNvPr id="22" name="Rectangular Callout 21"/>
        <xdr:cNvSpPr/>
      </xdr:nvSpPr>
      <xdr:spPr>
        <a:xfrm>
          <a:off x="4571999" y="14363701"/>
          <a:ext cx="5000626" cy="1028700"/>
        </a:xfrm>
        <a:prstGeom prst="wedgeRectCallout">
          <a:avLst>
            <a:gd name="adj1" fmla="val -36457"/>
            <a:gd name="adj2" fmla="val -113107"/>
          </a:avLst>
        </a:prstGeom>
        <a:solidFill>
          <a:sysClr val="window" lastClr="FFFFFF"/>
        </a:solidFill>
        <a:ln>
          <a:solidFill>
            <a:schemeClr val="tx2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Line 86:</a:t>
          </a:r>
        </a:p>
        <a:p>
          <a:pPr algn="l"/>
          <a:r>
            <a:rPr lang="en-US" sz="1100">
              <a:solidFill>
                <a:srgbClr val="002060"/>
              </a:solidFill>
            </a:rPr>
            <a:t>Optional Field. This is the total anticipated costs of products ordered on columns S-U</a:t>
          </a:r>
          <a:r>
            <a:rPr lang="en-US" sz="1100" baseline="0">
              <a:solidFill>
                <a:srgbClr val="002060"/>
              </a:solidFill>
            </a:rPr>
            <a:t> </a:t>
          </a:r>
          <a:r>
            <a:rPr lang="en-US" sz="1100">
              <a:solidFill>
                <a:srgbClr val="002060"/>
              </a:solidFill>
            </a:rPr>
            <a:t>for first quarter seasonal Fruits &amp; Veggies for delivery July-September 2023. This is for information only, as anything ordered in WBSCM for these months will not come from SY 2022-23 entitlement, rather SY 2023-24.</a:t>
          </a:r>
        </a:p>
      </xdr:txBody>
    </xdr:sp>
    <xdr:clientData/>
  </xdr:twoCellAnchor>
  <xdr:twoCellAnchor editAs="oneCell">
    <xdr:from>
      <xdr:col>0</xdr:col>
      <xdr:colOff>257174</xdr:colOff>
      <xdr:row>10</xdr:row>
      <xdr:rowOff>523875</xdr:rowOff>
    </xdr:from>
    <xdr:to>
      <xdr:col>8</xdr:col>
      <xdr:colOff>66674</xdr:colOff>
      <xdr:row>10</xdr:row>
      <xdr:rowOff>3762503</xdr:rowOff>
    </xdr:to>
    <xdr:pic>
      <xdr:nvPicPr>
        <xdr:cNvPr id="32" name="Picture 31" title="USDA Foods Direct Delivery Worksheet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4" y="3743325"/>
          <a:ext cx="12792075" cy="3238628"/>
        </a:xfrm>
        <a:prstGeom prst="rect">
          <a:avLst/>
        </a:prstGeom>
      </xdr:spPr>
    </xdr:pic>
    <xdr:clientData/>
  </xdr:twoCellAnchor>
  <xdr:twoCellAnchor>
    <xdr:from>
      <xdr:col>0</xdr:col>
      <xdr:colOff>276224</xdr:colOff>
      <xdr:row>9</xdr:row>
      <xdr:rowOff>152400</xdr:rowOff>
    </xdr:from>
    <xdr:to>
      <xdr:col>1</xdr:col>
      <xdr:colOff>876299</xdr:colOff>
      <xdr:row>10</xdr:row>
      <xdr:rowOff>431673</xdr:rowOff>
    </xdr:to>
    <xdr:sp macro="" textlink="">
      <xdr:nvSpPr>
        <xdr:cNvPr id="7" name="Rectangular Callout 6"/>
        <xdr:cNvSpPr/>
      </xdr:nvSpPr>
      <xdr:spPr>
        <a:xfrm>
          <a:off x="276224" y="2838450"/>
          <a:ext cx="1209675" cy="479298"/>
        </a:xfrm>
        <a:prstGeom prst="wedgeRectCallout">
          <a:avLst>
            <a:gd name="adj1" fmla="val -813"/>
            <a:gd name="adj2" fmla="val 441283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2060"/>
              </a:solidFill>
            </a:rPr>
            <a:t>Column</a:t>
          </a:r>
          <a:r>
            <a:rPr lang="en-US" sz="1100" baseline="0">
              <a:solidFill>
                <a:srgbClr val="002060"/>
              </a:solidFill>
            </a:rPr>
            <a:t> A:</a:t>
          </a:r>
        </a:p>
        <a:p>
          <a:pPr algn="l"/>
          <a:r>
            <a:rPr lang="en-US" sz="1100">
              <a:solidFill>
                <a:srgbClr val="002060"/>
              </a:solidFill>
            </a:rPr>
            <a:t>USDA Foods Item</a:t>
          </a:r>
        </a:p>
      </xdr:txBody>
    </xdr:sp>
    <xdr:clientData/>
  </xdr:twoCellAnchor>
  <xdr:twoCellAnchor>
    <xdr:from>
      <xdr:col>0</xdr:col>
      <xdr:colOff>323850</xdr:colOff>
      <xdr:row>10</xdr:row>
      <xdr:rowOff>4019550</xdr:rowOff>
    </xdr:from>
    <xdr:to>
      <xdr:col>1</xdr:col>
      <xdr:colOff>1809750</xdr:colOff>
      <xdr:row>10</xdr:row>
      <xdr:rowOff>4629150</xdr:rowOff>
    </xdr:to>
    <xdr:sp macro="" textlink="">
      <xdr:nvSpPr>
        <xdr:cNvPr id="8" name="Rectangular Callout 7"/>
        <xdr:cNvSpPr/>
      </xdr:nvSpPr>
      <xdr:spPr>
        <a:xfrm>
          <a:off x="323850" y="6905625"/>
          <a:ext cx="2095500" cy="609600"/>
        </a:xfrm>
        <a:prstGeom prst="wedgeRectCallout">
          <a:avLst>
            <a:gd name="adj1" fmla="val 50437"/>
            <a:gd name="adj2" fmla="val -285305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2060"/>
              </a:solidFill>
            </a:rPr>
            <a:t>Column B: </a:t>
          </a:r>
        </a:p>
        <a:p>
          <a:pPr algn="l"/>
          <a:r>
            <a:rPr lang="en-US" sz="1100">
              <a:solidFill>
                <a:srgbClr val="002060"/>
              </a:solidFill>
            </a:rPr>
            <a:t>Description</a:t>
          </a:r>
          <a:r>
            <a:rPr lang="en-US" sz="1100" baseline="0">
              <a:solidFill>
                <a:srgbClr val="002060"/>
              </a:solidFill>
            </a:rPr>
            <a:t> includes link to USDA Foods Product information</a:t>
          </a:r>
          <a:endParaRPr lang="en-US" sz="1100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1285875</xdr:colOff>
      <xdr:row>8</xdr:row>
      <xdr:rowOff>276224</xdr:rowOff>
    </xdr:from>
    <xdr:to>
      <xdr:col>1</xdr:col>
      <xdr:colOff>2266951</xdr:colOff>
      <xdr:row>10</xdr:row>
      <xdr:rowOff>355471</xdr:rowOff>
    </xdr:to>
    <xdr:sp macro="" textlink="">
      <xdr:nvSpPr>
        <xdr:cNvPr id="9" name="Rectangular Callout 8"/>
        <xdr:cNvSpPr/>
      </xdr:nvSpPr>
      <xdr:spPr>
        <a:xfrm>
          <a:off x="1895475" y="2962274"/>
          <a:ext cx="981076" cy="612647"/>
        </a:xfrm>
        <a:prstGeom prst="wedgeRectCallout">
          <a:avLst>
            <a:gd name="adj1" fmla="val 161286"/>
            <a:gd name="adj2" fmla="val 36224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2060"/>
              </a:solidFill>
            </a:rPr>
            <a:t>Column C: </a:t>
          </a:r>
        </a:p>
        <a:p>
          <a:pPr algn="l"/>
          <a:r>
            <a:rPr lang="en-US" sz="1100">
              <a:solidFill>
                <a:srgbClr val="002060"/>
              </a:solidFill>
            </a:rPr>
            <a:t>USDA Foods</a:t>
          </a:r>
          <a:r>
            <a:rPr lang="en-US" sz="1100" baseline="0">
              <a:solidFill>
                <a:srgbClr val="002060"/>
              </a:solidFill>
            </a:rPr>
            <a:t> Pack Size</a:t>
          </a:r>
          <a:endParaRPr lang="en-US" sz="1100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2543175</xdr:colOff>
      <xdr:row>10</xdr:row>
      <xdr:rowOff>3943350</xdr:rowOff>
    </xdr:from>
    <xdr:to>
      <xdr:col>1</xdr:col>
      <xdr:colOff>3333750</xdr:colOff>
      <xdr:row>10</xdr:row>
      <xdr:rowOff>4632198</xdr:rowOff>
    </xdr:to>
    <xdr:sp macro="" textlink="">
      <xdr:nvSpPr>
        <xdr:cNvPr id="10" name="Rectangular Callout 9"/>
        <xdr:cNvSpPr/>
      </xdr:nvSpPr>
      <xdr:spPr>
        <a:xfrm>
          <a:off x="3152775" y="7162800"/>
          <a:ext cx="790575" cy="688848"/>
        </a:xfrm>
        <a:prstGeom prst="wedgeRectCallout">
          <a:avLst>
            <a:gd name="adj1" fmla="val 140232"/>
            <a:gd name="adj2" fmla="val -24509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2060"/>
              </a:solidFill>
            </a:rPr>
            <a:t>Column D: </a:t>
          </a:r>
        </a:p>
        <a:p>
          <a:pPr algn="l"/>
          <a:r>
            <a:rPr lang="en-US" sz="1100">
              <a:solidFill>
                <a:srgbClr val="002060"/>
              </a:solidFill>
            </a:rPr>
            <a:t>Storage</a:t>
          </a:r>
          <a:r>
            <a:rPr lang="en-US" sz="1100" baseline="0">
              <a:solidFill>
                <a:srgbClr val="002060"/>
              </a:solidFill>
            </a:rPr>
            <a:t> Type</a:t>
          </a:r>
          <a:endParaRPr lang="en-US" sz="1100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2971799</xdr:colOff>
      <xdr:row>8</xdr:row>
      <xdr:rowOff>247650</xdr:rowOff>
    </xdr:from>
    <xdr:to>
      <xdr:col>1</xdr:col>
      <xdr:colOff>4333874</xdr:colOff>
      <xdr:row>10</xdr:row>
      <xdr:rowOff>403098</xdr:rowOff>
    </xdr:to>
    <xdr:sp macro="" textlink="">
      <xdr:nvSpPr>
        <xdr:cNvPr id="11" name="Rectangular Callout 10"/>
        <xdr:cNvSpPr/>
      </xdr:nvSpPr>
      <xdr:spPr>
        <a:xfrm>
          <a:off x="3581399" y="2933700"/>
          <a:ext cx="1362075" cy="688848"/>
        </a:xfrm>
        <a:prstGeom prst="wedgeRectCallout">
          <a:avLst>
            <a:gd name="adj1" fmla="val 83990"/>
            <a:gd name="adj2" fmla="val 312151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2060"/>
              </a:solidFill>
            </a:rPr>
            <a:t>Column E: </a:t>
          </a:r>
        </a:p>
        <a:p>
          <a:pPr algn="l"/>
          <a:r>
            <a:rPr lang="en-US" sz="1100">
              <a:solidFill>
                <a:srgbClr val="002060"/>
              </a:solidFill>
            </a:rPr>
            <a:t>Average</a:t>
          </a:r>
          <a:r>
            <a:rPr lang="en-US" sz="1100" baseline="0">
              <a:solidFill>
                <a:srgbClr val="002060"/>
              </a:solidFill>
            </a:rPr>
            <a:t> Entitlement Cost per Case*</a:t>
          </a:r>
          <a:endParaRPr lang="en-US" sz="1100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3848100</xdr:colOff>
      <xdr:row>10</xdr:row>
      <xdr:rowOff>3962399</xdr:rowOff>
    </xdr:from>
    <xdr:to>
      <xdr:col>1</xdr:col>
      <xdr:colOff>5715000</xdr:colOff>
      <xdr:row>10</xdr:row>
      <xdr:rowOff>4762500</xdr:rowOff>
    </xdr:to>
    <xdr:sp macro="" textlink="">
      <xdr:nvSpPr>
        <xdr:cNvPr id="12" name="Rectangular Callout 11"/>
        <xdr:cNvSpPr/>
      </xdr:nvSpPr>
      <xdr:spPr>
        <a:xfrm>
          <a:off x="4457700" y="7181849"/>
          <a:ext cx="1866900" cy="800101"/>
        </a:xfrm>
        <a:prstGeom prst="wedgeRectCallout">
          <a:avLst>
            <a:gd name="adj1" fmla="val 47030"/>
            <a:gd name="adj2" fmla="val -21820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2060"/>
              </a:solidFill>
            </a:rPr>
            <a:t>Column G: </a:t>
          </a:r>
        </a:p>
        <a:p>
          <a:pPr algn="l"/>
          <a:r>
            <a:rPr lang="en-US" sz="1100">
              <a:solidFill>
                <a:srgbClr val="002060"/>
              </a:solidFill>
            </a:rPr>
            <a:t>This is the total cost for each product line for all months</a:t>
          </a:r>
          <a:r>
            <a:rPr lang="en-US" sz="1100" baseline="0">
              <a:solidFill>
                <a:srgbClr val="002060"/>
              </a:solidFill>
            </a:rPr>
            <a:t> (sum of columns J through R)</a:t>
          </a:r>
          <a:endParaRPr lang="en-US" sz="1100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4905374</xdr:colOff>
      <xdr:row>8</xdr:row>
      <xdr:rowOff>95251</xdr:rowOff>
    </xdr:from>
    <xdr:to>
      <xdr:col>1</xdr:col>
      <xdr:colOff>6448425</xdr:colOff>
      <xdr:row>10</xdr:row>
      <xdr:rowOff>345949</xdr:rowOff>
    </xdr:to>
    <xdr:sp macro="" textlink="">
      <xdr:nvSpPr>
        <xdr:cNvPr id="13" name="Rectangular Callout 12"/>
        <xdr:cNvSpPr/>
      </xdr:nvSpPr>
      <xdr:spPr>
        <a:xfrm>
          <a:off x="5514974" y="2781301"/>
          <a:ext cx="1543051" cy="784098"/>
        </a:xfrm>
        <a:prstGeom prst="wedgeRectCallout">
          <a:avLst>
            <a:gd name="adj1" fmla="val 41963"/>
            <a:gd name="adj2" fmla="val 28617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2060"/>
              </a:solidFill>
            </a:rPr>
            <a:t>Column H: </a:t>
          </a:r>
        </a:p>
        <a:p>
          <a:pPr algn="l"/>
          <a:r>
            <a:rPr lang="en-US" sz="1100">
              <a:solidFill>
                <a:srgbClr val="002060"/>
              </a:solidFill>
            </a:rPr>
            <a:t>This is the total number</a:t>
          </a:r>
          <a:r>
            <a:rPr lang="en-US" sz="1100" baseline="0">
              <a:solidFill>
                <a:srgbClr val="002060"/>
              </a:solidFill>
            </a:rPr>
            <a:t> of cases for all months (sum of columns J to R)</a:t>
          </a:r>
          <a:endParaRPr lang="en-US" sz="1100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6343648</xdr:colOff>
      <xdr:row>10</xdr:row>
      <xdr:rowOff>4019549</xdr:rowOff>
    </xdr:from>
    <xdr:to>
      <xdr:col>7</xdr:col>
      <xdr:colOff>333374</xdr:colOff>
      <xdr:row>10</xdr:row>
      <xdr:rowOff>5029200</xdr:rowOff>
    </xdr:to>
    <xdr:sp macro="" textlink="">
      <xdr:nvSpPr>
        <xdr:cNvPr id="14" name="Rectangular Callout 13"/>
        <xdr:cNvSpPr/>
      </xdr:nvSpPr>
      <xdr:spPr>
        <a:xfrm>
          <a:off x="6953248" y="7238999"/>
          <a:ext cx="5753101" cy="1009651"/>
        </a:xfrm>
        <a:prstGeom prst="wedgeRectCallout">
          <a:avLst>
            <a:gd name="adj1" fmla="val -36716"/>
            <a:gd name="adj2" fmla="val -232055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2060"/>
              </a:solidFill>
            </a:rPr>
            <a:t>Column I: </a:t>
          </a:r>
        </a:p>
        <a:p>
          <a:pPr algn="l"/>
          <a:r>
            <a:rPr lang="en-US" sz="1100">
              <a:solidFill>
                <a:srgbClr val="C00000"/>
              </a:solidFill>
            </a:rPr>
            <a:t>This is optional. </a:t>
          </a:r>
          <a:r>
            <a:rPr lang="en-US" sz="1100" b="1">
              <a:solidFill>
                <a:srgbClr val="C00000"/>
              </a:solidFill>
            </a:rPr>
            <a:t>Enter quantities </a:t>
          </a:r>
          <a:r>
            <a:rPr lang="en-US" sz="1100">
              <a:solidFill>
                <a:srgbClr val="C00000"/>
              </a:solidFill>
            </a:rPr>
            <a:t>of first quarter seasonal Fruit &amp; Veggie products arriving July-September 2022 that were ordered last year. These will be included in the total entitlement calculation on line 78. You can access these orders/cost by going to WBSCM&gt;Reports&gt;Entitlement Management&gt;RA Entitlement/Bonus Detail Report. Enter Program/NSLP, Program year/2022. </a:t>
          </a:r>
        </a:p>
      </xdr:txBody>
    </xdr:sp>
    <xdr:clientData/>
  </xdr:twoCellAnchor>
  <xdr:twoCellAnchor>
    <xdr:from>
      <xdr:col>1</xdr:col>
      <xdr:colOff>7115174</xdr:colOff>
      <xdr:row>8</xdr:row>
      <xdr:rowOff>38101</xdr:rowOff>
    </xdr:from>
    <xdr:to>
      <xdr:col>3</xdr:col>
      <xdr:colOff>323850</xdr:colOff>
      <xdr:row>10</xdr:row>
      <xdr:rowOff>279275</xdr:rowOff>
    </xdr:to>
    <xdr:sp macro="" textlink="">
      <xdr:nvSpPr>
        <xdr:cNvPr id="15" name="Rectangular Callout 14"/>
        <xdr:cNvSpPr/>
      </xdr:nvSpPr>
      <xdr:spPr>
        <a:xfrm>
          <a:off x="7724774" y="2724151"/>
          <a:ext cx="2533651" cy="774574"/>
        </a:xfrm>
        <a:prstGeom prst="wedgeRectCallout">
          <a:avLst>
            <a:gd name="adj1" fmla="val -523"/>
            <a:gd name="adj2" fmla="val 232665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2060"/>
              </a:solidFill>
            </a:rPr>
            <a:t>Column J</a:t>
          </a:r>
          <a:r>
            <a:rPr lang="en-US" sz="1100" baseline="0">
              <a:solidFill>
                <a:srgbClr val="002060"/>
              </a:solidFill>
            </a:rPr>
            <a:t> - R:</a:t>
          </a:r>
          <a:endParaRPr lang="en-US" sz="1100">
            <a:solidFill>
              <a:srgbClr val="002060"/>
            </a:solidFill>
          </a:endParaRPr>
        </a:p>
        <a:p>
          <a:pPr algn="l"/>
          <a:r>
            <a:rPr lang="en-US" sz="1100" b="1">
              <a:solidFill>
                <a:srgbClr val="C00000"/>
              </a:solidFill>
            </a:rPr>
            <a:t>Enter number of cases </a:t>
          </a:r>
          <a:r>
            <a:rPr lang="en-US" sz="1100">
              <a:solidFill>
                <a:srgbClr val="C00000"/>
              </a:solidFill>
            </a:rPr>
            <a:t>desired for each product in blue cells for preferred delivery months.</a:t>
          </a:r>
        </a:p>
      </xdr:txBody>
    </xdr:sp>
    <xdr:clientData/>
  </xdr:twoCellAnchor>
  <xdr:twoCellAnchor>
    <xdr:from>
      <xdr:col>4</xdr:col>
      <xdr:colOff>47624</xdr:colOff>
      <xdr:row>6</xdr:row>
      <xdr:rowOff>342900</xdr:rowOff>
    </xdr:from>
    <xdr:to>
      <xdr:col>8</xdr:col>
      <xdr:colOff>333375</xdr:colOff>
      <xdr:row>10</xdr:row>
      <xdr:rowOff>145924</xdr:rowOff>
    </xdr:to>
    <xdr:sp macro="" textlink="">
      <xdr:nvSpPr>
        <xdr:cNvPr id="16" name="Rectangular Callout 15"/>
        <xdr:cNvSpPr/>
      </xdr:nvSpPr>
      <xdr:spPr>
        <a:xfrm>
          <a:off x="10591799" y="3333750"/>
          <a:ext cx="2724151" cy="1365124"/>
        </a:xfrm>
        <a:prstGeom prst="wedgeRectCallout">
          <a:avLst>
            <a:gd name="adj1" fmla="val 9975"/>
            <a:gd name="adj2" fmla="val 104439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2060"/>
              </a:solidFill>
            </a:rPr>
            <a:t>Column S</a:t>
          </a:r>
          <a:r>
            <a:rPr lang="en-US" sz="1100" baseline="0">
              <a:solidFill>
                <a:srgbClr val="002060"/>
              </a:solidFill>
            </a:rPr>
            <a:t> - U:</a:t>
          </a:r>
          <a:endParaRPr lang="en-US" sz="1100">
            <a:solidFill>
              <a:srgbClr val="002060"/>
            </a:solidFill>
          </a:endParaRPr>
        </a:p>
        <a:p>
          <a:pPr algn="l"/>
          <a:r>
            <a:rPr lang="en-US" sz="1100" b="1">
              <a:solidFill>
                <a:srgbClr val="C00000"/>
              </a:solidFill>
            </a:rPr>
            <a:t>Enter desired cases </a:t>
          </a:r>
          <a:r>
            <a:rPr lang="en-US" sz="1100">
              <a:solidFill>
                <a:srgbClr val="C00000"/>
              </a:solidFill>
            </a:rPr>
            <a:t>for first quarter seasonal Fruits &amp; Veggies for delivery July-September 2022. These costs will not be included in SY 2021-22 entitlement, but rather 2022-23 entitlement. There is a separate calculation box on line 81.</a:t>
          </a:r>
        </a:p>
      </xdr:txBody>
    </xdr:sp>
    <xdr:clientData/>
  </xdr:twoCellAnchor>
  <xdr:twoCellAnchor>
    <xdr:from>
      <xdr:col>4</xdr:col>
      <xdr:colOff>133350</xdr:colOff>
      <xdr:row>17</xdr:row>
      <xdr:rowOff>19050</xdr:rowOff>
    </xdr:from>
    <xdr:to>
      <xdr:col>7</xdr:col>
      <xdr:colOff>171450</xdr:colOff>
      <xdr:row>20</xdr:row>
      <xdr:rowOff>145923</xdr:rowOff>
    </xdr:to>
    <xdr:sp macro="" textlink="">
      <xdr:nvSpPr>
        <xdr:cNvPr id="18" name="Rectangular Callout 17"/>
        <xdr:cNvSpPr/>
      </xdr:nvSpPr>
      <xdr:spPr>
        <a:xfrm>
          <a:off x="10677525" y="9248775"/>
          <a:ext cx="1866900" cy="612648"/>
        </a:xfrm>
        <a:prstGeom prst="wedgeRectCallout">
          <a:avLst>
            <a:gd name="adj1" fmla="val -299809"/>
            <a:gd name="adj2" fmla="val 469839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Line 79:</a:t>
          </a:r>
        </a:p>
        <a:p>
          <a:pPr algn="l"/>
          <a:r>
            <a:rPr lang="en-US" sz="1100">
              <a:solidFill>
                <a:srgbClr val="002060"/>
              </a:solidFill>
            </a:rPr>
            <a:t>Total entitlement amount of SY 2022-23 product ordered </a:t>
          </a:r>
        </a:p>
      </xdr:txBody>
    </xdr:sp>
    <xdr:clientData/>
  </xdr:twoCellAnchor>
  <xdr:twoCellAnchor>
    <xdr:from>
      <xdr:col>4</xdr:col>
      <xdr:colOff>285750</xdr:colOff>
      <xdr:row>23</xdr:row>
      <xdr:rowOff>85724</xdr:rowOff>
    </xdr:from>
    <xdr:to>
      <xdr:col>8</xdr:col>
      <xdr:colOff>381000</xdr:colOff>
      <xdr:row>32</xdr:row>
      <xdr:rowOff>142874</xdr:rowOff>
    </xdr:to>
    <xdr:sp macro="" textlink="">
      <xdr:nvSpPr>
        <xdr:cNvPr id="19" name="Rectangular Callout 18"/>
        <xdr:cNvSpPr/>
      </xdr:nvSpPr>
      <xdr:spPr>
        <a:xfrm>
          <a:off x="10829925" y="10286999"/>
          <a:ext cx="2533650" cy="1514475"/>
        </a:xfrm>
        <a:prstGeom prst="wedgeRectCallout">
          <a:avLst>
            <a:gd name="adj1" fmla="val -238504"/>
            <a:gd name="adj2" fmla="val 107060"/>
          </a:avLst>
        </a:prstGeom>
        <a:solidFill>
          <a:sysClr val="window" lastClr="FFFF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Line 81:</a:t>
          </a:r>
        </a:p>
        <a:p>
          <a:pPr algn="l"/>
          <a:r>
            <a:rPr lang="en-US" sz="1100" b="1">
              <a:solidFill>
                <a:srgbClr val="FF0000"/>
              </a:solidFill>
            </a:rPr>
            <a:t>Enter beginning WBSCM entitlement amount </a:t>
          </a:r>
          <a:r>
            <a:rPr lang="en-US" sz="1100">
              <a:solidFill>
                <a:srgbClr val="FF0000"/>
              </a:solidFill>
            </a:rPr>
            <a:t>in this box. You can access this by going to WBSCM&gt;Reports&gt;Entitlement Management&gt;Entitlement/Bonus Summary Report. Enter Program/NSLP, Program Year 2023.</a:t>
          </a:r>
        </a:p>
      </xdr:txBody>
    </xdr:sp>
    <xdr:clientData/>
  </xdr:twoCellAnchor>
  <xdr:twoCellAnchor>
    <xdr:from>
      <xdr:col>2</xdr:col>
      <xdr:colOff>361949</xdr:colOff>
      <xdr:row>33</xdr:row>
      <xdr:rowOff>152399</xdr:rowOff>
    </xdr:from>
    <xdr:to>
      <xdr:col>7</xdr:col>
      <xdr:colOff>47624</xdr:colOff>
      <xdr:row>40</xdr:row>
      <xdr:rowOff>142875</xdr:rowOff>
    </xdr:to>
    <xdr:sp macro="" textlink="">
      <xdr:nvSpPr>
        <xdr:cNvPr id="20" name="Rectangular Callout 19"/>
        <xdr:cNvSpPr/>
      </xdr:nvSpPr>
      <xdr:spPr>
        <a:xfrm>
          <a:off x="9686924" y="11972924"/>
          <a:ext cx="2733675" cy="1123951"/>
        </a:xfrm>
        <a:prstGeom prst="wedgeRectCallout">
          <a:avLst>
            <a:gd name="adj1" fmla="val -182682"/>
            <a:gd name="adj2" fmla="val 28156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Line 82:</a:t>
          </a:r>
        </a:p>
        <a:p>
          <a:pPr algn="l"/>
          <a:r>
            <a:rPr lang="en-US" sz="1100">
              <a:solidFill>
                <a:srgbClr val="002060"/>
              </a:solidFill>
            </a:rPr>
            <a:t>Subtracts line 79 from 81. This is your remaining balance that you need to either continue to spend by adding to worksheet or sending to USDA DoD Fresh or Unprocessed F&amp;V Pilot. </a:t>
          </a:r>
        </a:p>
      </xdr:txBody>
    </xdr:sp>
    <xdr:clientData/>
  </xdr:twoCellAnchor>
  <xdr:twoCellAnchor>
    <xdr:from>
      <xdr:col>4</xdr:col>
      <xdr:colOff>104774</xdr:colOff>
      <xdr:row>49</xdr:row>
      <xdr:rowOff>38100</xdr:rowOff>
    </xdr:from>
    <xdr:to>
      <xdr:col>8</xdr:col>
      <xdr:colOff>371475</xdr:colOff>
      <xdr:row>53</xdr:row>
      <xdr:rowOff>114300</xdr:rowOff>
    </xdr:to>
    <xdr:sp macro="" textlink="">
      <xdr:nvSpPr>
        <xdr:cNvPr id="21" name="Rectangular Callout 20"/>
        <xdr:cNvSpPr/>
      </xdr:nvSpPr>
      <xdr:spPr>
        <a:xfrm>
          <a:off x="10648949" y="14449425"/>
          <a:ext cx="2705101" cy="828675"/>
        </a:xfrm>
        <a:prstGeom prst="wedgeRectCallout">
          <a:avLst>
            <a:gd name="adj1" fmla="val -220907"/>
            <a:gd name="adj2" fmla="val -170432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Line 84:</a:t>
          </a:r>
        </a:p>
        <a:p>
          <a:pPr algn="l"/>
          <a:r>
            <a:rPr lang="en-US" sz="1100" b="1">
              <a:solidFill>
                <a:srgbClr val="002060"/>
              </a:solidFill>
            </a:rPr>
            <a:t>This is your final estimated</a:t>
          </a:r>
          <a:r>
            <a:rPr lang="en-US" sz="1100" b="1" baseline="0">
              <a:solidFill>
                <a:srgbClr val="002060"/>
              </a:solidFill>
            </a:rPr>
            <a:t> </a:t>
          </a:r>
          <a:r>
            <a:rPr lang="en-US" sz="1100" b="1">
              <a:solidFill>
                <a:srgbClr val="002060"/>
              </a:solidFill>
            </a:rPr>
            <a:t>entitlement balance left. It will subtract the</a:t>
          </a:r>
          <a:r>
            <a:rPr lang="en-US" sz="1100" b="1" baseline="0">
              <a:solidFill>
                <a:srgbClr val="002060"/>
              </a:solidFill>
            </a:rPr>
            <a:t> set-aside amount</a:t>
          </a:r>
          <a:r>
            <a:rPr lang="en-US" sz="1100" b="1">
              <a:solidFill>
                <a:srgbClr val="002060"/>
              </a:solidFill>
            </a:rPr>
            <a:t> from line</a:t>
          </a:r>
          <a:r>
            <a:rPr lang="en-US" sz="1100" b="1" baseline="0">
              <a:solidFill>
                <a:srgbClr val="002060"/>
              </a:solidFill>
            </a:rPr>
            <a:t> 82 balance</a:t>
          </a:r>
          <a:endParaRPr lang="en-US" sz="1100" b="1">
            <a:solidFill>
              <a:srgbClr val="002060"/>
            </a:solidFill>
          </a:endParaRPr>
        </a:p>
      </xdr:txBody>
    </xdr:sp>
    <xdr:clientData/>
  </xdr:twoCellAnchor>
  <xdr:twoCellAnchor>
    <xdr:from>
      <xdr:col>6</xdr:col>
      <xdr:colOff>9524</xdr:colOff>
      <xdr:row>42</xdr:row>
      <xdr:rowOff>19050</xdr:rowOff>
    </xdr:from>
    <xdr:to>
      <xdr:col>10</xdr:col>
      <xdr:colOff>276225</xdr:colOff>
      <xdr:row>48</xdr:row>
      <xdr:rowOff>28576</xdr:rowOff>
    </xdr:to>
    <xdr:sp macro="" textlink="">
      <xdr:nvSpPr>
        <xdr:cNvPr id="23" name="Rectangular Callout 22"/>
        <xdr:cNvSpPr/>
      </xdr:nvSpPr>
      <xdr:spPr>
        <a:xfrm>
          <a:off x="11772899" y="13296900"/>
          <a:ext cx="2705101" cy="981076"/>
        </a:xfrm>
        <a:prstGeom prst="wedgeRectCallout">
          <a:avLst>
            <a:gd name="adj1" fmla="val -263513"/>
            <a:gd name="adj2" fmla="val -61650"/>
          </a:avLst>
        </a:prstGeom>
        <a:solidFill>
          <a:sysClr val="window" lastClr="FFFF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Line 83:</a:t>
          </a:r>
        </a:p>
        <a:p>
          <a:pPr algn="l"/>
          <a:r>
            <a:rPr lang="en-US" sz="1100">
              <a:solidFill>
                <a:srgbClr val="FF0000"/>
              </a:solidFill>
            </a:rPr>
            <a:t>If participating, </a:t>
          </a:r>
          <a:r>
            <a:rPr lang="en-US" sz="1100" b="1">
              <a:solidFill>
                <a:srgbClr val="FF0000"/>
              </a:solidFill>
            </a:rPr>
            <a:t>Enter USDA DoD Fresh or Unprocessed F&amp;V Pilot Funds </a:t>
          </a:r>
          <a:r>
            <a:rPr lang="en-US" sz="1100">
              <a:solidFill>
                <a:srgbClr val="FF0000"/>
              </a:solidFill>
            </a:rPr>
            <a:t>you've already set-aside. It will subtract from balance on line 84 in red.</a:t>
          </a:r>
        </a:p>
      </xdr:txBody>
    </xdr:sp>
    <xdr:clientData/>
  </xdr:twoCellAnchor>
  <xdr:twoCellAnchor editAs="oneCell">
    <xdr:from>
      <xdr:col>0</xdr:col>
      <xdr:colOff>47625</xdr:colOff>
      <xdr:row>4</xdr:row>
      <xdr:rowOff>114300</xdr:rowOff>
    </xdr:from>
    <xdr:to>
      <xdr:col>1</xdr:col>
      <xdr:colOff>3818977</xdr:colOff>
      <xdr:row>4</xdr:row>
      <xdr:rowOff>476205</xdr:rowOff>
    </xdr:to>
    <xdr:pic>
      <xdr:nvPicPr>
        <xdr:cNvPr id="35" name="Picture 34" title="SY 22-23 Catalog Worksheet Tab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1828800"/>
          <a:ext cx="4380952" cy="36190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1</xdr:col>
      <xdr:colOff>6267450</xdr:colOff>
      <xdr:row>0</xdr:row>
      <xdr:rowOff>0</xdr:rowOff>
    </xdr:from>
    <xdr:to>
      <xdr:col>5</xdr:col>
      <xdr:colOff>476250</xdr:colOff>
      <xdr:row>4</xdr:row>
      <xdr:rowOff>361315</xdr:rowOff>
    </xdr:to>
    <xdr:grpSp>
      <xdr:nvGrpSpPr>
        <xdr:cNvPr id="24" name="Group 23" descr="Oregon Dept. of Education Logo" title="Oregon Dept. of Education Logo"/>
        <xdr:cNvGrpSpPr>
          <a:grpSpLocks/>
        </xdr:cNvGrpSpPr>
      </xdr:nvGrpSpPr>
      <xdr:grpSpPr bwMode="auto">
        <a:xfrm>
          <a:off x="6877050" y="0"/>
          <a:ext cx="4752975" cy="2075815"/>
          <a:chOff x="0" y="0"/>
          <a:chExt cx="3218815" cy="1381125"/>
        </a:xfrm>
      </xdr:grpSpPr>
      <xdr:pic>
        <xdr:nvPicPr>
          <xdr:cNvPr id="25" name="Picture 24" descr="Oregon Dept. of Education Logo" title="Oregon Dept. of Education Logo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3218815" cy="12566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" name="Text Box 2"/>
          <xdr:cNvSpPr txBox="1">
            <a:spLocks noChangeArrowheads="1"/>
          </xdr:cNvSpPr>
        </xdr:nvSpPr>
        <xdr:spPr bwMode="auto">
          <a:xfrm>
            <a:off x="123825" y="952500"/>
            <a:ext cx="286702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algn="r">
              <a:spcBef>
                <a:spcPts val="0"/>
              </a:spcBef>
              <a:spcAft>
                <a:spcPts val="200"/>
              </a:spcAft>
            </a:pPr>
            <a:r>
              <a:rPr lang="en-US" sz="1500" i="1">
                <a:solidFill>
                  <a:srgbClr val="4F81BD"/>
                </a:solidFill>
                <a:effectLst/>
                <a:latin typeface="Cambria" panose="02040503050406030204" pitchFamily="18" charset="0"/>
                <a:ea typeface="Times New Roman" panose="02020603050405020304" pitchFamily="18" charset="0"/>
              </a:rPr>
              <a:t>Oregon achieves . . . together!</a:t>
            </a:r>
            <a:endParaRPr lang="en-US" sz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83</xdr:row>
      <xdr:rowOff>104775</xdr:rowOff>
    </xdr:from>
    <xdr:to>
      <xdr:col>5</xdr:col>
      <xdr:colOff>276225</xdr:colOff>
      <xdr:row>83</xdr:row>
      <xdr:rowOff>104775</xdr:rowOff>
    </xdr:to>
    <xdr:cxnSp macro="">
      <xdr:nvCxnSpPr>
        <xdr:cNvPr id="3" name="Straight Arrow Connector 2" descr="blue arrow pointing to where to enter entitlement amount" title="blue arrow"/>
        <xdr:cNvCxnSpPr/>
      </xdr:nvCxnSpPr>
      <xdr:spPr>
        <a:xfrm>
          <a:off x="4953000" y="14516100"/>
          <a:ext cx="219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85</xdr:row>
      <xdr:rowOff>190500</xdr:rowOff>
    </xdr:from>
    <xdr:to>
      <xdr:col>5</xdr:col>
      <xdr:colOff>314325</xdr:colOff>
      <xdr:row>85</xdr:row>
      <xdr:rowOff>190500</xdr:rowOff>
    </xdr:to>
    <xdr:cxnSp macro="">
      <xdr:nvCxnSpPr>
        <xdr:cNvPr id="4" name="Straight Arrow Connector 3" descr="blue arrow pointing to where to enter set-aside amount" title="Blue arrow"/>
        <xdr:cNvCxnSpPr/>
      </xdr:nvCxnSpPr>
      <xdr:spPr>
        <a:xfrm>
          <a:off x="4991100" y="15059025"/>
          <a:ext cx="2190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efs\OSS\Documents%20and%20Settings\sadowskid.EXEC\Local%20Settings\Temporary%20Internet%20Files\Content.Outlook\2QWQ4Y58\NonFatDryMil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D"/>
    </sheetNames>
    <sheetDataSet>
      <sheetData sheetId="0">
        <row r="6">
          <cell r="A6" t="str">
            <v>B114</v>
          </cell>
          <cell r="B6">
            <v>149</v>
          </cell>
          <cell r="C6">
            <v>0</v>
          </cell>
        </row>
        <row r="7">
          <cell r="A7" t="str">
            <v>B114</v>
          </cell>
          <cell r="B7">
            <v>152</v>
          </cell>
          <cell r="C7">
            <v>0</v>
          </cell>
        </row>
        <row r="8">
          <cell r="A8" t="str">
            <v>B114</v>
          </cell>
          <cell r="B8">
            <v>153</v>
          </cell>
          <cell r="C8">
            <v>0</v>
          </cell>
        </row>
        <row r="9">
          <cell r="A9" t="str">
            <v>B114</v>
          </cell>
          <cell r="B9">
            <v>163</v>
          </cell>
          <cell r="C9">
            <v>0</v>
          </cell>
        </row>
        <row r="10">
          <cell r="A10" t="str">
            <v>B114</v>
          </cell>
          <cell r="B10">
            <v>166</v>
          </cell>
          <cell r="C10">
            <v>0</v>
          </cell>
        </row>
        <row r="11">
          <cell r="A11" t="str">
            <v>B114</v>
          </cell>
          <cell r="B11">
            <v>171</v>
          </cell>
          <cell r="C11">
            <v>0</v>
          </cell>
        </row>
        <row r="12">
          <cell r="A12" t="str">
            <v>B114</v>
          </cell>
          <cell r="B12">
            <v>173</v>
          </cell>
          <cell r="C12">
            <v>0</v>
          </cell>
        </row>
        <row r="13">
          <cell r="A13" t="str">
            <v>B114</v>
          </cell>
          <cell r="B13">
            <v>159</v>
          </cell>
          <cell r="C13">
            <v>0</v>
          </cell>
        </row>
        <row r="14">
          <cell r="A14" t="str">
            <v>B114</v>
          </cell>
          <cell r="B14">
            <v>168</v>
          </cell>
          <cell r="C14">
            <v>0</v>
          </cell>
        </row>
        <row r="15">
          <cell r="A15" t="str">
            <v>B114</v>
          </cell>
          <cell r="B15">
            <v>167</v>
          </cell>
          <cell r="C15">
            <v>0</v>
          </cell>
        </row>
        <row r="16">
          <cell r="A16" t="str">
            <v>B114</v>
          </cell>
          <cell r="B16">
            <v>165</v>
          </cell>
          <cell r="C16">
            <v>0</v>
          </cell>
        </row>
        <row r="17">
          <cell r="A17" t="str">
            <v>B114</v>
          </cell>
          <cell r="B17">
            <v>174</v>
          </cell>
          <cell r="C17">
            <v>0</v>
          </cell>
        </row>
        <row r="18">
          <cell r="A18" t="str">
            <v>B114</v>
          </cell>
          <cell r="B18">
            <v>164</v>
          </cell>
          <cell r="C18">
            <v>0</v>
          </cell>
        </row>
        <row r="19">
          <cell r="A19" t="str">
            <v>B114</v>
          </cell>
          <cell r="B19">
            <v>169</v>
          </cell>
          <cell r="C19">
            <v>0</v>
          </cell>
        </row>
        <row r="20">
          <cell r="A20" t="str">
            <v>B114</v>
          </cell>
          <cell r="B20">
            <v>170</v>
          </cell>
          <cell r="C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forms/d/e/1FAIpQLSdaGoeToeCLQ5DaEbwsC1xQYF1NRLQ_y_oIT4C3vaRA4kXJ2g/viewform" TargetMode="External"/><Relationship Id="rId2" Type="http://schemas.openxmlformats.org/officeDocument/2006/relationships/hyperlink" Target="https://portal.wbscm.usda.gov/" TargetMode="External"/><Relationship Id="rId1" Type="http://schemas.openxmlformats.org/officeDocument/2006/relationships/hyperlink" Target="https://www.oregon.gov/ode/students-and-family/childnutrition/USDAFoods/Pages/default.asp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fns-prod.azureedge.net/sites/default/files/resource-files/100313%20Corn%20Whole%20Kernel%20No%20Salt%20Added%20Canned.pdf" TargetMode="External"/><Relationship Id="rId18" Type="http://schemas.openxmlformats.org/officeDocument/2006/relationships/hyperlink" Target="https://www.fns.usda.gov/sites/default/files/fdd/100220_Peaches_Diced_Extra_Light_Syrup.pdf" TargetMode="External"/><Relationship Id="rId26" Type="http://schemas.openxmlformats.org/officeDocument/2006/relationships/hyperlink" Target="https://fns-prod.azureedge.net/sites/default/files/resource-files/110506%20Spaghetti%20Whole%20Grain-Rich%20Blend.pdf" TargetMode="External"/><Relationship Id="rId39" Type="http://schemas.openxmlformats.org/officeDocument/2006/relationships/hyperlink" Target="https://fns-prod.azureedge.net/sites/default/files/resource-files/110623%20Blueberries%20Frozen.pdf" TargetMode="External"/><Relationship Id="rId21" Type="http://schemas.openxmlformats.org/officeDocument/2006/relationships/hyperlink" Target="https://www.fns.usda.gov/sites/default/files/fdd/100224_Pears_Sliced_Extra_Light_Syrup.pdf" TargetMode="External"/><Relationship Id="rId34" Type="http://schemas.openxmlformats.org/officeDocument/2006/relationships/hyperlink" Target="https://fns-prod.azureedge.net/sites/default/files/resource-files/100195.pdf" TargetMode="External"/><Relationship Id="rId42" Type="http://schemas.openxmlformats.org/officeDocument/2006/relationships/hyperlink" Target="https://fns-prod.azureedge.net/sites/default/files/resource-files/110520%20Penne%20Whole%20Grain-Rich%20Blend.pdf" TargetMode="External"/><Relationship Id="rId47" Type="http://schemas.openxmlformats.org/officeDocument/2006/relationships/hyperlink" Target="https://fns-prod.azureedge.net/sites/default/files/resource-files/110396-%20Mozzarella%20String%20Cheese.pdf" TargetMode="External"/><Relationship Id="rId50" Type="http://schemas.openxmlformats.org/officeDocument/2006/relationships/hyperlink" Target="https://fns-prod.azureedge.net/sites/default/files/resource-files/100241%20Peaches%20Diced%20Cups.pdf" TargetMode="External"/><Relationship Id="rId55" Type="http://schemas.openxmlformats.org/officeDocument/2006/relationships/hyperlink" Target="https://fns-prod.azureedge.net/sites/default/files/resource-files/111220-Cheese%2C%20Pepper%20Jack%2C%20Shredded.pdf" TargetMode="External"/><Relationship Id="rId63" Type="http://schemas.openxmlformats.org/officeDocument/2006/relationships/hyperlink" Target="https://fns-prod.azureedge.net/sites/default/files/resource-files/100122.pdf" TargetMode="External"/><Relationship Id="rId68" Type="http://schemas.openxmlformats.org/officeDocument/2006/relationships/hyperlink" Target="https://www.fns.usda.gov/sites/default/files/resource-files/110394-%20Tortillas%2C%20Whole%20Grain%20or%20Whole%20Grain-Rich.pdf" TargetMode="External"/><Relationship Id="rId7" Type="http://schemas.openxmlformats.org/officeDocument/2006/relationships/hyperlink" Target="https://fns-prod.azureedge.net/sites/default/files/resource-files/110462.pdf" TargetMode="External"/><Relationship Id="rId71" Type="http://schemas.openxmlformats.org/officeDocument/2006/relationships/drawing" Target="../drawings/drawing2.xml"/><Relationship Id="rId2" Type="http://schemas.openxmlformats.org/officeDocument/2006/relationships/hyperlink" Target="https://fns-prod.azureedge.net/sites/default/files/resource-files/110322.pdf" TargetMode="External"/><Relationship Id="rId16" Type="http://schemas.openxmlformats.org/officeDocument/2006/relationships/hyperlink" Target="https://www.fns.usda.gov/sites/default/files/fdd/110361_Applesauce_Unsweetened_Cups.pdf" TargetMode="External"/><Relationship Id="rId29" Type="http://schemas.openxmlformats.org/officeDocument/2006/relationships/hyperlink" Target="https://fns-prod.azureedge.net/sites/default/files/resource-files/110851.pdf" TargetMode="External"/><Relationship Id="rId1" Type="http://schemas.openxmlformats.org/officeDocument/2006/relationships/hyperlink" Target="https://fns-prod.azureedge.net/sites/default/files/resource-files/100134.pdf" TargetMode="External"/><Relationship Id="rId6" Type="http://schemas.openxmlformats.org/officeDocument/2006/relationships/hyperlink" Target="https://fns-prod.azureedge.net/sites/default/files/resource-files/100117.pdf" TargetMode="External"/><Relationship Id="rId11" Type="http://schemas.openxmlformats.org/officeDocument/2006/relationships/hyperlink" Target="https://fns-prod.azureedge.net/sites/default/files/resource-files/110473%20Broccoli%20No%20Salt%20Added%20Frozen.pdf" TargetMode="External"/><Relationship Id="rId24" Type="http://schemas.openxmlformats.org/officeDocument/2006/relationships/hyperlink" Target="https://fns-prod.azureedge.net/sites/default/files/resource-files/110501%20Macaroni%20Whole%20Grain-Rich%20Blend.pdf" TargetMode="External"/><Relationship Id="rId32" Type="http://schemas.openxmlformats.org/officeDocument/2006/relationships/hyperlink" Target="https://fns-prod.azureedge.net/sites/default/files/resource-files/100935.pdf" TargetMode="External"/><Relationship Id="rId37" Type="http://schemas.openxmlformats.org/officeDocument/2006/relationships/hyperlink" Target="https://fns-prod.azureedge.net/sites/default/files/resource-files/100360-Garbanzo%20Beans%2C%20Low-sodium%2C%20Canned.pdf" TargetMode="External"/><Relationship Id="rId40" Type="http://schemas.openxmlformats.org/officeDocument/2006/relationships/hyperlink" Target="https://fns-prod.azureedge.net/sites/default/files/resource-files/110859%20Mixed%20Berries%20Cups%20Frozen.pdf" TargetMode="External"/><Relationship Id="rId45" Type="http://schemas.openxmlformats.org/officeDocument/2006/relationships/hyperlink" Target="https://fns-prod.azureedge.net/sites/default/files/resource-files/110554.pdf" TargetMode="External"/><Relationship Id="rId53" Type="http://schemas.openxmlformats.org/officeDocument/2006/relationships/hyperlink" Target="https://fns-prod.azureedge.net/sites/default/files/resource-files/100336%20Spaghetti%20Sauce%20Low-sodium%20Canned.pdf" TargetMode="External"/><Relationship Id="rId58" Type="http://schemas.openxmlformats.org/officeDocument/2006/relationships/hyperlink" Target="https://www.fns.usda.gov/sites/default/files/resource-files/100334%20Tomato%20Sauce%20Low%20Sodium%20Canned.pdf" TargetMode="External"/><Relationship Id="rId66" Type="http://schemas.openxmlformats.org/officeDocument/2006/relationships/hyperlink" Target="https://fns-prod.azureedge.net/sites/default/files/resource-files/110721%20Sweet%20Potatoes%20Crinkle%20Cut%20Fries%20Frozen.pdf" TargetMode="External"/><Relationship Id="rId5" Type="http://schemas.openxmlformats.org/officeDocument/2006/relationships/hyperlink" Target="https://fns-prod.azureedge.net/sites/default/files/resource-files/100101.pdf" TargetMode="External"/><Relationship Id="rId15" Type="http://schemas.openxmlformats.org/officeDocument/2006/relationships/hyperlink" Target="https://www.fns.usda.gov/sites/default/files/fdd/110541_Applesauce_Unsweetened_Canned.pdf" TargetMode="External"/><Relationship Id="rId23" Type="http://schemas.openxmlformats.org/officeDocument/2006/relationships/hyperlink" Target="https://fns-prod.azureedge.net/sites/default/files/resource-files/100256%20Strawberries%20Diced%20Cups.pdf" TargetMode="External"/><Relationship Id="rId28" Type="http://schemas.openxmlformats.org/officeDocument/2006/relationships/hyperlink" Target="https://fns-prod.azureedge.net/sites/default/files/resource-files/110723%20Cranberries%20Dried%2C%20Individual%20Portion.pdf" TargetMode="External"/><Relationship Id="rId36" Type="http://schemas.openxmlformats.org/officeDocument/2006/relationships/hyperlink" Target="https://fns-prod.azureedge.net/sites/default/files/resource-files/100359-Black%20Beans%2C%20Low-Sodium%2C%20Canned.pdf" TargetMode="External"/><Relationship Id="rId49" Type="http://schemas.openxmlformats.org/officeDocument/2006/relationships/hyperlink" Target="https://fns-prod.azureedge.net/sites/default/files/resource-files/100357%20Potatoes%20French%20Cut%20Low-sodium.pdf" TargetMode="External"/><Relationship Id="rId57" Type="http://schemas.openxmlformats.org/officeDocument/2006/relationships/hyperlink" Target="https://fns-prod.azureedge.net/sites/default/files/resource-files/110186%20Salsa%20Low-Sodium%20Pouch.pdf" TargetMode="External"/><Relationship Id="rId61" Type="http://schemas.openxmlformats.org/officeDocument/2006/relationships/hyperlink" Target="https://fns-prod.azureedge.net/sites/default/files/resource-files/110854.pdf" TargetMode="External"/><Relationship Id="rId10" Type="http://schemas.openxmlformats.org/officeDocument/2006/relationships/hyperlink" Target="https://fns-prod.azureedge.net/sites/default/files/resource-files/100307%20Green%20Beans%20Low-Sodium%20Canned.pdf" TargetMode="External"/><Relationship Id="rId19" Type="http://schemas.openxmlformats.org/officeDocument/2006/relationships/hyperlink" Target="https://www.fns.usda.gov/sites/default/files/fdd/100219_Peaches_Sliced_Extra_Light_Syrup.pdf" TargetMode="External"/><Relationship Id="rId31" Type="http://schemas.openxmlformats.org/officeDocument/2006/relationships/hyperlink" Target="https://fns-prod.azureedge.net/sites/default/files/resource-files/110730%20-%20Pork%2C%20Pulled%2C%20Cooked%2C%20Frozen.pdf" TargetMode="External"/><Relationship Id="rId44" Type="http://schemas.openxmlformats.org/officeDocument/2006/relationships/hyperlink" Target="https://fns-prod.azureedge.net/sites/default/files/resource-files/110931.pdf" TargetMode="External"/><Relationship Id="rId52" Type="http://schemas.openxmlformats.org/officeDocument/2006/relationships/hyperlink" Target="https://fns-prod.azureedge.net/sites/default/files/resource-files/110711.pdf" TargetMode="External"/><Relationship Id="rId60" Type="http://schemas.openxmlformats.org/officeDocument/2006/relationships/hyperlink" Target="https://fns-prod.azureedge.net/sites/default/files/resource-files/110921.pdf" TargetMode="External"/><Relationship Id="rId65" Type="http://schemas.openxmlformats.org/officeDocument/2006/relationships/hyperlink" Target="https://fns-prod.azureedge.net/sites/default/files/resource-files/100362-Refried%20Beans%2C%20Low-sodium%2C%20Canned_4.13.20.pdf" TargetMode="External"/><Relationship Id="rId4" Type="http://schemas.openxmlformats.org/officeDocument/2006/relationships/hyperlink" Target="https://fns-prod.azureedge.net/sites/default/files/resource-files/100396.pdf" TargetMode="External"/><Relationship Id="rId9" Type="http://schemas.openxmlformats.org/officeDocument/2006/relationships/hyperlink" Target="https://fns-prod.azureedge.net/sites/default/files/resource-files/100021-%20Mozzarella%20Cheese%20LMPS%20Shredded.pdf" TargetMode="External"/><Relationship Id="rId14" Type="http://schemas.openxmlformats.org/officeDocument/2006/relationships/hyperlink" Target="https://fns-prod.azureedge.net/sites/default/files/resource-files/100329%20Tomatoes%20Diced%20No%20Salt%20Added%20Canned.pdf" TargetMode="External"/><Relationship Id="rId22" Type="http://schemas.openxmlformats.org/officeDocument/2006/relationships/hyperlink" Target="https://fns-prod.azureedge.net/sites/default/files/resource-files/100293%20Raisins%20individual%20portion.pdf" TargetMode="External"/><Relationship Id="rId27" Type="http://schemas.openxmlformats.org/officeDocument/2006/relationships/hyperlink" Target="https://fns-prod.azureedge.net/sites/default/files/resource-files/101031%20%20Rice%20Brown%20Long-Grain%20Parboiled.pdf" TargetMode="External"/><Relationship Id="rId30" Type="http://schemas.openxmlformats.org/officeDocument/2006/relationships/hyperlink" Target="https://fns-prod.azureedge.net/sites/default/files/resource-files/110763%20Peas%20Green%20No%20Salt%20Added%20Frozen.pdf" TargetMode="External"/><Relationship Id="rId35" Type="http://schemas.openxmlformats.org/officeDocument/2006/relationships/hyperlink" Target="https://fns-prod.azureedge.net/sites/default/files/resource-files/100003Cheese%20Cheddar%20Yellow%20Shredded.pdf" TargetMode="External"/><Relationship Id="rId43" Type="http://schemas.openxmlformats.org/officeDocument/2006/relationships/hyperlink" Target="https://fns-prod.azureedge.net/sites/default/files/resource-files/100158.pdf" TargetMode="External"/><Relationship Id="rId48" Type="http://schemas.openxmlformats.org/officeDocument/2006/relationships/hyperlink" Target="https://fns-prod.azureedge.net/sites/default/files/resource-files/100365.pdf" TargetMode="External"/><Relationship Id="rId56" Type="http://schemas.openxmlformats.org/officeDocument/2006/relationships/hyperlink" Target="https://www.fns.usda.gov/sites/default/files/resource-files/100355%20Potatoes%20Wedges%20Low-sodium%20Frozen%20%28IQF%29.pdf" TargetMode="External"/><Relationship Id="rId64" Type="http://schemas.openxmlformats.org/officeDocument/2006/relationships/hyperlink" Target="https://fns-prod.azureedge.net/sites/default/files/resource-files/100364.pdf" TargetMode="External"/><Relationship Id="rId69" Type="http://schemas.openxmlformats.org/officeDocument/2006/relationships/hyperlink" Target="https://www.fns.usda.gov/sites/default/files/resource-files/110393.pdf" TargetMode="External"/><Relationship Id="rId8" Type="http://schemas.openxmlformats.org/officeDocument/2006/relationships/hyperlink" Target="https://fns-prod.azureedge.net/sites/default/files/resource-files/100018-%20American%20Cheese%20Yellow%20Sliced.pdf" TargetMode="External"/><Relationship Id="rId51" Type="http://schemas.openxmlformats.org/officeDocument/2006/relationships/hyperlink" Target="https://fns-prod.azureedge.net/sites/default/files/resource-files/111110-%20Cheddar%20Cheese%20Slices.pdf" TargetMode="External"/><Relationship Id="rId3" Type="http://schemas.openxmlformats.org/officeDocument/2006/relationships/hyperlink" Target="https://fns-prod.azureedge.net/sites/default/files/resource-files/100187.pdf" TargetMode="External"/><Relationship Id="rId12" Type="http://schemas.openxmlformats.org/officeDocument/2006/relationships/hyperlink" Target="https://fns-prod.azureedge.net/sites/default/files/resource-files/100348%20Corn%20Whole%20Kernel%20No%20Salt%20Added%20Frozen.pdf" TargetMode="External"/><Relationship Id="rId17" Type="http://schemas.openxmlformats.org/officeDocument/2006/relationships/hyperlink" Target="https://www.fns.usda.gov/sites/default/files/fdd/100212_Mixed_Fruit_Extra_Light_Syrup.pdf" TargetMode="External"/><Relationship Id="rId25" Type="http://schemas.openxmlformats.org/officeDocument/2006/relationships/hyperlink" Target="https://fns-prod.azureedge.net/sites/default/files/resource-files/110504%20Rotini%20Whole%20Grain-Rich%20Blend.pdf" TargetMode="External"/><Relationship Id="rId33" Type="http://schemas.openxmlformats.org/officeDocument/2006/relationships/hyperlink" Target="https://fns-prod.azureedge.net/sites/default/files/resource-files/100119.pdf" TargetMode="External"/><Relationship Id="rId38" Type="http://schemas.openxmlformats.org/officeDocument/2006/relationships/hyperlink" Target="https://fns-prod.azureedge.net/sites/default/files/resource-files/100370.pdf" TargetMode="External"/><Relationship Id="rId46" Type="http://schemas.openxmlformats.org/officeDocument/2006/relationships/hyperlink" Target="https://fns-prod.azureedge.net/sites/default/files/resource-files/100125.pdf" TargetMode="External"/><Relationship Id="rId59" Type="http://schemas.openxmlformats.org/officeDocument/2006/relationships/hyperlink" Target="https://www.fns.usda.gov/sites/default/files/resource-files/100261%20Apricots%20Diced%20Cups%20Frozen.pdf" TargetMode="External"/><Relationship Id="rId67" Type="http://schemas.openxmlformats.org/officeDocument/2006/relationships/hyperlink" Target="https://www.fns.usda.gov/sites/default/files/resource-files/100500%20%20Rice%20Brown%20Long-Grain%20Parboiled.pdf" TargetMode="External"/><Relationship Id="rId20" Type="http://schemas.openxmlformats.org/officeDocument/2006/relationships/hyperlink" Target="https://www.fns.usda.gov/sites/default/files/fdd/100225_Pears_Diced_Extra_Light_Syrup.pdf" TargetMode="External"/><Relationship Id="rId41" Type="http://schemas.openxmlformats.org/officeDocument/2006/relationships/hyperlink" Target="https://fns-prod.azureedge.net/sites/default/files/resource-files/110860%20Strawberries%20Sliced%20IQF.pdf" TargetMode="External"/><Relationship Id="rId54" Type="http://schemas.openxmlformats.org/officeDocument/2006/relationships/hyperlink" Target="https://fns-prod.azureedge.net/sites/default/files/resource-files/100012Cheese%20Cheddar%20Yellow%20Reduced%20Fat%20Shredded.pdf" TargetMode="External"/><Relationship Id="rId62" Type="http://schemas.openxmlformats.org/officeDocument/2006/relationships/hyperlink" Target="https://www.fns.usda.gov/sites/default/files/resource-files/100277%20Orange%20Juice%20Cartons.pdf" TargetMode="External"/><Relationship Id="rId7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showGridLines="0" topLeftCell="A5" zoomScaleNormal="100" zoomScaleSheetLayoutView="100" workbookViewId="0">
      <selection activeCell="K10" sqref="K10"/>
    </sheetView>
  </sheetViews>
  <sheetFormatPr defaultRowHeight="12.75" x14ac:dyDescent="0.2"/>
  <cols>
    <col min="2" max="2" width="130.7109375" customWidth="1"/>
    <col min="3" max="3" width="9.140625" customWidth="1"/>
  </cols>
  <sheetData>
    <row r="1" spans="1:29" ht="54" customHeight="1" x14ac:dyDescent="0.2">
      <c r="A1" s="227" t="s">
        <v>93</v>
      </c>
      <c r="B1" s="227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9" ht="27" customHeight="1" x14ac:dyDescent="0.2">
      <c r="A2" s="228" t="s">
        <v>137</v>
      </c>
      <c r="B2" s="228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9" ht="27" customHeight="1" x14ac:dyDescent="0.2">
      <c r="A3" s="229" t="s">
        <v>112</v>
      </c>
      <c r="B3" s="229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9" ht="27" customHeight="1" x14ac:dyDescent="0.2">
      <c r="A4" s="220"/>
      <c r="B4" s="220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9" ht="45.75" customHeight="1" x14ac:dyDescent="0.2">
      <c r="A5" s="221"/>
      <c r="B5" s="222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9" ht="54.75" customHeight="1" x14ac:dyDescent="0.2">
      <c r="A6" s="225" t="s">
        <v>138</v>
      </c>
      <c r="B6" s="226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9" ht="54.75" customHeight="1" x14ac:dyDescent="0.2">
      <c r="A7" s="224" t="s">
        <v>144</v>
      </c>
      <c r="B7" s="22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9" ht="26.25" customHeight="1" x14ac:dyDescent="0.2">
      <c r="A8" s="223" t="s">
        <v>142</v>
      </c>
      <c r="B8" s="218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</row>
    <row r="9" spans="1:29" ht="26.25" customHeight="1" x14ac:dyDescent="0.2">
      <c r="A9" s="216"/>
      <c r="B9" s="217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</row>
    <row r="10" spans="1:29" ht="15.75" customHeight="1" x14ac:dyDescent="0.2">
      <c r="A10" s="215"/>
      <c r="B10" s="21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9" ht="409.5" customHeight="1" x14ac:dyDescent="0.2">
      <c r="A11" s="215"/>
      <c r="B11" s="215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</row>
    <row r="12" spans="1:29" ht="18" customHeight="1" x14ac:dyDescent="0.2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</row>
    <row r="13" spans="1:29" ht="21" customHeight="1" x14ac:dyDescent="0.2">
      <c r="A13" s="223" t="s">
        <v>143</v>
      </c>
      <c r="B13" s="219"/>
    </row>
    <row r="49" spans="1:8" ht="21" x14ac:dyDescent="0.35">
      <c r="A49" s="60" t="s">
        <v>141</v>
      </c>
    </row>
    <row r="50" spans="1:8" ht="18.75" x14ac:dyDescent="0.3">
      <c r="A50" s="62" t="s">
        <v>110</v>
      </c>
    </row>
    <row r="51" spans="1:8" ht="18.75" x14ac:dyDescent="0.3">
      <c r="A51" s="62" t="s">
        <v>111</v>
      </c>
    </row>
    <row r="52" spans="1:8" ht="18.75" x14ac:dyDescent="0.3">
      <c r="A52" s="62" t="s">
        <v>113</v>
      </c>
    </row>
    <row r="53" spans="1:8" ht="21" x14ac:dyDescent="0.35">
      <c r="B53" s="60"/>
      <c r="C53" s="61"/>
      <c r="D53" s="61"/>
      <c r="E53" s="61"/>
      <c r="F53" s="61"/>
      <c r="G53" s="61"/>
      <c r="H53" s="61"/>
    </row>
    <row r="54" spans="1:8" ht="18.75" x14ac:dyDescent="0.3">
      <c r="B54" s="62"/>
      <c r="C54" s="61"/>
      <c r="D54" s="61"/>
      <c r="E54" s="61"/>
      <c r="F54" s="61"/>
      <c r="G54" s="61"/>
      <c r="H54" s="61"/>
    </row>
    <row r="55" spans="1:8" ht="18.75" x14ac:dyDescent="0.3">
      <c r="B55" s="62"/>
      <c r="C55" s="61"/>
      <c r="D55" s="61"/>
      <c r="E55" s="61"/>
      <c r="F55" s="61"/>
      <c r="G55" s="61"/>
      <c r="H55" s="61"/>
    </row>
    <row r="56" spans="1:8" ht="18.75" x14ac:dyDescent="0.3">
      <c r="B56" s="62"/>
      <c r="C56" s="61"/>
      <c r="D56" s="61"/>
      <c r="E56" s="61"/>
      <c r="F56" s="61"/>
      <c r="G56" s="61"/>
      <c r="H56" s="61"/>
    </row>
  </sheetData>
  <sheetProtection selectLockedCells="1"/>
  <mergeCells count="5">
    <mergeCell ref="A7:B7"/>
    <mergeCell ref="A6:B6"/>
    <mergeCell ref="A1:B1"/>
    <mergeCell ref="A2:B2"/>
    <mergeCell ref="A3:B3"/>
  </mergeCells>
  <hyperlinks>
    <hyperlink ref="A50" r:id="rId1"/>
    <hyperlink ref="A51" r:id="rId2"/>
    <hyperlink ref="A52" r:id="rId3" display="USDA DoD Fresh &amp; Pilot Request Form"/>
  </hyperlinks>
  <pageMargins left="0.7" right="0.7" top="0.75" bottom="0.75" header="0.3" footer="0.3"/>
  <pageSetup scale="45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125"/>
  <sheetViews>
    <sheetView tabSelected="1" zoomScaleNormal="100" zoomScaleSheetLayoutView="100" workbookViewId="0">
      <pane ySplit="3" topLeftCell="A63" activePane="bottomLeft" state="frozen"/>
      <selection pane="bottomLeft" activeCell="X77" sqref="X77"/>
    </sheetView>
  </sheetViews>
  <sheetFormatPr defaultRowHeight="12.75" x14ac:dyDescent="0.2"/>
  <cols>
    <col min="1" max="1" width="10.140625" style="33" customWidth="1"/>
    <col min="2" max="2" width="35.140625" style="33" customWidth="1"/>
    <col min="3" max="3" width="10.28515625" style="33" bestFit="1" customWidth="1"/>
    <col min="4" max="4" width="7.42578125" style="34" customWidth="1"/>
    <col min="5" max="5" width="6.85546875" style="35" customWidth="1"/>
    <col min="6" max="6" width="5.140625" style="35" customWidth="1"/>
    <col min="7" max="7" width="11.85546875" style="33" customWidth="1"/>
    <col min="8" max="8" width="8.42578125" style="36" customWidth="1"/>
    <col min="9" max="9" width="14.140625" style="36" customWidth="1"/>
    <col min="10" max="10" width="5.42578125" style="36" customWidth="1"/>
    <col min="11" max="11" width="5.85546875" style="33" customWidth="1"/>
    <col min="12" max="15" width="5.42578125" style="33" customWidth="1"/>
    <col min="16" max="16" width="5.5703125" style="33" customWidth="1"/>
    <col min="17" max="17" width="5.42578125" style="33" customWidth="1"/>
    <col min="18" max="18" width="6.140625" style="33" customWidth="1"/>
    <col min="19" max="19" width="5.42578125" style="21" customWidth="1"/>
    <col min="20" max="20" width="5.85546875" style="21" customWidth="1"/>
    <col min="21" max="21" width="5.5703125" style="21" customWidth="1"/>
    <col min="22" max="22" width="0.7109375" style="20" customWidth="1"/>
    <col min="23" max="16384" width="9.140625" style="21"/>
  </cols>
  <sheetData>
    <row r="1" spans="1:26" s="19" customFormat="1" ht="35.25" customHeight="1" thickBot="1" x14ac:dyDescent="0.25">
      <c r="A1" s="246" t="s">
        <v>116</v>
      </c>
      <c r="B1" s="247"/>
      <c r="C1" s="247"/>
      <c r="D1" s="247"/>
      <c r="E1" s="247"/>
      <c r="F1" s="247"/>
      <c r="G1" s="248"/>
      <c r="H1" s="17"/>
      <c r="I1" s="236" t="s">
        <v>140</v>
      </c>
      <c r="J1" s="50"/>
      <c r="K1" s="49"/>
      <c r="L1" s="50"/>
      <c r="M1" s="50"/>
      <c r="N1" s="50"/>
      <c r="O1" s="50"/>
      <c r="P1" s="50"/>
      <c r="Q1" s="50"/>
      <c r="R1" s="51"/>
      <c r="S1" s="230" t="s">
        <v>136</v>
      </c>
      <c r="T1" s="231"/>
      <c r="U1" s="232"/>
      <c r="V1" s="18"/>
    </row>
    <row r="2" spans="1:26" s="19" customFormat="1" ht="60.75" customHeight="1" thickBot="1" x14ac:dyDescent="0.25">
      <c r="A2" s="245" t="s">
        <v>114</v>
      </c>
      <c r="B2" s="245"/>
      <c r="C2" s="245"/>
      <c r="D2" s="245"/>
      <c r="E2" s="245"/>
      <c r="F2" s="179"/>
      <c r="G2" s="63"/>
      <c r="H2" s="63"/>
      <c r="I2" s="237"/>
      <c r="J2" s="242" t="s">
        <v>51</v>
      </c>
      <c r="K2" s="243"/>
      <c r="L2" s="243"/>
      <c r="M2" s="243"/>
      <c r="N2" s="243"/>
      <c r="O2" s="243"/>
      <c r="P2" s="243"/>
      <c r="Q2" s="243"/>
      <c r="R2" s="244"/>
      <c r="S2" s="233"/>
      <c r="T2" s="234"/>
      <c r="U2" s="235"/>
      <c r="V2" s="18"/>
      <c r="Z2" s="21"/>
    </row>
    <row r="3" spans="1:26" s="19" customFormat="1" ht="53.25" customHeight="1" thickBot="1" x14ac:dyDescent="0.25">
      <c r="A3" s="64" t="s">
        <v>107</v>
      </c>
      <c r="B3" s="65" t="s">
        <v>108</v>
      </c>
      <c r="C3" s="65" t="s">
        <v>6</v>
      </c>
      <c r="D3" s="66" t="s">
        <v>5</v>
      </c>
      <c r="E3" s="251" t="s">
        <v>4</v>
      </c>
      <c r="F3" s="252"/>
      <c r="G3" s="160" t="s">
        <v>0</v>
      </c>
      <c r="H3" s="67" t="s">
        <v>1</v>
      </c>
      <c r="I3" s="68" t="s">
        <v>117</v>
      </c>
      <c r="J3" s="72" t="s">
        <v>103</v>
      </c>
      <c r="K3" s="73" t="s">
        <v>104</v>
      </c>
      <c r="L3" s="73" t="s">
        <v>105</v>
      </c>
      <c r="M3" s="73" t="s">
        <v>118</v>
      </c>
      <c r="N3" s="73" t="s">
        <v>119</v>
      </c>
      <c r="O3" s="73" t="s">
        <v>120</v>
      </c>
      <c r="P3" s="73" t="s">
        <v>121</v>
      </c>
      <c r="Q3" s="73" t="s">
        <v>122</v>
      </c>
      <c r="R3" s="74" t="s">
        <v>123</v>
      </c>
      <c r="S3" s="69" t="s">
        <v>124</v>
      </c>
      <c r="T3" s="70" t="s">
        <v>125</v>
      </c>
      <c r="U3" s="71" t="s">
        <v>126</v>
      </c>
      <c r="V3" s="18"/>
    </row>
    <row r="4" spans="1:26" s="19" customFormat="1" ht="13.5" thickBot="1" x14ac:dyDescent="0.25">
      <c r="A4" s="139" t="s">
        <v>3</v>
      </c>
      <c r="B4" s="140"/>
      <c r="C4" s="140"/>
      <c r="D4" s="140"/>
      <c r="E4" s="140"/>
      <c r="F4" s="140"/>
      <c r="G4" s="140"/>
      <c r="H4" s="141"/>
      <c r="I4" s="58"/>
      <c r="J4" s="120"/>
      <c r="K4" s="121"/>
      <c r="L4" s="121"/>
      <c r="M4" s="121"/>
      <c r="N4" s="121"/>
      <c r="O4" s="121"/>
      <c r="P4" s="121"/>
      <c r="Q4" s="121"/>
      <c r="R4" s="122"/>
      <c r="S4" s="79"/>
      <c r="T4" s="80"/>
      <c r="U4" s="81"/>
      <c r="V4" s="18"/>
    </row>
    <row r="5" spans="1:26" s="19" customFormat="1" x14ac:dyDescent="0.2">
      <c r="A5" s="143">
        <v>100134</v>
      </c>
      <c r="B5" s="142" t="s">
        <v>71</v>
      </c>
      <c r="C5" s="146" t="s">
        <v>10</v>
      </c>
      <c r="D5" s="146" t="s">
        <v>11</v>
      </c>
      <c r="E5" s="274">
        <v>142.12</v>
      </c>
      <c r="F5" s="275"/>
      <c r="G5" s="205">
        <f t="shared" ref="G5:G26" si="0">SUM(H5*E5)</f>
        <v>0</v>
      </c>
      <c r="H5" s="191">
        <f t="shared" ref="H5:H10" si="1">SUM(J5:R5)</f>
        <v>0</v>
      </c>
      <c r="I5" s="56"/>
      <c r="J5" s="109"/>
      <c r="K5" s="148"/>
      <c r="L5" s="103"/>
      <c r="M5" s="103"/>
      <c r="N5" s="103"/>
      <c r="O5" s="103"/>
      <c r="P5" s="102"/>
      <c r="Q5" s="103"/>
      <c r="R5" s="104"/>
      <c r="S5" s="101"/>
      <c r="T5" s="103"/>
      <c r="U5" s="104"/>
      <c r="V5" s="18"/>
    </row>
    <row r="6" spans="1:26" s="19" customFormat="1" x14ac:dyDescent="0.2">
      <c r="A6" s="75">
        <v>100158</v>
      </c>
      <c r="B6" s="9" t="s">
        <v>59</v>
      </c>
      <c r="C6" s="7" t="s">
        <v>10</v>
      </c>
      <c r="D6" s="7" t="s">
        <v>11</v>
      </c>
      <c r="E6" s="276">
        <v>124.76</v>
      </c>
      <c r="F6" s="277"/>
      <c r="G6" s="206">
        <f t="shared" si="0"/>
        <v>0</v>
      </c>
      <c r="H6" s="192">
        <f t="shared" si="1"/>
        <v>0</v>
      </c>
      <c r="I6" s="56"/>
      <c r="J6" s="39"/>
      <c r="K6" s="3"/>
      <c r="L6" s="1"/>
      <c r="M6" s="4"/>
      <c r="N6" s="4"/>
      <c r="O6" s="3"/>
      <c r="P6" s="1"/>
      <c r="Q6" s="1"/>
      <c r="R6" s="43"/>
      <c r="S6" s="39"/>
      <c r="T6" s="1"/>
      <c r="U6" s="40"/>
      <c r="V6" s="18"/>
    </row>
    <row r="7" spans="1:26" s="19" customFormat="1" x14ac:dyDescent="0.2">
      <c r="A7" s="75">
        <v>110322</v>
      </c>
      <c r="B7" s="9" t="s">
        <v>85</v>
      </c>
      <c r="C7" s="7" t="s">
        <v>12</v>
      </c>
      <c r="D7" s="7" t="s">
        <v>11</v>
      </c>
      <c r="E7" s="276">
        <v>162.16</v>
      </c>
      <c r="F7" s="277"/>
      <c r="G7" s="206">
        <f t="shared" si="0"/>
        <v>0</v>
      </c>
      <c r="H7" s="192">
        <f t="shared" si="1"/>
        <v>0</v>
      </c>
      <c r="I7" s="56"/>
      <c r="J7" s="82"/>
      <c r="K7" s="2"/>
      <c r="L7" s="1"/>
      <c r="M7" s="3"/>
      <c r="N7" s="4"/>
      <c r="O7" s="4"/>
      <c r="P7" s="3"/>
      <c r="Q7" s="1"/>
      <c r="R7" s="43"/>
      <c r="S7" s="39"/>
      <c r="T7" s="1"/>
      <c r="U7" s="40"/>
      <c r="V7" s="18"/>
    </row>
    <row r="8" spans="1:26" s="19" customFormat="1" x14ac:dyDescent="0.2">
      <c r="A8" s="75">
        <v>110711</v>
      </c>
      <c r="B8" s="9" t="s">
        <v>80</v>
      </c>
      <c r="C8" s="7" t="s">
        <v>56</v>
      </c>
      <c r="D8" s="7" t="s">
        <v>11</v>
      </c>
      <c r="E8" s="276">
        <v>199.64</v>
      </c>
      <c r="F8" s="277"/>
      <c r="G8" s="206">
        <f t="shared" si="0"/>
        <v>0</v>
      </c>
      <c r="H8" s="192">
        <f t="shared" si="1"/>
        <v>0</v>
      </c>
      <c r="I8" s="56"/>
      <c r="J8" s="83"/>
      <c r="K8" s="3"/>
      <c r="L8" s="1"/>
      <c r="M8" s="4"/>
      <c r="N8" s="4"/>
      <c r="O8" s="4"/>
      <c r="P8" s="4"/>
      <c r="Q8" s="3"/>
      <c r="R8" s="43"/>
      <c r="S8" s="39"/>
      <c r="T8" s="1"/>
      <c r="U8" s="40"/>
      <c r="V8" s="18"/>
    </row>
    <row r="9" spans="1:26" s="19" customFormat="1" x14ac:dyDescent="0.2">
      <c r="A9" s="75">
        <v>100187</v>
      </c>
      <c r="B9" s="9" t="s">
        <v>13</v>
      </c>
      <c r="C9" s="7" t="s">
        <v>12</v>
      </c>
      <c r="D9" s="7" t="s">
        <v>11</v>
      </c>
      <c r="E9" s="276">
        <v>99.92</v>
      </c>
      <c r="F9" s="277"/>
      <c r="G9" s="206">
        <f t="shared" si="0"/>
        <v>0</v>
      </c>
      <c r="H9" s="192">
        <f t="shared" si="1"/>
        <v>0</v>
      </c>
      <c r="I9" s="56"/>
      <c r="J9" s="82"/>
      <c r="K9" s="1"/>
      <c r="L9" s="3"/>
      <c r="M9" s="1"/>
      <c r="N9" s="3"/>
      <c r="O9" s="1"/>
      <c r="P9" s="3"/>
      <c r="Q9" s="1"/>
      <c r="R9" s="40"/>
      <c r="S9" s="39"/>
      <c r="T9" s="1"/>
      <c r="U9" s="40"/>
      <c r="V9" s="18"/>
    </row>
    <row r="10" spans="1:26" s="19" customFormat="1" ht="13.5" thickBot="1" x14ac:dyDescent="0.25">
      <c r="A10" s="76">
        <v>110730</v>
      </c>
      <c r="B10" s="77" t="s">
        <v>60</v>
      </c>
      <c r="C10" s="78" t="s">
        <v>52</v>
      </c>
      <c r="D10" s="78" t="s">
        <v>11</v>
      </c>
      <c r="E10" s="272">
        <v>109.8</v>
      </c>
      <c r="F10" s="273"/>
      <c r="G10" s="207">
        <f t="shared" si="0"/>
        <v>0</v>
      </c>
      <c r="H10" s="189">
        <f t="shared" si="1"/>
        <v>0</v>
      </c>
      <c r="I10" s="56"/>
      <c r="J10" s="84"/>
      <c r="K10" s="53"/>
      <c r="L10" s="85"/>
      <c r="M10" s="85"/>
      <c r="N10" s="47"/>
      <c r="O10" s="53"/>
      <c r="P10" s="85"/>
      <c r="Q10" s="85"/>
      <c r="R10" s="86"/>
      <c r="S10" s="46"/>
      <c r="T10" s="47"/>
      <c r="U10" s="48"/>
      <c r="V10" s="18"/>
    </row>
    <row r="11" spans="1:26" s="19" customFormat="1" ht="13.5" thickBot="1" x14ac:dyDescent="0.25">
      <c r="A11" s="139" t="s">
        <v>127</v>
      </c>
      <c r="B11" s="140"/>
      <c r="C11" s="140"/>
      <c r="D11" s="140"/>
      <c r="E11" s="140"/>
      <c r="F11" s="140"/>
      <c r="G11" s="140"/>
      <c r="H11" s="141"/>
      <c r="I11" s="58"/>
      <c r="J11" s="120"/>
      <c r="K11" s="121"/>
      <c r="L11" s="121"/>
      <c r="M11" s="121"/>
      <c r="N11" s="121"/>
      <c r="O11" s="121"/>
      <c r="P11" s="121"/>
      <c r="Q11" s="121"/>
      <c r="R11" s="122"/>
      <c r="S11" s="89"/>
      <c r="T11" s="90"/>
      <c r="U11" s="91"/>
      <c r="V11" s="18"/>
    </row>
    <row r="12" spans="1:26" s="19" customFormat="1" x14ac:dyDescent="0.2">
      <c r="A12" s="113">
        <v>100396</v>
      </c>
      <c r="B12" s="114" t="s">
        <v>14</v>
      </c>
      <c r="C12" s="146" t="s">
        <v>15</v>
      </c>
      <c r="D12" s="146" t="s">
        <v>7</v>
      </c>
      <c r="E12" s="274">
        <v>37.340000000000003</v>
      </c>
      <c r="F12" s="275"/>
      <c r="G12" s="185">
        <f>SUM(H12*E12)</f>
        <v>0</v>
      </c>
      <c r="H12" s="191">
        <f>SUM(J12:R12)</f>
        <v>0</v>
      </c>
      <c r="I12" s="56"/>
      <c r="J12" s="101"/>
      <c r="K12" s="102"/>
      <c r="L12" s="103"/>
      <c r="M12" s="103"/>
      <c r="N12" s="103"/>
      <c r="O12" s="103"/>
      <c r="P12" s="148"/>
      <c r="Q12" s="103"/>
      <c r="R12" s="104"/>
      <c r="S12" s="101"/>
      <c r="T12" s="103"/>
      <c r="U12" s="104"/>
      <c r="V12" s="18"/>
    </row>
    <row r="13" spans="1:26" s="19" customFormat="1" x14ac:dyDescent="0.2">
      <c r="A13" s="152">
        <v>110854</v>
      </c>
      <c r="B13" s="153" t="s">
        <v>57</v>
      </c>
      <c r="C13" s="208" t="s">
        <v>58</v>
      </c>
      <c r="D13" s="208" t="s">
        <v>7</v>
      </c>
      <c r="E13" s="280">
        <v>18.73</v>
      </c>
      <c r="F13" s="281"/>
      <c r="G13" s="195">
        <f>SUM(H13*E13)</f>
        <v>0</v>
      </c>
      <c r="H13" s="199">
        <f>SUM(J13:R13)</f>
        <v>0</v>
      </c>
      <c r="I13" s="56"/>
      <c r="J13" s="156"/>
      <c r="K13" s="157"/>
      <c r="L13" s="158"/>
      <c r="M13" s="157"/>
      <c r="N13" s="157"/>
      <c r="O13" s="209"/>
      <c r="P13" s="209"/>
      <c r="Q13" s="157"/>
      <c r="R13" s="159"/>
      <c r="S13" s="156"/>
      <c r="T13" s="157"/>
      <c r="U13" s="159"/>
      <c r="V13" s="18"/>
    </row>
    <row r="14" spans="1:26" s="19" customFormat="1" ht="12.75" customHeight="1" x14ac:dyDescent="0.2">
      <c r="A14" s="10">
        <v>100935</v>
      </c>
      <c r="B14" s="8" t="s">
        <v>128</v>
      </c>
      <c r="C14" s="7" t="s">
        <v>15</v>
      </c>
      <c r="D14" s="7" t="s">
        <v>7</v>
      </c>
      <c r="E14" s="276">
        <v>69.239999999999995</v>
      </c>
      <c r="F14" s="277"/>
      <c r="G14" s="186">
        <f>SUM(H14*E14)</f>
        <v>0</v>
      </c>
      <c r="H14" s="192">
        <f>SUM(J14:R14)</f>
        <v>0</v>
      </c>
      <c r="I14" s="213"/>
      <c r="J14" s="39"/>
      <c r="K14" s="1"/>
      <c r="L14" s="3"/>
      <c r="M14" s="1"/>
      <c r="N14" s="1"/>
      <c r="O14" s="2"/>
      <c r="P14" s="2"/>
      <c r="Q14" s="1"/>
      <c r="R14" s="40"/>
      <c r="S14" s="39"/>
      <c r="T14" s="1"/>
      <c r="U14" s="1"/>
      <c r="V14" s="18"/>
    </row>
    <row r="15" spans="1:26" s="19" customFormat="1" ht="12" customHeight="1" thickBot="1" x14ac:dyDescent="0.25">
      <c r="A15" s="210" t="s">
        <v>2</v>
      </c>
      <c r="B15" s="211"/>
      <c r="C15" s="211"/>
      <c r="D15" s="211"/>
      <c r="E15" s="211"/>
      <c r="F15" s="211"/>
      <c r="G15" s="211"/>
      <c r="H15" s="212"/>
      <c r="I15" s="58"/>
      <c r="J15" s="135"/>
      <c r="K15" s="99"/>
      <c r="L15" s="99"/>
      <c r="M15" s="99"/>
      <c r="N15" s="99"/>
      <c r="O15" s="99"/>
      <c r="P15" s="99"/>
      <c r="Q15" s="99"/>
      <c r="R15" s="100"/>
      <c r="S15" s="41"/>
      <c r="T15" s="38"/>
      <c r="U15" s="42"/>
      <c r="V15" s="18"/>
    </row>
    <row r="16" spans="1:26" s="19" customFormat="1" x14ac:dyDescent="0.2">
      <c r="A16" s="113">
        <v>100101</v>
      </c>
      <c r="B16" s="114" t="s">
        <v>62</v>
      </c>
      <c r="C16" s="146" t="s">
        <v>10</v>
      </c>
      <c r="D16" s="146" t="s">
        <v>11</v>
      </c>
      <c r="E16" s="274">
        <v>89.65</v>
      </c>
      <c r="F16" s="275"/>
      <c r="G16" s="185">
        <f t="shared" si="0"/>
        <v>0</v>
      </c>
      <c r="H16" s="191">
        <f>SUM(J16:R16)</f>
        <v>0</v>
      </c>
      <c r="I16" s="56"/>
      <c r="J16" s="147"/>
      <c r="K16" s="102"/>
      <c r="L16" s="103"/>
      <c r="M16" s="103"/>
      <c r="N16" s="103"/>
      <c r="O16" s="102"/>
      <c r="P16" s="148"/>
      <c r="Q16" s="103"/>
      <c r="R16" s="104"/>
      <c r="S16" s="101"/>
      <c r="T16" s="103"/>
      <c r="U16" s="104"/>
      <c r="V16" s="18"/>
    </row>
    <row r="17" spans="1:22" s="19" customFormat="1" ht="12.75" customHeight="1" x14ac:dyDescent="0.2">
      <c r="A17" s="87">
        <v>100117</v>
      </c>
      <c r="B17" s="9" t="s">
        <v>61</v>
      </c>
      <c r="C17" s="7" t="s">
        <v>15</v>
      </c>
      <c r="D17" s="7" t="s">
        <v>11</v>
      </c>
      <c r="E17" s="276">
        <v>78.92</v>
      </c>
      <c r="F17" s="277"/>
      <c r="G17" s="186">
        <f t="shared" si="0"/>
        <v>0</v>
      </c>
      <c r="H17" s="192">
        <f t="shared" ref="H17:H26" si="2">SUM(J17:R17)</f>
        <v>0</v>
      </c>
      <c r="I17" s="56"/>
      <c r="J17" s="82"/>
      <c r="K17" s="5"/>
      <c r="L17" s="5"/>
      <c r="M17" s="3"/>
      <c r="N17" s="5"/>
      <c r="O17" s="5"/>
      <c r="P17" s="3"/>
      <c r="Q17" s="5"/>
      <c r="R17" s="40"/>
      <c r="S17" s="39"/>
      <c r="T17" s="1"/>
      <c r="U17" s="40"/>
      <c r="V17" s="18"/>
    </row>
    <row r="18" spans="1:22" s="19" customFormat="1" x14ac:dyDescent="0.2">
      <c r="A18" s="87">
        <v>110462</v>
      </c>
      <c r="B18" s="9" t="s">
        <v>70</v>
      </c>
      <c r="C18" s="7" t="s">
        <v>17</v>
      </c>
      <c r="D18" s="7" t="s">
        <v>11</v>
      </c>
      <c r="E18" s="276">
        <v>86.62</v>
      </c>
      <c r="F18" s="277"/>
      <c r="G18" s="186">
        <f t="shared" si="0"/>
        <v>0</v>
      </c>
      <c r="H18" s="192">
        <f t="shared" si="2"/>
        <v>0</v>
      </c>
      <c r="I18" s="56"/>
      <c r="J18" s="93"/>
      <c r="K18" s="3"/>
      <c r="L18" s="5"/>
      <c r="M18" s="5"/>
      <c r="N18" s="5"/>
      <c r="O18" s="5"/>
      <c r="P18" s="3"/>
      <c r="Q18" s="5"/>
      <c r="R18" s="52"/>
      <c r="S18" s="39"/>
      <c r="T18" s="1"/>
      <c r="U18" s="40"/>
      <c r="V18" s="18"/>
    </row>
    <row r="19" spans="1:22" s="19" customFormat="1" x14ac:dyDescent="0.2">
      <c r="A19" s="150">
        <v>110921</v>
      </c>
      <c r="B19" s="151" t="s">
        <v>115</v>
      </c>
      <c r="C19" s="150" t="s">
        <v>17</v>
      </c>
      <c r="D19" s="150" t="s">
        <v>11</v>
      </c>
      <c r="E19" s="278">
        <v>94.26</v>
      </c>
      <c r="F19" s="279"/>
      <c r="G19" s="186">
        <f t="shared" si="0"/>
        <v>0</v>
      </c>
      <c r="H19" s="192">
        <f t="shared" si="2"/>
        <v>0</v>
      </c>
      <c r="I19" s="56"/>
      <c r="J19" s="5"/>
      <c r="K19" s="5"/>
      <c r="L19" s="3"/>
      <c r="M19" s="5"/>
      <c r="N19" s="5"/>
      <c r="O19" s="5"/>
      <c r="P19" s="5"/>
      <c r="Q19" s="5"/>
      <c r="R19" s="52"/>
      <c r="S19" s="39"/>
      <c r="T19" s="1"/>
      <c r="U19" s="40"/>
      <c r="V19" s="18"/>
    </row>
    <row r="20" spans="1:22" s="19" customFormat="1" x14ac:dyDescent="0.2">
      <c r="A20" s="87">
        <v>110931</v>
      </c>
      <c r="B20" s="8" t="s">
        <v>74</v>
      </c>
      <c r="C20" s="10" t="s">
        <v>50</v>
      </c>
      <c r="D20" s="10" t="s">
        <v>11</v>
      </c>
      <c r="E20" s="257">
        <v>45.08</v>
      </c>
      <c r="F20" s="258"/>
      <c r="G20" s="186">
        <f t="shared" ref="G20:G23" si="3">SUM(H20*E20)</f>
        <v>0</v>
      </c>
      <c r="H20" s="192">
        <f t="shared" ref="H20:H23" si="4">SUM(J20:R20)</f>
        <v>0</v>
      </c>
      <c r="I20" s="56"/>
      <c r="J20" s="39"/>
      <c r="K20" s="3"/>
      <c r="L20" s="1"/>
      <c r="M20" s="1"/>
      <c r="N20" s="1"/>
      <c r="O20" s="1"/>
      <c r="P20" s="1"/>
      <c r="Q20" s="1"/>
      <c r="R20" s="40"/>
      <c r="S20" s="39"/>
      <c r="T20" s="1"/>
      <c r="U20" s="40"/>
      <c r="V20" s="18"/>
    </row>
    <row r="21" spans="1:22" s="19" customFormat="1" x14ac:dyDescent="0.2">
      <c r="A21" s="87">
        <v>110554</v>
      </c>
      <c r="B21" s="9" t="s">
        <v>63</v>
      </c>
      <c r="C21" s="7" t="s">
        <v>12</v>
      </c>
      <c r="D21" s="7" t="s">
        <v>11</v>
      </c>
      <c r="E21" s="276">
        <v>140.88</v>
      </c>
      <c r="F21" s="277"/>
      <c r="G21" s="186">
        <f t="shared" si="3"/>
        <v>0</v>
      </c>
      <c r="H21" s="192">
        <f t="shared" si="4"/>
        <v>0</v>
      </c>
      <c r="I21" s="56"/>
      <c r="J21" s="93"/>
      <c r="K21" s="3"/>
      <c r="L21" s="1"/>
      <c r="M21" s="3"/>
      <c r="N21" s="1"/>
      <c r="O21" s="4"/>
      <c r="P21" s="4"/>
      <c r="Q21" s="3"/>
      <c r="R21" s="40"/>
      <c r="S21" s="39"/>
      <c r="T21" s="1"/>
      <c r="U21" s="40"/>
      <c r="V21" s="18"/>
    </row>
    <row r="22" spans="1:22" s="19" customFormat="1" x14ac:dyDescent="0.2">
      <c r="A22" s="87">
        <v>100122</v>
      </c>
      <c r="B22" s="9" t="s">
        <v>129</v>
      </c>
      <c r="C22" s="7" t="s">
        <v>10</v>
      </c>
      <c r="D22" s="7" t="s">
        <v>11</v>
      </c>
      <c r="E22" s="276">
        <v>115</v>
      </c>
      <c r="F22" s="277"/>
      <c r="G22" s="186">
        <v>0</v>
      </c>
      <c r="H22" s="192">
        <v>0</v>
      </c>
      <c r="I22" s="56"/>
      <c r="J22" s="93"/>
      <c r="K22" s="3"/>
      <c r="L22" s="1"/>
      <c r="M22" s="3"/>
      <c r="N22" s="1"/>
      <c r="O22" s="4"/>
      <c r="P22" s="4"/>
      <c r="Q22" s="3"/>
      <c r="R22" s="40"/>
      <c r="S22" s="39"/>
      <c r="T22" s="1"/>
      <c r="U22" s="40"/>
      <c r="V22" s="18"/>
    </row>
    <row r="23" spans="1:22" s="19" customFormat="1" x14ac:dyDescent="0.2">
      <c r="A23" s="87">
        <v>100125</v>
      </c>
      <c r="B23" s="8" t="s">
        <v>16</v>
      </c>
      <c r="C23" s="7" t="s">
        <v>18</v>
      </c>
      <c r="D23" s="7" t="s">
        <v>11</v>
      </c>
      <c r="E23" s="276">
        <v>120.33</v>
      </c>
      <c r="F23" s="277"/>
      <c r="G23" s="186">
        <f t="shared" si="3"/>
        <v>0</v>
      </c>
      <c r="H23" s="192">
        <f t="shared" si="4"/>
        <v>0</v>
      </c>
      <c r="I23" s="56"/>
      <c r="J23" s="39"/>
      <c r="K23" s="1"/>
      <c r="L23" s="3"/>
      <c r="M23" s="1"/>
      <c r="N23" s="2"/>
      <c r="O23" s="2"/>
      <c r="P23" s="2"/>
      <c r="Q23" s="1"/>
      <c r="R23" s="40"/>
      <c r="S23" s="39"/>
      <c r="T23" s="1"/>
      <c r="U23" s="40"/>
      <c r="V23" s="18"/>
    </row>
    <row r="24" spans="1:22" s="19" customFormat="1" ht="13.5" thickBot="1" x14ac:dyDescent="0.25">
      <c r="A24" s="88">
        <v>100119</v>
      </c>
      <c r="B24" s="92" t="s">
        <v>72</v>
      </c>
      <c r="C24" s="78" t="s">
        <v>73</v>
      </c>
      <c r="D24" s="78" t="s">
        <v>11</v>
      </c>
      <c r="E24" s="272">
        <v>62.06</v>
      </c>
      <c r="F24" s="273"/>
      <c r="G24" s="187">
        <f t="shared" si="0"/>
        <v>0</v>
      </c>
      <c r="H24" s="189">
        <f t="shared" si="2"/>
        <v>0</v>
      </c>
      <c r="I24" s="56"/>
      <c r="J24" s="94"/>
      <c r="K24" s="95"/>
      <c r="L24" s="53"/>
      <c r="M24" s="95"/>
      <c r="N24" s="95"/>
      <c r="O24" s="95"/>
      <c r="P24" s="95"/>
      <c r="Q24" s="95"/>
      <c r="R24" s="96"/>
      <c r="S24" s="46"/>
      <c r="T24" s="47"/>
      <c r="U24" s="48"/>
      <c r="V24" s="18"/>
    </row>
    <row r="25" spans="1:22" s="19" customFormat="1" ht="13.5" thickBot="1" x14ac:dyDescent="0.25">
      <c r="A25" s="139" t="s">
        <v>19</v>
      </c>
      <c r="B25" s="140"/>
      <c r="C25" s="140"/>
      <c r="D25" s="140"/>
      <c r="E25" s="140"/>
      <c r="F25" s="140"/>
      <c r="G25" s="140"/>
      <c r="H25" s="141"/>
      <c r="I25" s="58"/>
      <c r="J25" s="120"/>
      <c r="K25" s="121"/>
      <c r="L25" s="121"/>
      <c r="M25" s="121"/>
      <c r="N25" s="121"/>
      <c r="O25" s="121"/>
      <c r="P25" s="121"/>
      <c r="Q25" s="121"/>
      <c r="R25" s="122"/>
      <c r="S25" s="89"/>
      <c r="T25" s="90"/>
      <c r="U25" s="91"/>
      <c r="V25" s="18"/>
    </row>
    <row r="26" spans="1:22" s="19" customFormat="1" x14ac:dyDescent="0.2">
      <c r="A26" s="113">
        <v>100195</v>
      </c>
      <c r="B26" s="142" t="s">
        <v>20</v>
      </c>
      <c r="C26" s="115" t="s">
        <v>21</v>
      </c>
      <c r="D26" s="115" t="s">
        <v>7</v>
      </c>
      <c r="E26" s="274">
        <v>48.29</v>
      </c>
      <c r="F26" s="275"/>
      <c r="G26" s="185">
        <f t="shared" si="0"/>
        <v>0</v>
      </c>
      <c r="H26" s="191">
        <f t="shared" si="2"/>
        <v>0</v>
      </c>
      <c r="I26" s="56"/>
      <c r="J26" s="145"/>
      <c r="K26" s="103"/>
      <c r="L26" s="103"/>
      <c r="M26" s="102"/>
      <c r="N26" s="103"/>
      <c r="O26" s="103"/>
      <c r="P26" s="103"/>
      <c r="Q26" s="103"/>
      <c r="R26" s="104"/>
      <c r="S26" s="101"/>
      <c r="T26" s="103"/>
      <c r="U26" s="104"/>
      <c r="V26" s="18"/>
    </row>
    <row r="27" spans="1:22" s="19" customFormat="1" ht="13.5" thickBot="1" x14ac:dyDescent="0.25">
      <c r="A27" s="88">
        <v>110851</v>
      </c>
      <c r="B27" s="92" t="s">
        <v>68</v>
      </c>
      <c r="C27" s="97" t="s">
        <v>56</v>
      </c>
      <c r="D27" s="97" t="s">
        <v>11</v>
      </c>
      <c r="E27" s="261">
        <v>105.88</v>
      </c>
      <c r="F27" s="262"/>
      <c r="G27" s="187">
        <f>SUM(H27*E27)</f>
        <v>0</v>
      </c>
      <c r="H27" s="189">
        <f>SUM(J27:R27)</f>
        <v>0</v>
      </c>
      <c r="I27" s="56"/>
      <c r="J27" s="84"/>
      <c r="K27" s="85"/>
      <c r="L27" s="53"/>
      <c r="M27" s="47"/>
      <c r="N27" s="47"/>
      <c r="O27" s="47"/>
      <c r="P27" s="53"/>
      <c r="Q27" s="47"/>
      <c r="R27" s="48"/>
      <c r="S27" s="46"/>
      <c r="T27" s="47"/>
      <c r="U27" s="48"/>
      <c r="V27" s="18"/>
    </row>
    <row r="28" spans="1:22" s="19" customFormat="1" ht="13.5" thickBot="1" x14ac:dyDescent="0.25">
      <c r="A28" s="131" t="s">
        <v>27</v>
      </c>
      <c r="B28" s="132"/>
      <c r="C28" s="132"/>
      <c r="D28" s="132"/>
      <c r="E28" s="132"/>
      <c r="F28" s="132"/>
      <c r="G28" s="132"/>
      <c r="H28" s="133"/>
      <c r="I28" s="57"/>
      <c r="J28" s="99"/>
      <c r="K28" s="99"/>
      <c r="L28" s="99"/>
      <c r="M28" s="99"/>
      <c r="N28" s="99"/>
      <c r="O28" s="99"/>
      <c r="P28" s="99"/>
      <c r="Q28" s="99"/>
      <c r="R28" s="100"/>
      <c r="S28" s="41"/>
      <c r="T28" s="38"/>
      <c r="U28" s="42"/>
      <c r="V28" s="18"/>
    </row>
    <row r="29" spans="1:22" s="19" customFormat="1" x14ac:dyDescent="0.2">
      <c r="A29" s="143">
        <v>100018</v>
      </c>
      <c r="B29" s="142" t="s">
        <v>28</v>
      </c>
      <c r="C29" s="144" t="s">
        <v>15</v>
      </c>
      <c r="D29" s="115" t="s">
        <v>32</v>
      </c>
      <c r="E29" s="274">
        <v>52.13</v>
      </c>
      <c r="F29" s="275"/>
      <c r="G29" s="185">
        <f t="shared" ref="G29:G33" si="5">SUM(H29*E29)</f>
        <v>0</v>
      </c>
      <c r="H29" s="191">
        <f t="shared" ref="H29:H33" si="6">SUM(J29:R29)</f>
        <v>0</v>
      </c>
      <c r="I29" s="56"/>
      <c r="J29" s="101"/>
      <c r="K29" s="102"/>
      <c r="L29" s="103"/>
      <c r="M29" s="102"/>
      <c r="N29" s="103"/>
      <c r="O29" s="102"/>
      <c r="P29" s="103"/>
      <c r="Q29" s="102"/>
      <c r="R29" s="104"/>
      <c r="S29" s="101"/>
      <c r="T29" s="103"/>
      <c r="U29" s="104"/>
      <c r="V29" s="18"/>
    </row>
    <row r="30" spans="1:22" s="19" customFormat="1" x14ac:dyDescent="0.2">
      <c r="A30" s="87">
        <v>100012</v>
      </c>
      <c r="B30" s="8" t="s">
        <v>94</v>
      </c>
      <c r="C30" s="10" t="s">
        <v>15</v>
      </c>
      <c r="D30" s="10" t="s">
        <v>32</v>
      </c>
      <c r="E30" s="257">
        <v>52.13</v>
      </c>
      <c r="F30" s="258"/>
      <c r="G30" s="186">
        <f t="shared" si="5"/>
        <v>0</v>
      </c>
      <c r="H30" s="192">
        <f t="shared" si="6"/>
        <v>0</v>
      </c>
      <c r="I30" s="56"/>
      <c r="J30" s="39"/>
      <c r="K30" s="3"/>
      <c r="L30" s="1"/>
      <c r="M30" s="1"/>
      <c r="N30" s="1"/>
      <c r="O30" s="3"/>
      <c r="P30" s="1"/>
      <c r="Q30" s="1"/>
      <c r="R30" s="40"/>
      <c r="S30" s="39"/>
      <c r="T30" s="1"/>
      <c r="U30" s="40"/>
      <c r="V30" s="18"/>
    </row>
    <row r="31" spans="1:22" s="19" customFormat="1" x14ac:dyDescent="0.2">
      <c r="A31" s="75">
        <v>100003</v>
      </c>
      <c r="B31" s="8" t="s">
        <v>29</v>
      </c>
      <c r="C31" s="12" t="s">
        <v>15</v>
      </c>
      <c r="D31" s="11" t="s">
        <v>32</v>
      </c>
      <c r="E31" s="276">
        <v>52.13</v>
      </c>
      <c r="F31" s="277"/>
      <c r="G31" s="186">
        <f t="shared" si="5"/>
        <v>0</v>
      </c>
      <c r="H31" s="192">
        <f t="shared" si="6"/>
        <v>0</v>
      </c>
      <c r="I31" s="56"/>
      <c r="J31" s="82"/>
      <c r="K31" s="1"/>
      <c r="L31" s="3"/>
      <c r="M31" s="1"/>
      <c r="N31" s="3"/>
      <c r="O31" s="1"/>
      <c r="P31" s="3"/>
      <c r="Q31" s="1"/>
      <c r="R31" s="40"/>
      <c r="S31" s="39"/>
      <c r="T31" s="1"/>
      <c r="U31" s="40"/>
      <c r="V31" s="18"/>
    </row>
    <row r="32" spans="1:22" s="19" customFormat="1" x14ac:dyDescent="0.2">
      <c r="A32" s="75">
        <v>111110</v>
      </c>
      <c r="B32" s="9" t="s">
        <v>83</v>
      </c>
      <c r="C32" s="12" t="s">
        <v>130</v>
      </c>
      <c r="D32" s="11" t="s">
        <v>32</v>
      </c>
      <c r="E32" s="276">
        <v>31.12</v>
      </c>
      <c r="F32" s="277"/>
      <c r="G32" s="186">
        <f t="shared" si="5"/>
        <v>0</v>
      </c>
      <c r="H32" s="192">
        <f t="shared" si="6"/>
        <v>0</v>
      </c>
      <c r="I32" s="56"/>
      <c r="J32" s="39"/>
      <c r="K32" s="1"/>
      <c r="L32" s="3"/>
      <c r="M32" s="1"/>
      <c r="N32" s="1"/>
      <c r="O32" s="1"/>
      <c r="P32" s="1"/>
      <c r="Q32" s="1"/>
      <c r="R32" s="40"/>
      <c r="S32" s="39"/>
      <c r="T32" s="1"/>
      <c r="U32" s="40"/>
      <c r="V32" s="18"/>
    </row>
    <row r="33" spans="1:22" s="19" customFormat="1" x14ac:dyDescent="0.2">
      <c r="A33" s="75">
        <v>100021</v>
      </c>
      <c r="B33" s="9" t="s">
        <v>30</v>
      </c>
      <c r="C33" s="12" t="s">
        <v>17</v>
      </c>
      <c r="D33" s="11" t="s">
        <v>32</v>
      </c>
      <c r="E33" s="276">
        <v>55.11</v>
      </c>
      <c r="F33" s="277"/>
      <c r="G33" s="186">
        <f t="shared" si="5"/>
        <v>0</v>
      </c>
      <c r="H33" s="192">
        <f t="shared" si="6"/>
        <v>0</v>
      </c>
      <c r="I33" s="56"/>
      <c r="J33" s="82"/>
      <c r="K33" s="1"/>
      <c r="L33" s="3"/>
      <c r="M33" s="1"/>
      <c r="N33" s="3"/>
      <c r="O33" s="1"/>
      <c r="P33" s="3"/>
      <c r="Q33" s="1"/>
      <c r="R33" s="40"/>
      <c r="S33" s="39"/>
      <c r="T33" s="1"/>
      <c r="U33" s="40"/>
      <c r="V33" s="18"/>
    </row>
    <row r="34" spans="1:22" s="19" customFormat="1" x14ac:dyDescent="0.2">
      <c r="A34" s="75">
        <v>110396</v>
      </c>
      <c r="B34" s="9" t="s">
        <v>31</v>
      </c>
      <c r="C34" s="12" t="s">
        <v>33</v>
      </c>
      <c r="D34" s="11" t="s">
        <v>32</v>
      </c>
      <c r="E34" s="276">
        <v>53.54</v>
      </c>
      <c r="F34" s="277"/>
      <c r="G34" s="186">
        <f t="shared" ref="G34:G35" si="7">SUM(H34*E34)</f>
        <v>0</v>
      </c>
      <c r="H34" s="192">
        <f t="shared" ref="H34:H35" si="8">SUM(J34:R34)</f>
        <v>0</v>
      </c>
      <c r="I34" s="56"/>
      <c r="J34" s="39"/>
      <c r="K34" s="3"/>
      <c r="L34" s="1"/>
      <c r="M34" s="3"/>
      <c r="N34" s="1"/>
      <c r="O34" s="3"/>
      <c r="P34" s="1"/>
      <c r="Q34" s="3"/>
      <c r="R34" s="40"/>
      <c r="S34" s="39"/>
      <c r="T34" s="1"/>
      <c r="U34" s="40"/>
      <c r="V34" s="18"/>
    </row>
    <row r="35" spans="1:22" s="19" customFormat="1" ht="13.5" thickBot="1" x14ac:dyDescent="0.25">
      <c r="A35" s="76">
        <v>111220</v>
      </c>
      <c r="B35" s="92" t="s">
        <v>101</v>
      </c>
      <c r="C35" s="98" t="s">
        <v>84</v>
      </c>
      <c r="D35" s="97" t="s">
        <v>32</v>
      </c>
      <c r="E35" s="272">
        <v>45.7</v>
      </c>
      <c r="F35" s="273"/>
      <c r="G35" s="187">
        <f t="shared" si="7"/>
        <v>0</v>
      </c>
      <c r="H35" s="189">
        <f t="shared" si="8"/>
        <v>0</v>
      </c>
      <c r="I35" s="56"/>
      <c r="J35" s="46"/>
      <c r="K35" s="47"/>
      <c r="L35" s="53"/>
      <c r="M35" s="47"/>
      <c r="N35" s="47"/>
      <c r="O35" s="47"/>
      <c r="P35" s="47"/>
      <c r="Q35" s="47"/>
      <c r="R35" s="48"/>
      <c r="S35" s="46"/>
      <c r="T35" s="47"/>
      <c r="U35" s="48"/>
      <c r="V35" s="18"/>
    </row>
    <row r="36" spans="1:22" s="19" customFormat="1" ht="13.5" thickBot="1" x14ac:dyDescent="0.25">
      <c r="A36" s="139" t="s">
        <v>53</v>
      </c>
      <c r="B36" s="140"/>
      <c r="C36" s="140"/>
      <c r="D36" s="140"/>
      <c r="E36" s="140"/>
      <c r="F36" s="140"/>
      <c r="G36" s="140"/>
      <c r="H36" s="141"/>
      <c r="I36" s="58"/>
      <c r="J36" s="120"/>
      <c r="K36" s="121"/>
      <c r="L36" s="121"/>
      <c r="M36" s="121"/>
      <c r="N36" s="121"/>
      <c r="O36" s="121"/>
      <c r="P36" s="121"/>
      <c r="Q36" s="121"/>
      <c r="R36" s="122"/>
      <c r="S36" s="89"/>
      <c r="T36" s="90"/>
      <c r="U36" s="91"/>
      <c r="V36" s="18"/>
    </row>
    <row r="37" spans="1:22" s="19" customFormat="1" ht="12.75" customHeight="1" x14ac:dyDescent="0.2">
      <c r="A37" s="113">
        <v>100359</v>
      </c>
      <c r="B37" s="142" t="s">
        <v>22</v>
      </c>
      <c r="C37" s="115" t="s">
        <v>26</v>
      </c>
      <c r="D37" s="134" t="s">
        <v>7</v>
      </c>
      <c r="E37" s="274">
        <v>17.329999999999998</v>
      </c>
      <c r="F37" s="275"/>
      <c r="G37" s="185">
        <f>SUM(H37*E37)</f>
        <v>0</v>
      </c>
      <c r="H37" s="191">
        <f>SUM(J37:R37)</f>
        <v>0</v>
      </c>
      <c r="I37" s="56"/>
      <c r="J37" s="101"/>
      <c r="K37" s="103"/>
      <c r="L37" s="102"/>
      <c r="M37" s="103"/>
      <c r="N37" s="103"/>
      <c r="O37" s="103"/>
      <c r="P37" s="102"/>
      <c r="Q37" s="103"/>
      <c r="R37" s="104"/>
      <c r="S37" s="101"/>
      <c r="T37" s="103"/>
      <c r="U37" s="104"/>
      <c r="V37" s="18"/>
    </row>
    <row r="38" spans="1:22" s="19" customFormat="1" ht="12.75" customHeight="1" x14ac:dyDescent="0.2">
      <c r="A38" s="87">
        <v>100360</v>
      </c>
      <c r="B38" s="9" t="s">
        <v>75</v>
      </c>
      <c r="C38" s="11" t="s">
        <v>26</v>
      </c>
      <c r="D38" s="13" t="s">
        <v>7</v>
      </c>
      <c r="E38" s="276">
        <v>17.09</v>
      </c>
      <c r="F38" s="277"/>
      <c r="G38" s="186">
        <f>SUM(H38*E38)</f>
        <v>0</v>
      </c>
      <c r="H38" s="192">
        <f>SUM(J38:R38)</f>
        <v>0</v>
      </c>
      <c r="I38" s="56"/>
      <c r="J38" s="39"/>
      <c r="K38" s="1"/>
      <c r="L38" s="3"/>
      <c r="M38" s="1"/>
      <c r="N38" s="1"/>
      <c r="O38" s="1"/>
      <c r="P38" s="1"/>
      <c r="Q38" s="1"/>
      <c r="R38" s="40"/>
      <c r="S38" s="39"/>
      <c r="T38" s="1"/>
      <c r="U38" s="40"/>
      <c r="V38" s="18"/>
    </row>
    <row r="39" spans="1:22" s="19" customFormat="1" x14ac:dyDescent="0.2">
      <c r="A39" s="87">
        <v>100370</v>
      </c>
      <c r="B39" s="8" t="s">
        <v>24</v>
      </c>
      <c r="C39" s="11" t="s">
        <v>26</v>
      </c>
      <c r="D39" s="13" t="s">
        <v>7</v>
      </c>
      <c r="E39" s="276">
        <v>20.61</v>
      </c>
      <c r="F39" s="277"/>
      <c r="G39" s="186">
        <f>SUM(H39*E39)</f>
        <v>0</v>
      </c>
      <c r="H39" s="192">
        <f>SUM(J39:R39)</f>
        <v>0</v>
      </c>
      <c r="I39" s="56"/>
      <c r="J39" s="39"/>
      <c r="K39" s="1"/>
      <c r="L39" s="3"/>
      <c r="M39" s="1"/>
      <c r="N39" s="1"/>
      <c r="O39" s="1"/>
      <c r="P39" s="1"/>
      <c r="Q39" s="1"/>
      <c r="R39" s="40"/>
      <c r="S39" s="39"/>
      <c r="T39" s="1"/>
      <c r="U39" s="40"/>
      <c r="V39" s="18"/>
    </row>
    <row r="40" spans="1:22" s="19" customFormat="1" x14ac:dyDescent="0.2">
      <c r="A40" s="87">
        <v>100365</v>
      </c>
      <c r="B40" s="8" t="s">
        <v>25</v>
      </c>
      <c r="C40" s="11" t="s">
        <v>26</v>
      </c>
      <c r="D40" s="13" t="s">
        <v>7</v>
      </c>
      <c r="E40" s="276">
        <v>17.62</v>
      </c>
      <c r="F40" s="277"/>
      <c r="G40" s="186">
        <f>SUM(H40*E40)</f>
        <v>0</v>
      </c>
      <c r="H40" s="192">
        <f>SUM(J40:R40)</f>
        <v>0</v>
      </c>
      <c r="I40" s="56"/>
      <c r="J40" s="39"/>
      <c r="K40" s="1"/>
      <c r="L40" s="3"/>
      <c r="M40" s="1"/>
      <c r="N40" s="1"/>
      <c r="O40" s="1"/>
      <c r="P40" s="1"/>
      <c r="Q40" s="1"/>
      <c r="R40" s="40"/>
      <c r="S40" s="39"/>
      <c r="T40" s="1"/>
      <c r="U40" s="40"/>
      <c r="V40" s="18"/>
    </row>
    <row r="41" spans="1:22" s="19" customFormat="1" x14ac:dyDescent="0.2">
      <c r="A41" s="152">
        <v>100364</v>
      </c>
      <c r="B41" s="153" t="s">
        <v>131</v>
      </c>
      <c r="C41" s="154" t="s">
        <v>26</v>
      </c>
      <c r="D41" s="155" t="s">
        <v>7</v>
      </c>
      <c r="E41" s="276">
        <v>17.89</v>
      </c>
      <c r="F41" s="277"/>
      <c r="G41" s="195">
        <v>0</v>
      </c>
      <c r="H41" s="199">
        <v>0</v>
      </c>
      <c r="I41" s="56"/>
      <c r="J41" s="156"/>
      <c r="K41" s="157"/>
      <c r="L41" s="158"/>
      <c r="M41" s="157"/>
      <c r="N41" s="157"/>
      <c r="O41" s="157"/>
      <c r="P41" s="157"/>
      <c r="Q41" s="157"/>
      <c r="R41" s="159"/>
      <c r="S41" s="156"/>
      <c r="T41" s="157"/>
      <c r="U41" s="159"/>
      <c r="V41" s="18"/>
    </row>
    <row r="42" spans="1:22" s="19" customFormat="1" ht="13.5" thickBot="1" x14ac:dyDescent="0.25">
      <c r="A42" s="88">
        <v>100362</v>
      </c>
      <c r="B42" s="77" t="s">
        <v>81</v>
      </c>
      <c r="C42" s="97" t="s">
        <v>26</v>
      </c>
      <c r="D42" s="105" t="s">
        <v>7</v>
      </c>
      <c r="E42" s="272">
        <v>30.63</v>
      </c>
      <c r="F42" s="273"/>
      <c r="G42" s="187">
        <f>SUM(H42*E42)</f>
        <v>0</v>
      </c>
      <c r="H42" s="189">
        <f>SUM(J42:R42)</f>
        <v>0</v>
      </c>
      <c r="I42" s="56"/>
      <c r="J42" s="46"/>
      <c r="K42" s="47"/>
      <c r="L42" s="53"/>
      <c r="M42" s="47"/>
      <c r="N42" s="47"/>
      <c r="O42" s="47"/>
      <c r="P42" s="47"/>
      <c r="Q42" s="47"/>
      <c r="R42" s="48"/>
      <c r="S42" s="46"/>
      <c r="T42" s="47"/>
      <c r="U42" s="48"/>
      <c r="V42" s="18"/>
    </row>
    <row r="43" spans="1:22" s="19" customFormat="1" ht="13.5" thickBot="1" x14ac:dyDescent="0.25">
      <c r="A43" s="139" t="s">
        <v>9</v>
      </c>
      <c r="B43" s="140"/>
      <c r="C43" s="140"/>
      <c r="D43" s="140"/>
      <c r="E43" s="140"/>
      <c r="F43" s="140"/>
      <c r="G43" s="140"/>
      <c r="H43" s="141"/>
      <c r="I43" s="58"/>
      <c r="J43" s="120"/>
      <c r="K43" s="121"/>
      <c r="L43" s="121"/>
      <c r="M43" s="121"/>
      <c r="N43" s="121"/>
      <c r="O43" s="121"/>
      <c r="P43" s="121"/>
      <c r="Q43" s="121"/>
      <c r="R43" s="122"/>
      <c r="S43" s="89"/>
      <c r="T43" s="90"/>
      <c r="U43" s="91"/>
      <c r="V43" s="18"/>
    </row>
    <row r="44" spans="1:22" s="19" customFormat="1" x14ac:dyDescent="0.2">
      <c r="A44" s="113">
        <v>100307</v>
      </c>
      <c r="B44" s="114" t="s">
        <v>23</v>
      </c>
      <c r="C44" s="115" t="s">
        <v>26</v>
      </c>
      <c r="D44" s="134" t="s">
        <v>7</v>
      </c>
      <c r="E44" s="253">
        <v>19.98</v>
      </c>
      <c r="F44" s="254"/>
      <c r="G44" s="185">
        <f t="shared" ref="G44:G55" si="9">SUM(H44*E44)</f>
        <v>0</v>
      </c>
      <c r="H44" s="191">
        <f>SUM(I44:R44)</f>
        <v>0</v>
      </c>
      <c r="I44" s="54"/>
      <c r="J44" s="101"/>
      <c r="K44" s="103"/>
      <c r="L44" s="103"/>
      <c r="M44" s="102"/>
      <c r="N44" s="103"/>
      <c r="O44" s="103"/>
      <c r="P44" s="102"/>
      <c r="Q44" s="103"/>
      <c r="R44" s="104"/>
      <c r="S44" s="101"/>
      <c r="T44" s="130"/>
      <c r="U44" s="104"/>
      <c r="V44" s="37">
        <f t="shared" ref="V44:V63" si="10">SUM(S44:U44)*E44</f>
        <v>0</v>
      </c>
    </row>
    <row r="45" spans="1:22" s="19" customFormat="1" x14ac:dyDescent="0.2">
      <c r="A45" s="87">
        <v>110473</v>
      </c>
      <c r="B45" s="9" t="s">
        <v>54</v>
      </c>
      <c r="C45" s="11" t="s">
        <v>15</v>
      </c>
      <c r="D45" s="13" t="s">
        <v>11</v>
      </c>
      <c r="E45" s="255">
        <v>48.11</v>
      </c>
      <c r="F45" s="256"/>
      <c r="G45" s="186">
        <f t="shared" si="9"/>
        <v>0</v>
      </c>
      <c r="H45" s="192">
        <f t="shared" ref="H45:H55" si="11">SUM(J45:R45)</f>
        <v>0</v>
      </c>
      <c r="I45" s="56"/>
      <c r="J45" s="39"/>
      <c r="K45" s="1"/>
      <c r="L45" s="1"/>
      <c r="M45" s="3"/>
      <c r="N45" s="2"/>
      <c r="O45" s="1"/>
      <c r="P45" s="1"/>
      <c r="Q45" s="1"/>
      <c r="R45" s="40"/>
      <c r="S45" s="39"/>
      <c r="T45" s="1"/>
      <c r="U45" s="40"/>
      <c r="V45" s="37">
        <f t="shared" si="10"/>
        <v>0</v>
      </c>
    </row>
    <row r="46" spans="1:22" s="19" customFormat="1" ht="12.75" customHeight="1" x14ac:dyDescent="0.2">
      <c r="A46" s="87">
        <v>100348</v>
      </c>
      <c r="B46" s="9" t="s">
        <v>86</v>
      </c>
      <c r="C46" s="11" t="s">
        <v>17</v>
      </c>
      <c r="D46" s="13" t="s">
        <v>11</v>
      </c>
      <c r="E46" s="255">
        <v>17.66</v>
      </c>
      <c r="F46" s="256"/>
      <c r="G46" s="186">
        <f t="shared" si="9"/>
        <v>0</v>
      </c>
      <c r="H46" s="192">
        <f>SUM(I46:R46)</f>
        <v>0</v>
      </c>
      <c r="I46" s="54"/>
      <c r="J46" s="39"/>
      <c r="K46" s="1"/>
      <c r="L46" s="1"/>
      <c r="M46" s="3"/>
      <c r="N46" s="1"/>
      <c r="O46" s="1"/>
      <c r="P46" s="3"/>
      <c r="Q46" s="1"/>
      <c r="R46" s="40"/>
      <c r="S46" s="39"/>
      <c r="T46" s="6"/>
      <c r="U46" s="43"/>
      <c r="V46" s="37">
        <f t="shared" si="10"/>
        <v>0</v>
      </c>
    </row>
    <row r="47" spans="1:22" s="19" customFormat="1" ht="12.75" customHeight="1" x14ac:dyDescent="0.2">
      <c r="A47" s="87">
        <v>100313</v>
      </c>
      <c r="B47" s="9" t="s">
        <v>87</v>
      </c>
      <c r="C47" s="11" t="s">
        <v>26</v>
      </c>
      <c r="D47" s="13" t="s">
        <v>7</v>
      </c>
      <c r="E47" s="255">
        <v>21.15</v>
      </c>
      <c r="F47" s="256"/>
      <c r="G47" s="186">
        <f t="shared" si="9"/>
        <v>0</v>
      </c>
      <c r="H47" s="192">
        <f>SUM(I47:R47)</f>
        <v>0</v>
      </c>
      <c r="I47" s="54"/>
      <c r="J47" s="39"/>
      <c r="K47" s="1"/>
      <c r="L47" s="1"/>
      <c r="M47" s="3"/>
      <c r="N47" s="1"/>
      <c r="O47" s="1"/>
      <c r="P47" s="3"/>
      <c r="Q47" s="1"/>
      <c r="R47" s="40"/>
      <c r="S47" s="39"/>
      <c r="T47" s="2"/>
      <c r="U47" s="44"/>
      <c r="V47" s="37">
        <f t="shared" si="10"/>
        <v>0</v>
      </c>
    </row>
    <row r="48" spans="1:22" s="19" customFormat="1" ht="12.75" customHeight="1" x14ac:dyDescent="0.2">
      <c r="A48" s="87">
        <v>110763</v>
      </c>
      <c r="B48" s="9" t="s">
        <v>55</v>
      </c>
      <c r="C48" s="11" t="s">
        <v>64</v>
      </c>
      <c r="D48" s="13" t="s">
        <v>11</v>
      </c>
      <c r="E48" s="255">
        <v>25.4</v>
      </c>
      <c r="F48" s="256"/>
      <c r="G48" s="186">
        <f t="shared" si="9"/>
        <v>0</v>
      </c>
      <c r="H48" s="192">
        <f>SUM(I48:R48)</f>
        <v>0</v>
      </c>
      <c r="I48" s="54"/>
      <c r="J48" s="39"/>
      <c r="K48" s="1"/>
      <c r="L48" s="2"/>
      <c r="M48" s="3"/>
      <c r="N48" s="2"/>
      <c r="O48" s="2"/>
      <c r="P48" s="2"/>
      <c r="Q48" s="2"/>
      <c r="R48" s="43"/>
      <c r="S48" s="39"/>
      <c r="T48" s="6"/>
      <c r="U48" s="43"/>
      <c r="V48" s="37">
        <f t="shared" si="10"/>
        <v>0</v>
      </c>
    </row>
    <row r="49" spans="1:27" s="19" customFormat="1" ht="12.75" customHeight="1" x14ac:dyDescent="0.2">
      <c r="A49" s="87">
        <v>100357</v>
      </c>
      <c r="B49" s="9" t="s">
        <v>65</v>
      </c>
      <c r="C49" s="11" t="s">
        <v>15</v>
      </c>
      <c r="D49" s="13" t="s">
        <v>11</v>
      </c>
      <c r="E49" s="255">
        <v>19.05</v>
      </c>
      <c r="F49" s="256"/>
      <c r="G49" s="186">
        <f t="shared" ref="G49:G50" si="12">SUM(H49*E49)</f>
        <v>0</v>
      </c>
      <c r="H49" s="192">
        <f t="shared" si="11"/>
        <v>0</v>
      </c>
      <c r="I49" s="56"/>
      <c r="J49" s="39"/>
      <c r="K49" s="1"/>
      <c r="L49" s="1"/>
      <c r="M49" s="3"/>
      <c r="N49" s="1"/>
      <c r="O49" s="3"/>
      <c r="P49" s="1"/>
      <c r="Q49" s="3"/>
      <c r="R49" s="40"/>
      <c r="S49" s="39"/>
      <c r="T49" s="1"/>
      <c r="U49" s="40"/>
      <c r="V49" s="37">
        <f t="shared" si="10"/>
        <v>0</v>
      </c>
      <c r="AA49" s="21"/>
    </row>
    <row r="50" spans="1:27" s="19" customFormat="1" ht="12.75" customHeight="1" x14ac:dyDescent="0.2">
      <c r="A50" s="87">
        <v>100355</v>
      </c>
      <c r="B50" s="8" t="s">
        <v>95</v>
      </c>
      <c r="C50" s="10" t="s">
        <v>15</v>
      </c>
      <c r="D50" s="10" t="s">
        <v>11</v>
      </c>
      <c r="E50" s="257">
        <v>20.99</v>
      </c>
      <c r="F50" s="258"/>
      <c r="G50" s="186">
        <f t="shared" si="12"/>
        <v>0</v>
      </c>
      <c r="H50" s="192">
        <f t="shared" si="11"/>
        <v>0</v>
      </c>
      <c r="I50" s="56"/>
      <c r="J50" s="39"/>
      <c r="K50" s="1"/>
      <c r="L50" s="1"/>
      <c r="M50" s="3"/>
      <c r="N50" s="1"/>
      <c r="O50" s="3"/>
      <c r="P50" s="1"/>
      <c r="Q50" s="3"/>
      <c r="R50" s="40"/>
      <c r="S50" s="39"/>
      <c r="T50" s="1"/>
      <c r="U50" s="40"/>
      <c r="V50" s="37">
        <f t="shared" si="10"/>
        <v>0</v>
      </c>
      <c r="AA50" s="21"/>
    </row>
    <row r="51" spans="1:27" s="19" customFormat="1" ht="12.75" customHeight="1" x14ac:dyDescent="0.2">
      <c r="A51" s="87">
        <v>110721</v>
      </c>
      <c r="B51" s="8" t="s">
        <v>132</v>
      </c>
      <c r="C51" s="10" t="s">
        <v>15</v>
      </c>
      <c r="D51" s="10" t="s">
        <v>11</v>
      </c>
      <c r="E51" s="257">
        <v>40.68</v>
      </c>
      <c r="F51" s="258"/>
      <c r="G51" s="186">
        <v>0</v>
      </c>
      <c r="H51" s="192">
        <v>0</v>
      </c>
      <c r="I51" s="56"/>
      <c r="J51" s="39"/>
      <c r="K51" s="1"/>
      <c r="L51" s="1"/>
      <c r="M51" s="3"/>
      <c r="N51" s="1"/>
      <c r="O51" s="3"/>
      <c r="P51" s="1"/>
      <c r="Q51" s="3"/>
      <c r="R51" s="40"/>
      <c r="S51" s="39"/>
      <c r="T51" s="1"/>
      <c r="U51" s="40"/>
      <c r="V51" s="37">
        <f t="shared" si="10"/>
        <v>0</v>
      </c>
      <c r="AA51" s="21"/>
    </row>
    <row r="52" spans="1:27" s="19" customFormat="1" x14ac:dyDescent="0.2">
      <c r="A52" s="87">
        <v>100336</v>
      </c>
      <c r="B52" s="8" t="s">
        <v>82</v>
      </c>
      <c r="C52" s="11" t="s">
        <v>26</v>
      </c>
      <c r="D52" s="13" t="s">
        <v>7</v>
      </c>
      <c r="E52" s="255">
        <v>18.75</v>
      </c>
      <c r="F52" s="256"/>
      <c r="G52" s="186">
        <f t="shared" si="9"/>
        <v>0</v>
      </c>
      <c r="H52" s="192">
        <f t="shared" si="11"/>
        <v>0</v>
      </c>
      <c r="I52" s="56"/>
      <c r="J52" s="39"/>
      <c r="K52" s="3"/>
      <c r="L52" s="1"/>
      <c r="M52" s="1"/>
      <c r="N52" s="1"/>
      <c r="O52" s="1"/>
      <c r="P52" s="3"/>
      <c r="Q52" s="1"/>
      <c r="R52" s="40"/>
      <c r="S52" s="39"/>
      <c r="T52" s="1"/>
      <c r="U52" s="40"/>
      <c r="V52" s="37">
        <f t="shared" si="10"/>
        <v>0</v>
      </c>
      <c r="AA52" s="21"/>
    </row>
    <row r="53" spans="1:27" s="19" customFormat="1" x14ac:dyDescent="0.2">
      <c r="A53" s="87">
        <v>100329</v>
      </c>
      <c r="B53" s="9" t="s">
        <v>76</v>
      </c>
      <c r="C53" s="11" t="s">
        <v>26</v>
      </c>
      <c r="D53" s="13" t="s">
        <v>7</v>
      </c>
      <c r="E53" s="255">
        <v>16.23</v>
      </c>
      <c r="F53" s="256"/>
      <c r="G53" s="186">
        <f t="shared" si="9"/>
        <v>0</v>
      </c>
      <c r="H53" s="192">
        <f>SUM(I53:R53)</f>
        <v>0</v>
      </c>
      <c r="I53" s="54"/>
      <c r="J53" s="39"/>
      <c r="K53" s="1"/>
      <c r="L53" s="1"/>
      <c r="M53" s="3"/>
      <c r="N53" s="1"/>
      <c r="O53" s="1"/>
      <c r="P53" s="1"/>
      <c r="Q53" s="1"/>
      <c r="R53" s="40"/>
      <c r="S53" s="39"/>
      <c r="T53" s="6"/>
      <c r="U53" s="43"/>
      <c r="V53" s="37">
        <f t="shared" si="10"/>
        <v>0</v>
      </c>
      <c r="AA53" s="21"/>
    </row>
    <row r="54" spans="1:27" s="19" customFormat="1" x14ac:dyDescent="0.2">
      <c r="A54" s="87">
        <v>110186</v>
      </c>
      <c r="B54" s="8" t="s">
        <v>96</v>
      </c>
      <c r="C54" s="10" t="s">
        <v>97</v>
      </c>
      <c r="D54" s="10" t="s">
        <v>7</v>
      </c>
      <c r="E54" s="257">
        <v>25.9</v>
      </c>
      <c r="F54" s="258"/>
      <c r="G54" s="186">
        <f t="shared" si="9"/>
        <v>0</v>
      </c>
      <c r="H54" s="192">
        <f t="shared" si="11"/>
        <v>0</v>
      </c>
      <c r="I54" s="56"/>
      <c r="J54" s="39"/>
      <c r="K54" s="3"/>
      <c r="L54" s="1"/>
      <c r="M54" s="3"/>
      <c r="N54" s="1"/>
      <c r="O54" s="1"/>
      <c r="P54" s="3"/>
      <c r="Q54" s="1"/>
      <c r="R54" s="40"/>
      <c r="S54" s="39"/>
      <c r="T54" s="2"/>
      <c r="U54" s="43"/>
      <c r="V54" s="37">
        <f t="shared" si="10"/>
        <v>0</v>
      </c>
      <c r="AA54" s="21"/>
    </row>
    <row r="55" spans="1:27" s="19" customFormat="1" ht="13.5" thickBot="1" x14ac:dyDescent="0.25">
      <c r="A55" s="88">
        <v>100334</v>
      </c>
      <c r="B55" s="77" t="s">
        <v>98</v>
      </c>
      <c r="C55" s="106" t="s">
        <v>26</v>
      </c>
      <c r="D55" s="106" t="s">
        <v>7</v>
      </c>
      <c r="E55" s="270">
        <v>18.600000000000001</v>
      </c>
      <c r="F55" s="271"/>
      <c r="G55" s="187">
        <f t="shared" si="9"/>
        <v>0</v>
      </c>
      <c r="H55" s="189">
        <f t="shared" si="11"/>
        <v>0</v>
      </c>
      <c r="I55" s="56"/>
      <c r="J55" s="46"/>
      <c r="K55" s="47"/>
      <c r="L55" s="53"/>
      <c r="M55" s="47"/>
      <c r="N55" s="47"/>
      <c r="O55" s="47"/>
      <c r="P55" s="47"/>
      <c r="Q55" s="47"/>
      <c r="R55" s="48"/>
      <c r="S55" s="46"/>
      <c r="T55" s="85"/>
      <c r="U55" s="86"/>
      <c r="V55" s="37">
        <f t="shared" si="10"/>
        <v>0</v>
      </c>
      <c r="AA55" s="21"/>
    </row>
    <row r="56" spans="1:27" s="19" customFormat="1" ht="13.5" thickBot="1" x14ac:dyDescent="0.25">
      <c r="A56" s="131" t="s">
        <v>8</v>
      </c>
      <c r="B56" s="132"/>
      <c r="C56" s="132"/>
      <c r="D56" s="132"/>
      <c r="E56" s="132"/>
      <c r="F56" s="132"/>
      <c r="G56" s="184"/>
      <c r="H56" s="190"/>
      <c r="I56" s="161"/>
      <c r="J56" s="162"/>
      <c r="K56" s="136"/>
      <c r="L56" s="136"/>
      <c r="M56" s="136"/>
      <c r="N56" s="136"/>
      <c r="O56" s="136"/>
      <c r="P56" s="136"/>
      <c r="Q56" s="136"/>
      <c r="R56" s="136"/>
      <c r="S56" s="137"/>
      <c r="T56" s="137"/>
      <c r="U56" s="138"/>
      <c r="V56" s="37">
        <f t="shared" si="10"/>
        <v>0</v>
      </c>
    </row>
    <row r="57" spans="1:27" s="19" customFormat="1" x14ac:dyDescent="0.2">
      <c r="A57" s="113">
        <v>110541</v>
      </c>
      <c r="B57" s="114" t="s">
        <v>34</v>
      </c>
      <c r="C57" s="115" t="s">
        <v>26</v>
      </c>
      <c r="D57" s="134" t="s">
        <v>7</v>
      </c>
      <c r="E57" s="253">
        <v>23.02</v>
      </c>
      <c r="F57" s="254"/>
      <c r="G57" s="185">
        <f t="shared" ref="G57:G63" si="13">SUM(H57*E57)</f>
        <v>0</v>
      </c>
      <c r="H57" s="191">
        <f>SUM(J57:R57)</f>
        <v>0</v>
      </c>
      <c r="I57" s="118"/>
      <c r="J57" s="109"/>
      <c r="K57" s="103"/>
      <c r="L57" s="102"/>
      <c r="M57" s="103"/>
      <c r="N57" s="102"/>
      <c r="O57" s="103"/>
      <c r="P57" s="103"/>
      <c r="Q57" s="102"/>
      <c r="R57" s="127"/>
      <c r="S57" s="101"/>
      <c r="T57" s="103"/>
      <c r="U57" s="104"/>
      <c r="V57" s="37">
        <f t="shared" si="10"/>
        <v>0</v>
      </c>
    </row>
    <row r="58" spans="1:27" s="19" customFormat="1" x14ac:dyDescent="0.2">
      <c r="A58" s="87">
        <v>110361</v>
      </c>
      <c r="B58" s="9" t="s">
        <v>35</v>
      </c>
      <c r="C58" s="11" t="s">
        <v>42</v>
      </c>
      <c r="D58" s="13" t="s">
        <v>7</v>
      </c>
      <c r="E58" s="255">
        <v>23.47</v>
      </c>
      <c r="F58" s="256"/>
      <c r="G58" s="186">
        <f t="shared" si="13"/>
        <v>0</v>
      </c>
      <c r="H58" s="192">
        <f t="shared" ref="H58:H70" si="14">SUM(J58:R58)</f>
        <v>0</v>
      </c>
      <c r="I58" s="118"/>
      <c r="J58" s="39"/>
      <c r="K58" s="3"/>
      <c r="L58" s="1"/>
      <c r="M58" s="3"/>
      <c r="N58" s="1"/>
      <c r="O58" s="1"/>
      <c r="P58" s="3"/>
      <c r="Q58" s="1"/>
      <c r="R58" s="128"/>
      <c r="S58" s="39"/>
      <c r="T58" s="1"/>
      <c r="U58" s="40"/>
      <c r="V58" s="37">
        <f t="shared" si="10"/>
        <v>0</v>
      </c>
    </row>
    <row r="59" spans="1:27" s="19" customFormat="1" x14ac:dyDescent="0.2">
      <c r="A59" s="107">
        <v>100261</v>
      </c>
      <c r="B59" s="14" t="s">
        <v>99</v>
      </c>
      <c r="C59" s="10" t="s">
        <v>42</v>
      </c>
      <c r="D59" s="10" t="s">
        <v>11</v>
      </c>
      <c r="E59" s="257">
        <v>39.83</v>
      </c>
      <c r="F59" s="258"/>
      <c r="G59" s="186">
        <f t="shared" si="13"/>
        <v>0</v>
      </c>
      <c r="H59" s="192">
        <f>SUM(I59:R59)</f>
        <v>0</v>
      </c>
      <c r="I59" s="163"/>
      <c r="J59" s="39"/>
      <c r="K59" s="1"/>
      <c r="L59" s="1"/>
      <c r="M59" s="3"/>
      <c r="N59" s="1"/>
      <c r="O59" s="1"/>
      <c r="P59" s="3"/>
      <c r="Q59" s="1"/>
      <c r="R59" s="128"/>
      <c r="S59" s="39"/>
      <c r="T59" s="6"/>
      <c r="U59" s="40"/>
      <c r="V59" s="37">
        <f t="shared" si="10"/>
        <v>0</v>
      </c>
    </row>
    <row r="60" spans="1:27" s="19" customFormat="1" x14ac:dyDescent="0.2">
      <c r="A60" s="87">
        <v>110623</v>
      </c>
      <c r="B60" s="9" t="s">
        <v>88</v>
      </c>
      <c r="C60" s="11" t="s">
        <v>64</v>
      </c>
      <c r="D60" s="13" t="s">
        <v>11</v>
      </c>
      <c r="E60" s="255">
        <v>43.06</v>
      </c>
      <c r="F60" s="256"/>
      <c r="G60" s="186">
        <f t="shared" si="13"/>
        <v>0</v>
      </c>
      <c r="H60" s="192">
        <f t="shared" si="14"/>
        <v>0</v>
      </c>
      <c r="I60" s="118"/>
      <c r="J60" s="39"/>
      <c r="K60" s="3"/>
      <c r="L60" s="1"/>
      <c r="M60" s="1"/>
      <c r="N60" s="1"/>
      <c r="O60" s="1"/>
      <c r="P60" s="3"/>
      <c r="Q60" s="1"/>
      <c r="R60" s="128"/>
      <c r="S60" s="39"/>
      <c r="T60" s="1"/>
      <c r="U60" s="40"/>
      <c r="V60" s="37">
        <f t="shared" si="10"/>
        <v>0</v>
      </c>
    </row>
    <row r="61" spans="1:27" s="19" customFormat="1" ht="12.75" customHeight="1" x14ac:dyDescent="0.2">
      <c r="A61" s="108">
        <v>110723</v>
      </c>
      <c r="B61" s="14" t="s">
        <v>66</v>
      </c>
      <c r="C61" s="10" t="s">
        <v>67</v>
      </c>
      <c r="D61" s="10" t="s">
        <v>7</v>
      </c>
      <c r="E61" s="257">
        <v>61.63</v>
      </c>
      <c r="F61" s="258"/>
      <c r="G61" s="186">
        <f t="shared" si="13"/>
        <v>0</v>
      </c>
      <c r="H61" s="192">
        <f t="shared" si="14"/>
        <v>0</v>
      </c>
      <c r="I61" s="118"/>
      <c r="J61" s="82"/>
      <c r="K61" s="1"/>
      <c r="L61" s="1"/>
      <c r="M61" s="4"/>
      <c r="N61" s="1"/>
      <c r="O61" s="1"/>
      <c r="P61" s="3"/>
      <c r="Q61" s="4"/>
      <c r="R61" s="149"/>
      <c r="S61" s="39"/>
      <c r="T61" s="1"/>
      <c r="U61" s="40"/>
      <c r="V61" s="37">
        <f t="shared" si="10"/>
        <v>0</v>
      </c>
    </row>
    <row r="62" spans="1:27" s="19" customFormat="1" x14ac:dyDescent="0.2">
      <c r="A62" s="107">
        <v>110859</v>
      </c>
      <c r="B62" s="14" t="s">
        <v>90</v>
      </c>
      <c r="C62" s="10" t="s">
        <v>69</v>
      </c>
      <c r="D62" s="10" t="s">
        <v>11</v>
      </c>
      <c r="E62" s="257">
        <v>45.43</v>
      </c>
      <c r="F62" s="258"/>
      <c r="G62" s="186">
        <f t="shared" si="13"/>
        <v>0</v>
      </c>
      <c r="H62" s="192">
        <f>SUM(I62:R62)</f>
        <v>0</v>
      </c>
      <c r="I62" s="163"/>
      <c r="J62" s="39"/>
      <c r="K62" s="1"/>
      <c r="L62" s="1"/>
      <c r="M62" s="3"/>
      <c r="N62" s="1"/>
      <c r="O62" s="3"/>
      <c r="P62" s="1"/>
      <c r="Q62" s="3"/>
      <c r="R62" s="128"/>
      <c r="S62" s="45"/>
      <c r="T62" s="1"/>
      <c r="U62" s="44"/>
      <c r="V62" s="37">
        <f t="shared" si="10"/>
        <v>0</v>
      </c>
    </row>
    <row r="63" spans="1:27" s="19" customFormat="1" x14ac:dyDescent="0.2">
      <c r="A63" s="87">
        <v>100212</v>
      </c>
      <c r="B63" s="9" t="s">
        <v>36</v>
      </c>
      <c r="C63" s="11" t="s">
        <v>26</v>
      </c>
      <c r="D63" s="13" t="s">
        <v>7</v>
      </c>
      <c r="E63" s="255">
        <v>30.89</v>
      </c>
      <c r="F63" s="256"/>
      <c r="G63" s="186">
        <f t="shared" si="13"/>
        <v>0</v>
      </c>
      <c r="H63" s="192">
        <f t="shared" ref="H63:H69" si="15">SUM(I63:R63)</f>
        <v>0</v>
      </c>
      <c r="I63" s="163"/>
      <c r="J63" s="39"/>
      <c r="K63" s="1"/>
      <c r="L63" s="1"/>
      <c r="M63" s="3"/>
      <c r="N63" s="1"/>
      <c r="O63" s="3"/>
      <c r="P63" s="1"/>
      <c r="Q63" s="3"/>
      <c r="R63" s="128"/>
      <c r="S63" s="39"/>
      <c r="T63" s="1"/>
      <c r="U63" s="44"/>
      <c r="V63" s="37">
        <f t="shared" si="10"/>
        <v>0</v>
      </c>
    </row>
    <row r="64" spans="1:27" s="19" customFormat="1" x14ac:dyDescent="0.2">
      <c r="A64" s="108">
        <v>100277</v>
      </c>
      <c r="B64" s="14" t="s">
        <v>102</v>
      </c>
      <c r="C64" s="10" t="s">
        <v>100</v>
      </c>
      <c r="D64" s="10" t="s">
        <v>11</v>
      </c>
      <c r="E64" s="257">
        <v>8.93</v>
      </c>
      <c r="F64" s="258"/>
      <c r="G64" s="186">
        <f t="shared" ref="G64" si="16">SUM(H64*E64)</f>
        <v>0</v>
      </c>
      <c r="H64" s="192">
        <f t="shared" ref="H64" si="17">SUM(J64:R64)</f>
        <v>0</v>
      </c>
      <c r="I64" s="118"/>
      <c r="J64" s="1"/>
      <c r="K64" s="1"/>
      <c r="L64" s="3"/>
      <c r="M64" s="1"/>
      <c r="N64" s="1"/>
      <c r="O64" s="1"/>
      <c r="P64" s="1"/>
      <c r="Q64" s="3"/>
      <c r="R64" s="128"/>
      <c r="S64" s="39"/>
      <c r="T64" s="1"/>
      <c r="U64" s="40"/>
      <c r="V64" s="37">
        <f t="shared" ref="V64" si="18">SUM(S64:U64)*E64</f>
        <v>0</v>
      </c>
    </row>
    <row r="65" spans="1:22" s="19" customFormat="1" x14ac:dyDescent="0.2">
      <c r="A65" s="87">
        <v>100241</v>
      </c>
      <c r="B65" s="9" t="s">
        <v>89</v>
      </c>
      <c r="C65" s="11" t="s">
        <v>43</v>
      </c>
      <c r="D65" s="13" t="s">
        <v>11</v>
      </c>
      <c r="E65" s="255">
        <v>35.25</v>
      </c>
      <c r="F65" s="256"/>
      <c r="G65" s="186">
        <f t="shared" ref="G65:G72" si="19">SUM(H65*E65)</f>
        <v>0</v>
      </c>
      <c r="H65" s="192">
        <f t="shared" si="15"/>
        <v>0</v>
      </c>
      <c r="I65" s="163"/>
      <c r="J65" s="39"/>
      <c r="K65" s="1"/>
      <c r="L65" s="1"/>
      <c r="M65" s="3"/>
      <c r="N65" s="1"/>
      <c r="O65" s="3"/>
      <c r="P65" s="1"/>
      <c r="Q65" s="3"/>
      <c r="R65" s="128"/>
      <c r="S65" s="45"/>
      <c r="T65" s="6"/>
      <c r="U65" s="44"/>
      <c r="V65" s="37">
        <f t="shared" ref="V65:V72" si="20">SUM(S65:U65)*E65</f>
        <v>0</v>
      </c>
    </row>
    <row r="66" spans="1:22" s="19" customFormat="1" x14ac:dyDescent="0.2">
      <c r="A66" s="87">
        <v>100220</v>
      </c>
      <c r="B66" s="9" t="s">
        <v>37</v>
      </c>
      <c r="C66" s="11" t="s">
        <v>26</v>
      </c>
      <c r="D66" s="13" t="s">
        <v>7</v>
      </c>
      <c r="E66" s="255">
        <v>31.94</v>
      </c>
      <c r="F66" s="256"/>
      <c r="G66" s="186">
        <f t="shared" si="19"/>
        <v>0</v>
      </c>
      <c r="H66" s="192">
        <f t="shared" si="15"/>
        <v>0</v>
      </c>
      <c r="I66" s="163"/>
      <c r="J66" s="39"/>
      <c r="K66" s="1"/>
      <c r="L66" s="1"/>
      <c r="M66" s="3"/>
      <c r="N66" s="3"/>
      <c r="O66" s="3"/>
      <c r="P66" s="3"/>
      <c r="Q66" s="3"/>
      <c r="R66" s="128"/>
      <c r="S66" s="45"/>
      <c r="T66" s="6"/>
      <c r="U66" s="44"/>
      <c r="V66" s="37">
        <f t="shared" si="20"/>
        <v>0</v>
      </c>
    </row>
    <row r="67" spans="1:22" s="19" customFormat="1" x14ac:dyDescent="0.2">
      <c r="A67" s="87">
        <v>100219</v>
      </c>
      <c r="B67" s="9" t="s">
        <v>38</v>
      </c>
      <c r="C67" s="11" t="s">
        <v>26</v>
      </c>
      <c r="D67" s="13" t="s">
        <v>7</v>
      </c>
      <c r="E67" s="255">
        <v>30.58</v>
      </c>
      <c r="F67" s="256"/>
      <c r="G67" s="186">
        <f t="shared" si="19"/>
        <v>0</v>
      </c>
      <c r="H67" s="192">
        <f t="shared" si="15"/>
        <v>0</v>
      </c>
      <c r="I67" s="163"/>
      <c r="J67" s="39"/>
      <c r="K67" s="1"/>
      <c r="L67" s="1"/>
      <c r="M67" s="3"/>
      <c r="N67" s="3"/>
      <c r="O67" s="1"/>
      <c r="P67" s="3"/>
      <c r="Q67" s="3"/>
      <c r="R67" s="128"/>
      <c r="S67" s="45"/>
      <c r="T67" s="1"/>
      <c r="U67" s="44"/>
      <c r="V67" s="37">
        <f t="shared" si="20"/>
        <v>0</v>
      </c>
    </row>
    <row r="68" spans="1:22" s="19" customFormat="1" x14ac:dyDescent="0.2">
      <c r="A68" s="87">
        <v>100225</v>
      </c>
      <c r="B68" s="9" t="s">
        <v>39</v>
      </c>
      <c r="C68" s="11" t="s">
        <v>26</v>
      </c>
      <c r="D68" s="13" t="s">
        <v>7</v>
      </c>
      <c r="E68" s="255">
        <v>31.95</v>
      </c>
      <c r="F68" s="256"/>
      <c r="G68" s="186">
        <f t="shared" si="19"/>
        <v>0</v>
      </c>
      <c r="H68" s="192">
        <f t="shared" si="15"/>
        <v>0</v>
      </c>
      <c r="I68" s="163"/>
      <c r="J68" s="39"/>
      <c r="K68" s="1"/>
      <c r="L68" s="1"/>
      <c r="M68" s="3"/>
      <c r="N68" s="3"/>
      <c r="O68" s="3"/>
      <c r="P68" s="3"/>
      <c r="Q68" s="3"/>
      <c r="R68" s="128"/>
      <c r="S68" s="45"/>
      <c r="T68" s="6"/>
      <c r="U68" s="44"/>
      <c r="V68" s="37">
        <f t="shared" si="20"/>
        <v>0</v>
      </c>
    </row>
    <row r="69" spans="1:22" s="19" customFormat="1" x14ac:dyDescent="0.2">
      <c r="A69" s="87">
        <v>100224</v>
      </c>
      <c r="B69" s="9" t="s">
        <v>40</v>
      </c>
      <c r="C69" s="11" t="s">
        <v>26</v>
      </c>
      <c r="D69" s="13" t="s">
        <v>7</v>
      </c>
      <c r="E69" s="255">
        <v>31.05</v>
      </c>
      <c r="F69" s="256"/>
      <c r="G69" s="186">
        <f t="shared" si="19"/>
        <v>0</v>
      </c>
      <c r="H69" s="192">
        <f t="shared" si="15"/>
        <v>0</v>
      </c>
      <c r="I69" s="163"/>
      <c r="J69" s="39"/>
      <c r="K69" s="1"/>
      <c r="L69" s="1"/>
      <c r="M69" s="3"/>
      <c r="N69" s="3"/>
      <c r="O69" s="1"/>
      <c r="P69" s="3"/>
      <c r="Q69" s="3"/>
      <c r="R69" s="128"/>
      <c r="S69" s="45"/>
      <c r="T69" s="1"/>
      <c r="U69" s="44"/>
      <c r="V69" s="37">
        <f t="shared" si="20"/>
        <v>0</v>
      </c>
    </row>
    <row r="70" spans="1:22" s="19" customFormat="1" x14ac:dyDescent="0.2">
      <c r="A70" s="87">
        <v>100293</v>
      </c>
      <c r="B70" s="9" t="s">
        <v>41</v>
      </c>
      <c r="C70" s="11" t="s">
        <v>44</v>
      </c>
      <c r="D70" s="13" t="s">
        <v>7</v>
      </c>
      <c r="E70" s="255">
        <v>21.14</v>
      </c>
      <c r="F70" s="256"/>
      <c r="G70" s="186">
        <f t="shared" si="19"/>
        <v>0</v>
      </c>
      <c r="H70" s="192">
        <f t="shared" si="14"/>
        <v>0</v>
      </c>
      <c r="I70" s="118"/>
      <c r="J70" s="82"/>
      <c r="K70" s="1"/>
      <c r="L70" s="1"/>
      <c r="M70" s="1"/>
      <c r="N70" s="1"/>
      <c r="O70" s="1"/>
      <c r="P70" s="1"/>
      <c r="Q70" s="3"/>
      <c r="R70" s="149"/>
      <c r="S70" s="39"/>
      <c r="T70" s="1"/>
      <c r="U70" s="40"/>
      <c r="V70" s="37">
        <f t="shared" si="20"/>
        <v>0</v>
      </c>
    </row>
    <row r="71" spans="1:22" s="19" customFormat="1" x14ac:dyDescent="0.2">
      <c r="A71" s="87">
        <v>100256</v>
      </c>
      <c r="B71" s="9" t="s">
        <v>79</v>
      </c>
      <c r="C71" s="11" t="s">
        <v>42</v>
      </c>
      <c r="D71" s="13" t="s">
        <v>11</v>
      </c>
      <c r="E71" s="255">
        <v>51.39</v>
      </c>
      <c r="F71" s="256"/>
      <c r="G71" s="186">
        <f t="shared" si="19"/>
        <v>0</v>
      </c>
      <c r="H71" s="192">
        <f>SUM(I71:R71)</f>
        <v>0</v>
      </c>
      <c r="I71" s="163"/>
      <c r="J71" s="39"/>
      <c r="K71" s="1"/>
      <c r="L71" s="1"/>
      <c r="M71" s="3"/>
      <c r="N71" s="1"/>
      <c r="O71" s="3"/>
      <c r="P71" s="1"/>
      <c r="Q71" s="3"/>
      <c r="R71" s="128"/>
      <c r="S71" s="45"/>
      <c r="T71" s="6"/>
      <c r="U71" s="44"/>
      <c r="V71" s="37">
        <f t="shared" si="20"/>
        <v>0</v>
      </c>
    </row>
    <row r="72" spans="1:22" s="19" customFormat="1" ht="13.5" thickBot="1" x14ac:dyDescent="0.25">
      <c r="A72" s="88">
        <v>110860</v>
      </c>
      <c r="B72" s="77" t="s">
        <v>91</v>
      </c>
      <c r="C72" s="97" t="s">
        <v>15</v>
      </c>
      <c r="D72" s="105" t="s">
        <v>11</v>
      </c>
      <c r="E72" s="261">
        <v>52.78</v>
      </c>
      <c r="F72" s="262"/>
      <c r="G72" s="187">
        <f t="shared" si="19"/>
        <v>0</v>
      </c>
      <c r="H72" s="189">
        <f>SUM(I72:R72)</f>
        <v>0</v>
      </c>
      <c r="I72" s="163"/>
      <c r="J72" s="46"/>
      <c r="K72" s="47"/>
      <c r="L72" s="47"/>
      <c r="M72" s="53"/>
      <c r="N72" s="47"/>
      <c r="O72" s="47"/>
      <c r="P72" s="47"/>
      <c r="Q72" s="53"/>
      <c r="R72" s="129"/>
      <c r="S72" s="46"/>
      <c r="T72" s="110"/>
      <c r="U72" s="48"/>
      <c r="V72" s="37">
        <f t="shared" si="20"/>
        <v>0</v>
      </c>
    </row>
    <row r="73" spans="1:22" s="19" customFormat="1" ht="13.5" thickBot="1" x14ac:dyDescent="0.25">
      <c r="A73" s="111" t="s">
        <v>49</v>
      </c>
      <c r="B73" s="112"/>
      <c r="C73" s="112"/>
      <c r="D73" s="112"/>
      <c r="E73" s="112"/>
      <c r="F73" s="112"/>
      <c r="G73" s="188"/>
      <c r="H73" s="193"/>
      <c r="I73" s="161"/>
      <c r="J73" s="99"/>
      <c r="K73" s="99"/>
      <c r="L73" s="99"/>
      <c r="M73" s="99"/>
      <c r="N73" s="99"/>
      <c r="O73" s="99"/>
      <c r="P73" s="99"/>
      <c r="Q73" s="99"/>
      <c r="R73" s="100"/>
      <c r="S73" s="41"/>
      <c r="T73" s="38"/>
      <c r="U73" s="42"/>
      <c r="V73" s="37">
        <f>SUM(V44:V72)</f>
        <v>0</v>
      </c>
    </row>
    <row r="74" spans="1:22" s="19" customFormat="1" x14ac:dyDescent="0.2">
      <c r="A74" s="113">
        <v>110501</v>
      </c>
      <c r="B74" s="114" t="s">
        <v>45</v>
      </c>
      <c r="C74" s="115" t="s">
        <v>78</v>
      </c>
      <c r="D74" s="116" t="s">
        <v>7</v>
      </c>
      <c r="E74" s="253">
        <v>10.89</v>
      </c>
      <c r="F74" s="254"/>
      <c r="G74" s="185">
        <f t="shared" ref="G74:G81" si="21">SUM(H74*E74)</f>
        <v>0</v>
      </c>
      <c r="H74" s="191">
        <f t="shared" ref="H74:H81" si="22">SUM(J74:R74)</f>
        <v>0</v>
      </c>
      <c r="I74" s="118"/>
      <c r="J74" s="101"/>
      <c r="K74" s="103"/>
      <c r="L74" s="102"/>
      <c r="M74" s="103"/>
      <c r="N74" s="103"/>
      <c r="O74" s="103"/>
      <c r="P74" s="126"/>
      <c r="Q74" s="103"/>
      <c r="R74" s="127"/>
      <c r="S74" s="101"/>
      <c r="T74" s="103"/>
      <c r="U74" s="104"/>
      <c r="V74" s="18"/>
    </row>
    <row r="75" spans="1:22" s="19" customFormat="1" x14ac:dyDescent="0.2">
      <c r="A75" s="87">
        <v>110504</v>
      </c>
      <c r="B75" s="16" t="s">
        <v>46</v>
      </c>
      <c r="C75" s="11" t="s">
        <v>78</v>
      </c>
      <c r="D75" s="15" t="s">
        <v>7</v>
      </c>
      <c r="E75" s="255">
        <v>10.76</v>
      </c>
      <c r="F75" s="256"/>
      <c r="G75" s="186">
        <f t="shared" si="21"/>
        <v>0</v>
      </c>
      <c r="H75" s="192">
        <f t="shared" si="22"/>
        <v>0</v>
      </c>
      <c r="I75" s="118"/>
      <c r="J75" s="39"/>
      <c r="K75" s="1"/>
      <c r="L75" s="3"/>
      <c r="M75" s="1"/>
      <c r="N75" s="1"/>
      <c r="O75" s="1"/>
      <c r="P75" s="1"/>
      <c r="Q75" s="1"/>
      <c r="R75" s="128"/>
      <c r="S75" s="39"/>
      <c r="T75" s="1"/>
      <c r="U75" s="40"/>
      <c r="V75" s="18"/>
    </row>
    <row r="76" spans="1:22" s="19" customFormat="1" x14ac:dyDescent="0.2">
      <c r="A76" s="87">
        <v>110506</v>
      </c>
      <c r="B76" s="9" t="s">
        <v>47</v>
      </c>
      <c r="C76" s="11" t="s">
        <v>78</v>
      </c>
      <c r="D76" s="15" t="s">
        <v>7</v>
      </c>
      <c r="E76" s="255">
        <v>8.1</v>
      </c>
      <c r="F76" s="256"/>
      <c r="G76" s="186">
        <f t="shared" si="21"/>
        <v>0</v>
      </c>
      <c r="H76" s="192">
        <f t="shared" si="22"/>
        <v>0</v>
      </c>
      <c r="I76" s="118"/>
      <c r="J76" s="39"/>
      <c r="K76" s="1"/>
      <c r="L76" s="3"/>
      <c r="M76" s="1"/>
      <c r="N76" s="1"/>
      <c r="O76" s="1"/>
      <c r="P76" s="1"/>
      <c r="Q76" s="1"/>
      <c r="R76" s="128"/>
      <c r="S76" s="39"/>
      <c r="T76" s="1"/>
      <c r="U76" s="40"/>
      <c r="V76" s="18"/>
    </row>
    <row r="77" spans="1:22" s="19" customFormat="1" x14ac:dyDescent="0.2">
      <c r="A77" s="87">
        <v>110520</v>
      </c>
      <c r="B77" s="9" t="s">
        <v>77</v>
      </c>
      <c r="C77" s="11" t="s">
        <v>78</v>
      </c>
      <c r="D77" s="15" t="s">
        <v>7</v>
      </c>
      <c r="E77" s="255">
        <v>10.28</v>
      </c>
      <c r="F77" s="256"/>
      <c r="G77" s="186">
        <f t="shared" si="21"/>
        <v>0</v>
      </c>
      <c r="H77" s="192">
        <f t="shared" si="22"/>
        <v>0</v>
      </c>
      <c r="I77" s="118"/>
      <c r="J77" s="39"/>
      <c r="K77" s="1"/>
      <c r="L77" s="3"/>
      <c r="M77" s="1"/>
      <c r="N77" s="1"/>
      <c r="O77" s="1"/>
      <c r="P77" s="1"/>
      <c r="Q77" s="1"/>
      <c r="R77" s="128"/>
      <c r="S77" s="39"/>
      <c r="T77" s="1"/>
      <c r="U77" s="40"/>
      <c r="V77" s="18"/>
    </row>
    <row r="78" spans="1:22" s="19" customFormat="1" x14ac:dyDescent="0.2">
      <c r="A78" s="87">
        <v>110393</v>
      </c>
      <c r="B78" s="9" t="s">
        <v>146</v>
      </c>
      <c r="C78" s="11" t="s">
        <v>147</v>
      </c>
      <c r="D78" s="15" t="s">
        <v>11</v>
      </c>
      <c r="E78" s="255">
        <v>11.87</v>
      </c>
      <c r="F78" s="256"/>
      <c r="G78" s="186">
        <f t="shared" si="21"/>
        <v>0</v>
      </c>
      <c r="H78" s="192">
        <f t="shared" si="22"/>
        <v>0</v>
      </c>
      <c r="I78" s="118"/>
      <c r="J78" s="156"/>
      <c r="K78" s="158"/>
      <c r="L78" s="157"/>
      <c r="M78" s="157"/>
      <c r="N78" s="157"/>
      <c r="O78" s="157"/>
      <c r="P78" s="157"/>
      <c r="Q78" s="157"/>
      <c r="R78" s="282"/>
      <c r="S78" s="156"/>
      <c r="T78" s="157"/>
      <c r="U78" s="159"/>
      <c r="V78" s="18"/>
    </row>
    <row r="79" spans="1:22" s="19" customFormat="1" x14ac:dyDescent="0.2">
      <c r="A79" s="87">
        <v>110394</v>
      </c>
      <c r="B79" s="9" t="s">
        <v>148</v>
      </c>
      <c r="C79" s="11" t="s">
        <v>149</v>
      </c>
      <c r="D79" s="15" t="s">
        <v>11</v>
      </c>
      <c r="E79" s="255">
        <v>25.42</v>
      </c>
      <c r="F79" s="256"/>
      <c r="G79" s="186">
        <f t="shared" si="21"/>
        <v>0</v>
      </c>
      <c r="H79" s="192">
        <f t="shared" si="22"/>
        <v>0</v>
      </c>
      <c r="I79" s="118"/>
      <c r="J79" s="156"/>
      <c r="K79" s="158"/>
      <c r="L79" s="157"/>
      <c r="M79" s="157"/>
      <c r="N79" s="157"/>
      <c r="O79" s="157"/>
      <c r="P79" s="157"/>
      <c r="Q79" s="157"/>
      <c r="R79" s="282"/>
      <c r="S79" s="156"/>
      <c r="T79" s="157"/>
      <c r="U79" s="159"/>
      <c r="V79" s="18"/>
    </row>
    <row r="80" spans="1:22" s="19" customFormat="1" x14ac:dyDescent="0.2">
      <c r="A80" s="87">
        <v>100500</v>
      </c>
      <c r="B80" s="9" t="s">
        <v>48</v>
      </c>
      <c r="C80" s="11" t="s">
        <v>145</v>
      </c>
      <c r="D80" s="15" t="s">
        <v>7</v>
      </c>
      <c r="E80" s="255">
        <v>45.03</v>
      </c>
      <c r="F80" s="256"/>
      <c r="G80" s="186">
        <f t="shared" si="21"/>
        <v>0</v>
      </c>
      <c r="H80" s="192">
        <f t="shared" si="22"/>
        <v>0</v>
      </c>
      <c r="I80" s="118"/>
      <c r="J80" s="156"/>
      <c r="K80" s="158"/>
      <c r="L80" s="157"/>
      <c r="M80" s="157"/>
      <c r="N80" s="157"/>
      <c r="O80" s="157"/>
      <c r="P80" s="157"/>
      <c r="Q80" s="157"/>
      <c r="R80" s="282"/>
      <c r="S80" s="156"/>
      <c r="T80" s="157"/>
      <c r="U80" s="159"/>
      <c r="V80" s="18"/>
    </row>
    <row r="81" spans="1:22" s="19" customFormat="1" ht="13.5" thickBot="1" x14ac:dyDescent="0.25">
      <c r="A81" s="87">
        <v>101031</v>
      </c>
      <c r="B81" s="9" t="s">
        <v>48</v>
      </c>
      <c r="C81" s="11" t="s">
        <v>50</v>
      </c>
      <c r="D81" s="15" t="s">
        <v>7</v>
      </c>
      <c r="E81" s="255">
        <v>10.33</v>
      </c>
      <c r="F81" s="256"/>
      <c r="G81" s="186">
        <f t="shared" si="21"/>
        <v>0</v>
      </c>
      <c r="H81" s="199">
        <f t="shared" si="22"/>
        <v>0</v>
      </c>
      <c r="I81" s="119"/>
      <c r="J81" s="46"/>
      <c r="K81" s="47"/>
      <c r="L81" s="53"/>
      <c r="M81" s="47"/>
      <c r="N81" s="47"/>
      <c r="O81" s="47"/>
      <c r="P81" s="47"/>
      <c r="Q81" s="53"/>
      <c r="R81" s="129"/>
      <c r="S81" s="46"/>
      <c r="T81" s="47"/>
      <c r="U81" s="48"/>
      <c r="V81" s="18"/>
    </row>
    <row r="82" spans="1:22" ht="12.75" customHeight="1" x14ac:dyDescent="0.2">
      <c r="A82" s="268" t="s">
        <v>92</v>
      </c>
      <c r="B82" s="268"/>
      <c r="C82" s="268"/>
      <c r="D82" s="268"/>
      <c r="E82" s="268"/>
      <c r="F82" s="268"/>
      <c r="G82" s="266">
        <f>SUM(G5:G81)</f>
        <v>0</v>
      </c>
      <c r="H82" s="200">
        <f>SUM(H55:H81)</f>
        <v>0</v>
      </c>
      <c r="I82" s="117"/>
      <c r="J82" s="164"/>
      <c r="K82" s="164"/>
      <c r="L82" s="164"/>
      <c r="M82" s="164"/>
      <c r="N82" s="164"/>
      <c r="O82" s="164"/>
      <c r="P82" s="164"/>
      <c r="Q82" s="164"/>
      <c r="R82" s="164"/>
      <c r="S82" s="165"/>
      <c r="T82" s="165"/>
      <c r="U82" s="166"/>
    </row>
    <row r="83" spans="1:22" ht="9" customHeight="1" thickBot="1" x14ac:dyDescent="0.25">
      <c r="A83" s="269"/>
      <c r="B83" s="269"/>
      <c r="C83" s="269"/>
      <c r="D83" s="269"/>
      <c r="E83" s="269"/>
      <c r="F83" s="269"/>
      <c r="G83" s="267"/>
      <c r="H83" s="201" t="s">
        <v>134</v>
      </c>
      <c r="I83" s="194"/>
      <c r="J83" s="123"/>
      <c r="K83" s="123"/>
      <c r="L83" s="123"/>
      <c r="M83" s="123"/>
      <c r="N83" s="123"/>
      <c r="O83" s="123"/>
      <c r="P83" s="123"/>
      <c r="Q83" s="123"/>
      <c r="R83" s="123"/>
      <c r="S83" s="124"/>
      <c r="T83" s="124"/>
      <c r="U83" s="125"/>
    </row>
    <row r="84" spans="1:22" ht="15.75" customHeight="1" thickBot="1" x14ac:dyDescent="0.25">
      <c r="A84" s="240" t="s">
        <v>106</v>
      </c>
      <c r="B84" s="241"/>
      <c r="C84" s="241"/>
      <c r="D84" s="241"/>
      <c r="E84" s="241"/>
      <c r="F84" s="181"/>
      <c r="G84" s="196">
        <v>0</v>
      </c>
      <c r="H84" s="167"/>
      <c r="I84" s="168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69"/>
    </row>
    <row r="85" spans="1:22" ht="15.75" customHeight="1" thickBot="1" x14ac:dyDescent="0.25">
      <c r="A85" s="259" t="s">
        <v>109</v>
      </c>
      <c r="B85" s="260"/>
      <c r="C85" s="260"/>
      <c r="D85" s="260"/>
      <c r="E85" s="260"/>
      <c r="F85" s="260"/>
      <c r="G85" s="203">
        <f>G84-G82</f>
        <v>0</v>
      </c>
      <c r="H85" s="167"/>
      <c r="I85" s="168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69"/>
    </row>
    <row r="86" spans="1:22" ht="28.5" customHeight="1" thickBot="1" x14ac:dyDescent="0.25">
      <c r="A86" s="249" t="s">
        <v>135</v>
      </c>
      <c r="B86" s="250"/>
      <c r="C86" s="250"/>
      <c r="D86" s="250"/>
      <c r="E86" s="250"/>
      <c r="F86" s="181"/>
      <c r="G86" s="197">
        <v>0</v>
      </c>
      <c r="H86" s="176"/>
      <c r="I86" s="177"/>
      <c r="J86" s="178"/>
      <c r="K86" s="178"/>
      <c r="L86" s="178"/>
      <c r="M86" s="178"/>
      <c r="N86" s="174"/>
      <c r="O86" s="174"/>
      <c r="P86" s="174"/>
      <c r="Q86" s="174"/>
      <c r="R86" s="174"/>
      <c r="S86" s="174"/>
      <c r="T86" s="174"/>
      <c r="U86" s="169"/>
    </row>
    <row r="87" spans="1:22" ht="15.75" customHeight="1" x14ac:dyDescent="0.2">
      <c r="A87" s="263" t="s">
        <v>133</v>
      </c>
      <c r="B87" s="264"/>
      <c r="C87" s="264"/>
      <c r="D87" s="264"/>
      <c r="E87" s="264"/>
      <c r="F87" s="265"/>
      <c r="G87" s="204">
        <f>G84-(G82+I84+G86)</f>
        <v>0</v>
      </c>
      <c r="H87" s="167"/>
      <c r="I87" s="170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69"/>
    </row>
    <row r="88" spans="1:22" ht="6" customHeight="1" x14ac:dyDescent="0.2">
      <c r="A88" s="182"/>
      <c r="B88" s="183"/>
      <c r="C88" s="183"/>
      <c r="D88" s="183"/>
      <c r="E88" s="183"/>
      <c r="F88" s="183"/>
      <c r="G88" s="198"/>
      <c r="H88" s="167"/>
      <c r="I88" s="170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69"/>
    </row>
    <row r="89" spans="1:22" ht="17.25" customHeight="1" thickBot="1" x14ac:dyDescent="0.25">
      <c r="A89" s="238" t="s">
        <v>139</v>
      </c>
      <c r="B89" s="239"/>
      <c r="C89" s="239"/>
      <c r="D89" s="239"/>
      <c r="E89" s="239"/>
      <c r="F89" s="180"/>
      <c r="G89" s="202">
        <f>V73</f>
        <v>0</v>
      </c>
      <c r="H89" s="171"/>
      <c r="I89" s="172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3"/>
    </row>
    <row r="90" spans="1:22" x14ac:dyDescent="0.2">
      <c r="A90" s="22"/>
      <c r="B90" s="22"/>
      <c r="C90" s="22"/>
      <c r="D90" s="22"/>
      <c r="E90" s="23"/>
      <c r="F90" s="23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22" x14ac:dyDescent="0.2">
      <c r="A91" s="22"/>
      <c r="B91" s="22"/>
      <c r="C91" s="22"/>
      <c r="D91" s="22"/>
      <c r="E91" s="23"/>
      <c r="F91" s="23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22" x14ac:dyDescent="0.2">
      <c r="A92" s="22"/>
      <c r="B92" s="22"/>
      <c r="C92" s="22"/>
      <c r="D92" s="22"/>
      <c r="E92" s="23"/>
      <c r="F92" s="23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22" x14ac:dyDescent="0.2">
      <c r="A93" s="22"/>
      <c r="B93" s="22"/>
      <c r="C93" s="22"/>
      <c r="D93" s="22"/>
      <c r="E93" s="23"/>
      <c r="F93" s="23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22" x14ac:dyDescent="0.2">
      <c r="A94" s="22"/>
      <c r="B94" s="22"/>
      <c r="C94" s="22"/>
      <c r="D94" s="22"/>
      <c r="E94" s="23"/>
      <c r="F94" s="23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22" x14ac:dyDescent="0.2">
      <c r="A95" s="22"/>
      <c r="B95" s="22"/>
      <c r="C95" s="22"/>
      <c r="D95" s="22"/>
      <c r="E95" s="23"/>
      <c r="F95" s="23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22" x14ac:dyDescent="0.2">
      <c r="A96" s="22"/>
      <c r="B96" s="22"/>
      <c r="C96" s="22"/>
      <c r="D96" s="22"/>
      <c r="E96" s="23"/>
      <c r="F96" s="23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x14ac:dyDescent="0.2">
      <c r="A97" s="22"/>
      <c r="B97" s="22"/>
      <c r="C97" s="22"/>
      <c r="D97" s="22"/>
      <c r="E97" s="23"/>
      <c r="F97" s="23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x14ac:dyDescent="0.2">
      <c r="A98" s="24"/>
      <c r="B98" s="25"/>
      <c r="C98" s="25"/>
      <c r="D98" s="26"/>
      <c r="E98" s="27"/>
      <c r="F98" s="27"/>
      <c r="G98" s="28"/>
      <c r="H98" s="29"/>
      <c r="I98" s="29"/>
      <c r="J98" s="29"/>
      <c r="K98" s="30"/>
      <c r="L98" s="30"/>
      <c r="M98" s="30"/>
      <c r="N98" s="30"/>
      <c r="O98" s="30"/>
      <c r="P98" s="30"/>
      <c r="Q98" s="31"/>
      <c r="R98" s="30"/>
    </row>
    <row r="99" spans="1:18" x14ac:dyDescent="0.2">
      <c r="A99" s="24"/>
      <c r="B99" s="25"/>
      <c r="C99" s="25"/>
      <c r="D99" s="26"/>
      <c r="E99" s="27"/>
      <c r="F99" s="27"/>
      <c r="G99" s="28"/>
      <c r="H99" s="29"/>
      <c r="I99" s="29"/>
      <c r="J99" s="29"/>
      <c r="K99" s="30"/>
      <c r="L99" s="30"/>
      <c r="M99" s="30"/>
      <c r="N99" s="31"/>
      <c r="O99" s="30"/>
      <c r="P99" s="30"/>
      <c r="Q99" s="30"/>
      <c r="R99" s="30"/>
    </row>
    <row r="100" spans="1:18" x14ac:dyDescent="0.2">
      <c r="A100" s="24"/>
      <c r="B100" s="25"/>
      <c r="C100" s="25"/>
      <c r="D100" s="26"/>
      <c r="E100" s="27"/>
      <c r="F100" s="27"/>
      <c r="G100" s="28"/>
      <c r="H100" s="29"/>
      <c r="I100" s="29"/>
      <c r="J100" s="29"/>
      <c r="K100" s="30"/>
      <c r="L100" s="30"/>
      <c r="M100" s="30"/>
      <c r="N100" s="31"/>
      <c r="O100" s="30"/>
      <c r="P100" s="30"/>
      <c r="Q100" s="30"/>
      <c r="R100" s="30"/>
    </row>
    <row r="101" spans="1:18" x14ac:dyDescent="0.2">
      <c r="A101" s="24"/>
      <c r="B101" s="25"/>
      <c r="C101" s="25"/>
      <c r="D101" s="26"/>
      <c r="E101" s="27"/>
      <c r="F101" s="27"/>
      <c r="G101" s="28"/>
      <c r="H101" s="29"/>
      <c r="I101" s="29"/>
      <c r="J101" s="29"/>
      <c r="K101" s="30"/>
      <c r="L101" s="30"/>
      <c r="M101" s="31"/>
      <c r="N101" s="30"/>
      <c r="O101" s="30"/>
      <c r="P101" s="30"/>
      <c r="Q101" s="30"/>
      <c r="R101" s="30"/>
    </row>
    <row r="102" spans="1:18" x14ac:dyDescent="0.2">
      <c r="A102" s="24"/>
      <c r="B102" s="25"/>
      <c r="C102" s="25"/>
      <c r="D102" s="26"/>
      <c r="E102" s="27"/>
      <c r="F102" s="27"/>
      <c r="G102" s="28"/>
      <c r="H102" s="29"/>
      <c r="I102" s="29"/>
      <c r="J102" s="29"/>
      <c r="K102" s="30"/>
      <c r="L102" s="30"/>
      <c r="M102" s="30"/>
      <c r="N102" s="31"/>
      <c r="O102" s="30"/>
      <c r="P102" s="30"/>
      <c r="Q102" s="31"/>
      <c r="R102" s="30"/>
    </row>
    <row r="103" spans="1:18" x14ac:dyDescent="0.2">
      <c r="A103" s="24"/>
      <c r="B103" s="25"/>
      <c r="C103" s="25"/>
      <c r="D103" s="26"/>
      <c r="E103" s="27"/>
      <c r="F103" s="27"/>
      <c r="G103" s="28"/>
      <c r="H103" s="29"/>
      <c r="I103" s="29"/>
      <c r="J103" s="29"/>
      <c r="K103" s="30"/>
      <c r="L103" s="30"/>
      <c r="M103" s="30"/>
      <c r="N103" s="30"/>
      <c r="O103" s="30"/>
      <c r="P103" s="30"/>
      <c r="Q103" s="31"/>
      <c r="R103" s="30"/>
    </row>
    <row r="104" spans="1:18" x14ac:dyDescent="0.2">
      <c r="A104" s="24"/>
      <c r="B104" s="25"/>
      <c r="C104" s="25"/>
      <c r="D104" s="26"/>
      <c r="E104" s="27"/>
      <c r="F104" s="27"/>
      <c r="G104" s="28"/>
      <c r="H104" s="29"/>
      <c r="I104" s="29"/>
      <c r="J104" s="29"/>
      <c r="K104" s="30"/>
      <c r="L104" s="30"/>
      <c r="M104" s="30"/>
      <c r="N104" s="30"/>
      <c r="O104" s="30"/>
      <c r="P104" s="30"/>
      <c r="Q104" s="30"/>
      <c r="R104" s="30"/>
    </row>
    <row r="105" spans="1:18" x14ac:dyDescent="0.2">
      <c r="A105" s="24"/>
      <c r="B105" s="25"/>
      <c r="C105" s="25"/>
      <c r="D105" s="26"/>
      <c r="E105" s="27"/>
      <c r="F105" s="27"/>
      <c r="G105" s="28"/>
      <c r="H105" s="29"/>
      <c r="I105" s="29"/>
      <c r="J105" s="29"/>
      <c r="K105" s="30"/>
      <c r="L105" s="30"/>
      <c r="M105" s="30"/>
      <c r="N105" s="30"/>
      <c r="O105" s="30"/>
      <c r="P105" s="30"/>
      <c r="Q105" s="31"/>
      <c r="R105" s="30"/>
    </row>
    <row r="106" spans="1:18" x14ac:dyDescent="0.2">
      <c r="A106" s="24"/>
      <c r="B106" s="25"/>
      <c r="C106" s="25"/>
      <c r="D106" s="26"/>
      <c r="E106" s="27"/>
      <c r="F106" s="27"/>
      <c r="G106" s="28"/>
      <c r="H106" s="29"/>
      <c r="I106" s="29"/>
      <c r="J106" s="29"/>
      <c r="K106" s="30"/>
      <c r="L106" s="30"/>
      <c r="M106" s="30"/>
      <c r="N106" s="31"/>
      <c r="O106" s="30"/>
      <c r="P106" s="30"/>
      <c r="Q106" s="31"/>
      <c r="R106" s="30"/>
    </row>
    <row r="107" spans="1:18" x14ac:dyDescent="0.2">
      <c r="A107" s="24"/>
      <c r="B107" s="25"/>
      <c r="C107" s="25"/>
      <c r="D107" s="26"/>
      <c r="E107" s="27"/>
      <c r="F107" s="27"/>
      <c r="G107" s="28"/>
      <c r="H107" s="29"/>
      <c r="I107" s="29"/>
      <c r="J107" s="29"/>
      <c r="K107" s="30"/>
      <c r="L107" s="30"/>
      <c r="M107" s="30"/>
      <c r="N107" s="30"/>
      <c r="O107" s="30"/>
      <c r="P107" s="30"/>
      <c r="Q107" s="31"/>
      <c r="R107" s="30"/>
    </row>
    <row r="108" spans="1:18" x14ac:dyDescent="0.2">
      <c r="A108" s="24"/>
      <c r="B108" s="25"/>
      <c r="C108" s="25"/>
      <c r="D108" s="26"/>
      <c r="E108" s="27"/>
      <c r="F108" s="27"/>
      <c r="G108" s="28"/>
      <c r="H108" s="29"/>
      <c r="I108" s="29"/>
      <c r="J108" s="29"/>
      <c r="K108" s="30"/>
      <c r="L108" s="30"/>
      <c r="M108" s="30"/>
      <c r="N108" s="30"/>
      <c r="O108" s="30"/>
      <c r="P108" s="30"/>
      <c r="Q108" s="30"/>
      <c r="R108" s="30"/>
    </row>
    <row r="109" spans="1:18" x14ac:dyDescent="0.2">
      <c r="A109" s="24"/>
      <c r="B109" s="25"/>
      <c r="C109" s="25"/>
      <c r="D109" s="26"/>
      <c r="E109" s="27"/>
      <c r="F109" s="27"/>
      <c r="G109" s="28"/>
      <c r="H109" s="29"/>
      <c r="I109" s="29"/>
      <c r="J109" s="29"/>
      <c r="K109" s="30"/>
      <c r="L109" s="30"/>
      <c r="M109" s="30"/>
      <c r="N109" s="30"/>
      <c r="O109" s="31"/>
      <c r="P109" s="30"/>
      <c r="Q109" s="31"/>
      <c r="R109" s="30"/>
    </row>
    <row r="110" spans="1:18" x14ac:dyDescent="0.2">
      <c r="A110" s="24"/>
      <c r="B110" s="25"/>
      <c r="C110" s="25"/>
      <c r="D110" s="26"/>
      <c r="E110" s="27"/>
      <c r="F110" s="27"/>
      <c r="G110" s="28"/>
      <c r="H110" s="29"/>
      <c r="I110" s="29"/>
      <c r="J110" s="29"/>
      <c r="K110" s="30"/>
      <c r="L110" s="30"/>
      <c r="M110" s="30"/>
      <c r="N110" s="30"/>
      <c r="O110" s="30"/>
      <c r="P110" s="30"/>
      <c r="Q110" s="31"/>
      <c r="R110" s="30"/>
    </row>
    <row r="111" spans="1:18" x14ac:dyDescent="0.2">
      <c r="A111" s="24"/>
      <c r="B111" s="25"/>
      <c r="C111" s="25"/>
      <c r="D111" s="26"/>
      <c r="E111" s="27"/>
      <c r="F111" s="27"/>
      <c r="G111" s="28"/>
      <c r="H111" s="29"/>
      <c r="I111" s="29"/>
      <c r="J111" s="29"/>
      <c r="K111" s="30"/>
      <c r="L111" s="30"/>
      <c r="M111" s="30"/>
      <c r="N111" s="30"/>
      <c r="O111" s="30"/>
      <c r="P111" s="30"/>
      <c r="Q111" s="30"/>
      <c r="R111" s="30"/>
    </row>
    <row r="112" spans="1:18" x14ac:dyDescent="0.2">
      <c r="A112" s="24"/>
      <c r="B112" s="25"/>
      <c r="C112" s="25"/>
      <c r="D112" s="26"/>
      <c r="E112" s="27"/>
      <c r="F112" s="27"/>
      <c r="G112" s="28"/>
      <c r="H112" s="29"/>
      <c r="I112" s="29"/>
      <c r="J112" s="29"/>
      <c r="K112" s="30"/>
      <c r="L112" s="30"/>
      <c r="M112" s="30"/>
      <c r="N112" s="30"/>
      <c r="O112" s="30"/>
      <c r="P112" s="30"/>
      <c r="Q112" s="30"/>
      <c r="R112" s="30"/>
    </row>
    <row r="113" spans="1:18" x14ac:dyDescent="0.2">
      <c r="A113" s="24"/>
      <c r="B113" s="25"/>
      <c r="C113" s="25"/>
      <c r="D113" s="26"/>
      <c r="E113" s="27"/>
      <c r="F113" s="27"/>
      <c r="G113" s="28"/>
      <c r="H113" s="29"/>
      <c r="I113" s="29"/>
      <c r="J113" s="29"/>
      <c r="K113" s="30"/>
      <c r="L113" s="30"/>
      <c r="M113" s="30"/>
      <c r="N113" s="30"/>
      <c r="O113" s="30"/>
      <c r="P113" s="30"/>
      <c r="Q113" s="30"/>
      <c r="R113" s="31"/>
    </row>
    <row r="114" spans="1:18" x14ac:dyDescent="0.2">
      <c r="A114" s="24"/>
      <c r="B114" s="25"/>
      <c r="C114" s="25"/>
      <c r="D114" s="26"/>
      <c r="E114" s="27"/>
      <c r="F114" s="27"/>
      <c r="G114" s="28"/>
      <c r="H114" s="29"/>
      <c r="I114" s="29"/>
      <c r="J114" s="29"/>
      <c r="K114" s="30"/>
      <c r="L114" s="30"/>
      <c r="M114" s="30"/>
      <c r="N114" s="30"/>
      <c r="O114" s="30"/>
      <c r="P114" s="30"/>
      <c r="Q114" s="30"/>
      <c r="R114" s="30"/>
    </row>
    <row r="115" spans="1:18" x14ac:dyDescent="0.2">
      <c r="A115" s="24"/>
      <c r="B115" s="25"/>
      <c r="C115" s="25"/>
      <c r="D115" s="26"/>
      <c r="E115" s="27"/>
      <c r="F115" s="27"/>
      <c r="G115" s="28"/>
      <c r="H115" s="29"/>
      <c r="I115" s="29"/>
      <c r="J115" s="29"/>
      <c r="K115" s="30"/>
      <c r="L115" s="30"/>
      <c r="M115" s="30"/>
      <c r="N115" s="30"/>
      <c r="O115" s="30"/>
      <c r="P115" s="30"/>
      <c r="Q115" s="30"/>
      <c r="R115" s="30"/>
    </row>
    <row r="116" spans="1:18" x14ac:dyDescent="0.2">
      <c r="A116" s="24"/>
      <c r="B116" s="25"/>
      <c r="C116" s="25"/>
      <c r="D116" s="26"/>
      <c r="E116" s="27"/>
      <c r="F116" s="27"/>
      <c r="G116" s="28"/>
      <c r="H116" s="29"/>
      <c r="I116" s="29"/>
      <c r="J116" s="29"/>
      <c r="K116" s="30"/>
      <c r="L116" s="30"/>
      <c r="M116" s="30"/>
      <c r="N116" s="30"/>
      <c r="O116" s="30"/>
      <c r="P116" s="30"/>
      <c r="Q116" s="31"/>
      <c r="R116" s="30"/>
    </row>
    <row r="117" spans="1:18" x14ac:dyDescent="0.2">
      <c r="A117" s="24"/>
      <c r="B117" s="25"/>
      <c r="C117" s="25"/>
      <c r="D117" s="26"/>
      <c r="E117" s="27"/>
      <c r="F117" s="27"/>
      <c r="G117" s="28"/>
      <c r="H117" s="29"/>
      <c r="I117" s="29"/>
      <c r="J117" s="29"/>
      <c r="K117" s="30"/>
      <c r="L117" s="30"/>
      <c r="M117" s="30"/>
      <c r="N117" s="30"/>
      <c r="O117" s="30"/>
      <c r="P117" s="30"/>
      <c r="Q117" s="31"/>
      <c r="R117" s="30"/>
    </row>
    <row r="118" spans="1:18" x14ac:dyDescent="0.2">
      <c r="A118" s="24"/>
      <c r="B118" s="25"/>
      <c r="C118" s="25"/>
      <c r="D118" s="26"/>
      <c r="E118" s="27"/>
      <c r="F118" s="27"/>
      <c r="G118" s="28"/>
      <c r="H118" s="29"/>
      <c r="I118" s="29"/>
      <c r="J118" s="29"/>
      <c r="K118" s="30"/>
      <c r="L118" s="30"/>
      <c r="M118" s="30"/>
      <c r="N118" s="30"/>
      <c r="O118" s="30"/>
      <c r="P118" s="30"/>
      <c r="Q118" s="30"/>
      <c r="R118" s="31"/>
    </row>
    <row r="119" spans="1:18" x14ac:dyDescent="0.2">
      <c r="A119" s="24"/>
      <c r="B119" s="25"/>
      <c r="C119" s="25"/>
      <c r="D119" s="26"/>
      <c r="E119" s="27"/>
      <c r="F119" s="27"/>
      <c r="G119" s="28"/>
      <c r="H119" s="29"/>
      <c r="I119" s="29"/>
      <c r="J119" s="29"/>
      <c r="K119" s="30"/>
      <c r="L119" s="30"/>
      <c r="M119" s="30"/>
      <c r="N119" s="30"/>
      <c r="O119" s="31"/>
      <c r="P119" s="30"/>
      <c r="Q119" s="30"/>
      <c r="R119" s="30"/>
    </row>
    <row r="120" spans="1:18" x14ac:dyDescent="0.2">
      <c r="A120" s="24"/>
      <c r="B120" s="24"/>
      <c r="C120" s="24"/>
      <c r="D120" s="26"/>
      <c r="E120" s="27"/>
      <c r="F120" s="27"/>
      <c r="G120" s="24"/>
      <c r="H120" s="32"/>
      <c r="I120" s="32"/>
      <c r="J120" s="32"/>
      <c r="K120" s="24"/>
      <c r="L120" s="24"/>
      <c r="M120" s="24"/>
      <c r="N120" s="24"/>
      <c r="O120" s="24"/>
      <c r="P120" s="24"/>
      <c r="Q120" s="24"/>
      <c r="R120" s="24"/>
    </row>
    <row r="121" spans="1:18" x14ac:dyDescent="0.2">
      <c r="A121" s="24"/>
      <c r="B121" s="24"/>
      <c r="C121" s="24"/>
      <c r="D121" s="26"/>
      <c r="E121" s="27"/>
      <c r="F121" s="27"/>
      <c r="G121" s="24"/>
      <c r="H121" s="32"/>
      <c r="I121" s="32"/>
      <c r="J121" s="32"/>
      <c r="K121" s="24"/>
      <c r="L121" s="24"/>
      <c r="M121" s="24"/>
      <c r="N121" s="24"/>
      <c r="O121" s="24"/>
      <c r="P121" s="24"/>
      <c r="Q121" s="24"/>
      <c r="R121" s="24"/>
    </row>
    <row r="122" spans="1:18" x14ac:dyDescent="0.2">
      <c r="A122" s="24"/>
      <c r="B122" s="24"/>
      <c r="C122" s="24"/>
      <c r="D122" s="26"/>
      <c r="E122" s="27"/>
      <c r="F122" s="27"/>
      <c r="G122" s="24"/>
      <c r="H122" s="32"/>
      <c r="I122" s="32"/>
      <c r="J122" s="32"/>
      <c r="K122" s="24"/>
      <c r="L122" s="24"/>
      <c r="M122" s="24"/>
      <c r="N122" s="24"/>
      <c r="O122" s="24"/>
      <c r="P122" s="24"/>
      <c r="Q122" s="24"/>
      <c r="R122" s="24"/>
    </row>
    <row r="123" spans="1:18" x14ac:dyDescent="0.2">
      <c r="A123" s="24"/>
      <c r="B123" s="24"/>
      <c r="C123" s="24"/>
      <c r="D123" s="26"/>
      <c r="E123" s="27"/>
      <c r="F123" s="27"/>
      <c r="G123" s="24"/>
      <c r="H123" s="32"/>
      <c r="I123" s="32"/>
      <c r="J123" s="32"/>
      <c r="K123" s="24"/>
      <c r="L123" s="24"/>
      <c r="M123" s="24"/>
      <c r="N123" s="24"/>
      <c r="O123" s="24"/>
      <c r="P123" s="24"/>
      <c r="Q123" s="24"/>
      <c r="R123" s="24"/>
    </row>
    <row r="124" spans="1:18" x14ac:dyDescent="0.2">
      <c r="A124" s="24"/>
      <c r="B124" s="24"/>
      <c r="C124" s="24"/>
      <c r="D124" s="26"/>
      <c r="E124" s="27"/>
      <c r="F124" s="27"/>
      <c r="G124" s="24"/>
      <c r="H124" s="32"/>
      <c r="I124" s="32"/>
      <c r="J124" s="32"/>
      <c r="K124" s="24"/>
      <c r="L124" s="24"/>
      <c r="M124" s="24"/>
      <c r="N124" s="24"/>
      <c r="O124" s="24"/>
      <c r="P124" s="24"/>
      <c r="Q124" s="24"/>
      <c r="R124" s="24"/>
    </row>
    <row r="125" spans="1:18" x14ac:dyDescent="0.2">
      <c r="A125" s="24"/>
      <c r="B125" s="24"/>
      <c r="C125" s="24"/>
      <c r="D125" s="26"/>
      <c r="E125" s="27"/>
      <c r="F125" s="27"/>
      <c r="G125" s="24"/>
      <c r="H125" s="32"/>
      <c r="I125" s="32"/>
      <c r="J125" s="32"/>
      <c r="K125" s="24"/>
      <c r="L125" s="24"/>
      <c r="M125" s="24"/>
      <c r="N125" s="24"/>
      <c r="O125" s="24"/>
      <c r="P125" s="24"/>
      <c r="Q125" s="24"/>
      <c r="R125" s="24"/>
    </row>
  </sheetData>
  <mergeCells count="82">
    <mergeCell ref="E10:F10"/>
    <mergeCell ref="E12:F12"/>
    <mergeCell ref="E13:F13"/>
    <mergeCell ref="E14:F14"/>
    <mergeCell ref="E5:F5"/>
    <mergeCell ref="E6:F6"/>
    <mergeCell ref="E7:F7"/>
    <mergeCell ref="E8:F8"/>
    <mergeCell ref="E9:F9"/>
    <mergeCell ref="E26:F26"/>
    <mergeCell ref="E27:F27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42:F42"/>
    <mergeCell ref="E29:F29"/>
    <mergeCell ref="E30:F30"/>
    <mergeCell ref="E31:F31"/>
    <mergeCell ref="E32:F32"/>
    <mergeCell ref="E33:F33"/>
    <mergeCell ref="E34:F34"/>
    <mergeCell ref="E35:F35"/>
    <mergeCell ref="E37:F37"/>
    <mergeCell ref="E38:F38"/>
    <mergeCell ref="E39:F39"/>
    <mergeCell ref="E40:F40"/>
    <mergeCell ref="E41:F41"/>
    <mergeCell ref="A87:F87"/>
    <mergeCell ref="G82:G83"/>
    <mergeCell ref="A82:F8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76:F76"/>
    <mergeCell ref="E69:F69"/>
    <mergeCell ref="E77:F77"/>
    <mergeCell ref="E81:F81"/>
    <mergeCell ref="A85:F85"/>
    <mergeCell ref="E70:F70"/>
    <mergeCell ref="E71:F71"/>
    <mergeCell ref="E72:F72"/>
    <mergeCell ref="E74:F74"/>
    <mergeCell ref="E75:F75"/>
    <mergeCell ref="E80:F80"/>
    <mergeCell ref="E78:F78"/>
    <mergeCell ref="E79:F79"/>
    <mergeCell ref="E64:F64"/>
    <mergeCell ref="E65:F65"/>
    <mergeCell ref="E66:F66"/>
    <mergeCell ref="E67:F67"/>
    <mergeCell ref="E68:F68"/>
    <mergeCell ref="S1:U2"/>
    <mergeCell ref="I1:I2"/>
    <mergeCell ref="A89:E89"/>
    <mergeCell ref="A84:E84"/>
    <mergeCell ref="J2:R2"/>
    <mergeCell ref="A2:E2"/>
    <mergeCell ref="A1:G1"/>
    <mergeCell ref="A86:E86"/>
    <mergeCell ref="E3:F3"/>
    <mergeCell ref="E57:F57"/>
    <mergeCell ref="E58:F58"/>
    <mergeCell ref="E59:F59"/>
    <mergeCell ref="E60:F60"/>
    <mergeCell ref="E61:F61"/>
    <mergeCell ref="E62:F62"/>
    <mergeCell ref="E63:F63"/>
  </mergeCells>
  <phoneticPr fontId="0" type="noConversion"/>
  <hyperlinks>
    <hyperlink ref="B5" r:id="rId1"/>
    <hyperlink ref="B7" r:id="rId2"/>
    <hyperlink ref="B9" r:id="rId3"/>
    <hyperlink ref="B12" r:id="rId4"/>
    <hyperlink ref="B16" r:id="rId5"/>
    <hyperlink ref="B17" r:id="rId6"/>
    <hyperlink ref="B18" r:id="rId7"/>
    <hyperlink ref="B29" r:id="rId8"/>
    <hyperlink ref="B33" r:id="rId9"/>
    <hyperlink ref="B44" r:id="rId10"/>
    <hyperlink ref="B45" r:id="rId11"/>
    <hyperlink ref="B46" r:id="rId12"/>
    <hyperlink ref="B47" r:id="rId13"/>
    <hyperlink ref="B53" r:id="rId14"/>
    <hyperlink ref="B57" r:id="rId15"/>
    <hyperlink ref="B58" r:id="rId16"/>
    <hyperlink ref="B63" r:id="rId17"/>
    <hyperlink ref="B66" r:id="rId18"/>
    <hyperlink ref="B67" r:id="rId19"/>
    <hyperlink ref="B68" r:id="rId20"/>
    <hyperlink ref="B69" r:id="rId21"/>
    <hyperlink ref="B70" r:id="rId22"/>
    <hyperlink ref="B71" r:id="rId23"/>
    <hyperlink ref="B74" r:id="rId24"/>
    <hyperlink ref="B75" r:id="rId25"/>
    <hyperlink ref="B76" r:id="rId26"/>
    <hyperlink ref="B81" r:id="rId27"/>
    <hyperlink ref="B61" r:id="rId28"/>
    <hyperlink ref="B27" r:id="rId29"/>
    <hyperlink ref="B48" r:id="rId30"/>
    <hyperlink ref="B10" r:id="rId31"/>
    <hyperlink ref="B14" r:id="rId32"/>
    <hyperlink ref="B24" r:id="rId33"/>
    <hyperlink ref="B26" r:id="rId34"/>
    <hyperlink ref="B31" r:id="rId35"/>
    <hyperlink ref="B37" r:id="rId36"/>
    <hyperlink ref="B38" r:id="rId37"/>
    <hyperlink ref="B39" r:id="rId38"/>
    <hyperlink ref="B60" r:id="rId39"/>
    <hyperlink ref="B62" r:id="rId40"/>
    <hyperlink ref="B72" r:id="rId41"/>
    <hyperlink ref="B77" r:id="rId42"/>
    <hyperlink ref="B6" r:id="rId43"/>
    <hyperlink ref="B20" r:id="rId44"/>
    <hyperlink ref="B21" r:id="rId45"/>
    <hyperlink ref="B23" r:id="rId46"/>
    <hyperlink ref="B34" r:id="rId47"/>
    <hyperlink ref="B40" r:id="rId48"/>
    <hyperlink ref="B49" r:id="rId49"/>
    <hyperlink ref="B65" r:id="rId50"/>
    <hyperlink ref="B32" r:id="rId51"/>
    <hyperlink ref="B8" r:id="rId52"/>
    <hyperlink ref="B52" r:id="rId53"/>
    <hyperlink ref="B30" r:id="rId54"/>
    <hyperlink ref="B35" r:id="rId55"/>
    <hyperlink ref="B50" r:id="rId56"/>
    <hyperlink ref="B54" r:id="rId57"/>
    <hyperlink ref="B55" r:id="rId58"/>
    <hyperlink ref="B59" r:id="rId59"/>
    <hyperlink ref="B19" r:id="rId60"/>
    <hyperlink ref="B13" r:id="rId61"/>
    <hyperlink ref="B64" r:id="rId62" display="Orange Juice, Single CT"/>
    <hyperlink ref="B22" r:id="rId63"/>
    <hyperlink ref="B41" r:id="rId64"/>
    <hyperlink ref="B42" r:id="rId65"/>
    <hyperlink ref="B51" r:id="rId66"/>
    <hyperlink ref="B80" r:id="rId67"/>
    <hyperlink ref="B79" r:id="rId68"/>
    <hyperlink ref="B78" r:id="rId69"/>
  </hyperlinks>
  <printOptions horizontalCentered="1" verticalCentered="1" gridLines="1"/>
  <pageMargins left="0.25" right="0.25" top="0.75" bottom="0.75" header="0.3" footer="0.3"/>
  <pageSetup scale="61" fitToHeight="0" orientation="landscape" horizontalDpi="4294967295" verticalDpi="4294967295" r:id="rId70"/>
  <headerFooter alignWithMargins="0">
    <oddFooter>&amp;L&amp;D
Page &amp;P</oddFooter>
  </headerFooter>
  <rowBreaks count="1" manualBreakCount="1">
    <brk id="42" max="16383" man="1"/>
  </rowBreaks>
  <ignoredErrors>
    <ignoredError sqref="H59 H62 H70 H53 H45" formula="1"/>
  </ignoredErrors>
  <drawing r:id="rId7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2022-03-04T15:33:02+00:00</Remediation_x0020_Date>
  </documentManagement>
</p:properties>
</file>

<file path=customXml/itemProps1.xml><?xml version="1.0" encoding="utf-8"?>
<ds:datastoreItem xmlns:ds="http://schemas.openxmlformats.org/officeDocument/2006/customXml" ds:itemID="{5BC278CA-E4BB-4540-90D8-1F058EB0FD7F}"/>
</file>

<file path=customXml/itemProps2.xml><?xml version="1.0" encoding="utf-8"?>
<ds:datastoreItem xmlns:ds="http://schemas.openxmlformats.org/officeDocument/2006/customXml" ds:itemID="{041C7F1A-8801-4C63-9F55-179F320BC4C8}"/>
</file>

<file path=customXml/itemProps3.xml><?xml version="1.0" encoding="utf-8"?>
<ds:datastoreItem xmlns:ds="http://schemas.openxmlformats.org/officeDocument/2006/customXml" ds:itemID="{5FD47534-4C06-45BB-AE50-E8E72BF57A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SY 22-23 Catalog Worksheet</vt:lpstr>
      <vt:lpstr>Instructions!Print_Area</vt:lpstr>
      <vt:lpstr>'SY 22-23 Catalog Worksheet'!Print_Area</vt:lpstr>
      <vt:lpstr>'SY 22-23 Catalog Worksheet'!Print_Titles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Hubeny, Linda</dc:creator>
  <cp:lastModifiedBy>"Cameronb"</cp:lastModifiedBy>
  <cp:lastPrinted>2021-12-07T22:46:53Z</cp:lastPrinted>
  <dcterms:created xsi:type="dcterms:W3CDTF">2004-04-05T10:53:05Z</dcterms:created>
  <dcterms:modified xsi:type="dcterms:W3CDTF">2022-03-04T15:31:07Z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