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_CFDP\WBSCM\WBSCM Materials\Order Worksheets\SY 2021\"/>
    </mc:Choice>
  </mc:AlternateContent>
  <bookViews>
    <workbookView xWindow="0" yWindow="0" windowWidth="9345" windowHeight="3135"/>
  </bookViews>
  <sheets>
    <sheet name="Order Worksheet" sheetId="1" r:id="rId1"/>
    <sheet name="Sheet1" sheetId="5" state="hidden" r:id="rId2"/>
    <sheet name="November 2019" sheetId="4" state="hidden" r:id="rId3"/>
    <sheet name="Tables" sheetId="2" state="hidden" r:id="rId4"/>
  </sheets>
  <definedNames>
    <definedName name="_xlnm._FilterDatabase" localSheetId="2" hidden="1">'November 2019'!$A$2:$M$513</definedName>
    <definedName name="Beef_l">INDEX(Beef_t[],,MATCH('Order Worksheet'!$A1,Beef_p,0))</definedName>
    <definedName name="Beef_p">Beef_t[#Headers]</definedName>
    <definedName name="Dairy_p">Dairy_t[#Headers]</definedName>
    <definedName name="Fish_l">INDEX(Fish_t[],,MATCH('Order Worksheet'!$A1,Fish_p,0))</definedName>
    <definedName name="Fish_p">Fish_t[[#Headers],[110601 FISH AK PLCK FRZ BULK CTN-49.5 LB]]</definedName>
    <definedName name="Fruit_list">INDEX(Dairy_t[],,MATCH('Order Worksheet'!$A1,Dairy_p,0))</definedName>
    <definedName name="FV_l">INDEX(FV_t[],,MATCH('Order Worksheet'!$A1,FV_p,0))</definedName>
    <definedName name="FV_p">FV_t[#Headers]</definedName>
    <definedName name="Grain_l">INDEX(Grain_t[],,MATCH('Order Worksheet'!$A1,Grain_p,0))</definedName>
    <definedName name="Grain_p">Grain_t[#Headers]</definedName>
    <definedName name="Nov_15">'November 2019'!$A$2:$M$211</definedName>
    <definedName name="Nut_l">INDEX(Nut_t[],,MATCH('Order Worksheet'!$A1,Nut_p,0))</definedName>
    <definedName name="Nut_p">Nut_t[#Headers]</definedName>
    <definedName name="Poultry_l">INDEX(Poultry_t[],,MATCH('Order Worksheet'!$A1,Poultry_p,0))</definedName>
    <definedName name="Poultry_p">Poultry_t[#Headers]</definedName>
  </definedNames>
  <calcPr calcId="162913"/>
</workbook>
</file>

<file path=xl/calcChain.xml><?xml version="1.0" encoding="utf-8"?>
<calcChain xmlns="http://schemas.openxmlformats.org/spreadsheetml/2006/main">
  <c r="E65" i="1" l="1"/>
  <c r="P92" i="4" l="1"/>
  <c r="P93" i="4"/>
  <c r="P94" i="4"/>
  <c r="P95" i="4"/>
  <c r="P96" i="4"/>
  <c r="P97" i="4"/>
  <c r="P98" i="4"/>
  <c r="P91" i="4"/>
  <c r="P206" i="4"/>
  <c r="P47" i="4"/>
  <c r="P48" i="4"/>
  <c r="P49" i="4"/>
  <c r="P50" i="4"/>
  <c r="P51" i="4"/>
  <c r="P52" i="4"/>
  <c r="P53" i="4"/>
  <c r="P46" i="4"/>
  <c r="C225" i="4" l="1"/>
  <c r="C226" i="4"/>
  <c r="C3" i="4"/>
  <c r="C4" i="4"/>
  <c r="C5" i="4"/>
  <c r="C6" i="4"/>
  <c r="C7" i="4"/>
  <c r="C8" i="4"/>
  <c r="C9" i="4"/>
  <c r="C10" i="4"/>
  <c r="C11" i="4"/>
  <c r="C12" i="4"/>
  <c r="C13" i="4"/>
  <c r="C14" i="4"/>
  <c r="C15" i="4"/>
  <c r="C16" i="4"/>
  <c r="C17" i="4"/>
  <c r="C18" i="4"/>
  <c r="C20" i="4"/>
  <c r="C22" i="4"/>
  <c r="C23" i="4"/>
  <c r="C24" i="4"/>
  <c r="C25" i="4"/>
  <c r="C26" i="4"/>
  <c r="C28" i="4"/>
  <c r="C29" i="4"/>
  <c r="C30" i="4"/>
  <c r="C31" i="4"/>
  <c r="C32" i="4"/>
  <c r="C33"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G6" i="1" l="1"/>
  <c r="F6" i="1" s="1"/>
  <c r="G7" i="1"/>
  <c r="F7" i="1" s="1"/>
  <c r="G8" i="1"/>
  <c r="F8" i="1" s="1"/>
  <c r="G9" i="1"/>
  <c r="F9" i="1" s="1"/>
  <c r="G10" i="1"/>
  <c r="F10" i="1" s="1"/>
  <c r="G11" i="1"/>
  <c r="F11" i="1" s="1"/>
  <c r="G12" i="1"/>
  <c r="F12" i="1" s="1"/>
  <c r="G13" i="1"/>
  <c r="F13" i="1" s="1"/>
  <c r="G14" i="1"/>
  <c r="F14" i="1" s="1"/>
  <c r="G15" i="1"/>
  <c r="F15" i="1" s="1"/>
  <c r="G16" i="1"/>
  <c r="F16" i="1" s="1"/>
  <c r="G17" i="1"/>
  <c r="F17" i="1" s="1"/>
  <c r="G18" i="1"/>
  <c r="F18" i="1" s="1"/>
  <c r="G19" i="1"/>
  <c r="F19" i="1" s="1"/>
  <c r="G20" i="1"/>
  <c r="F20" i="1" s="1"/>
  <c r="G21" i="1"/>
  <c r="F21" i="1" s="1"/>
  <c r="G22" i="1"/>
  <c r="F22" i="1" s="1"/>
  <c r="G23" i="1"/>
  <c r="F23" i="1" s="1"/>
  <c r="G24" i="1"/>
  <c r="F24" i="1" s="1"/>
  <c r="G25" i="1"/>
  <c r="F25" i="1" s="1"/>
  <c r="G26" i="1"/>
  <c r="F26" i="1" s="1"/>
  <c r="G27" i="1"/>
  <c r="F27" i="1" s="1"/>
  <c r="G28" i="1"/>
  <c r="F28" i="1" s="1"/>
  <c r="G29" i="1"/>
  <c r="F29" i="1" s="1"/>
  <c r="G30" i="1"/>
  <c r="F30" i="1" s="1"/>
  <c r="G31" i="1"/>
  <c r="F31" i="1" s="1"/>
  <c r="G32" i="1"/>
  <c r="F32" i="1" s="1"/>
  <c r="G33" i="1"/>
  <c r="F33" i="1" s="1"/>
  <c r="G34" i="1"/>
  <c r="F34" i="1" s="1"/>
  <c r="G35" i="1"/>
  <c r="F35" i="1" s="1"/>
  <c r="G36" i="1"/>
  <c r="F36" i="1" s="1"/>
  <c r="G37" i="1"/>
  <c r="F37" i="1" s="1"/>
  <c r="G38" i="1"/>
  <c r="F38" i="1" s="1"/>
  <c r="G39" i="1"/>
  <c r="F39" i="1" s="1"/>
  <c r="G40" i="1"/>
  <c r="F40" i="1" s="1"/>
  <c r="G41" i="1"/>
  <c r="F41" i="1" s="1"/>
  <c r="G42" i="1"/>
  <c r="F42" i="1" s="1"/>
  <c r="G43" i="1"/>
  <c r="F43" i="1" s="1"/>
  <c r="G44" i="1"/>
  <c r="F44" i="1" s="1"/>
  <c r="G45" i="1"/>
  <c r="F45" i="1" s="1"/>
  <c r="G46" i="1"/>
  <c r="F46" i="1" s="1"/>
  <c r="G47" i="1"/>
  <c r="F47" i="1" s="1"/>
  <c r="G48" i="1"/>
  <c r="F48" i="1" s="1"/>
  <c r="G49" i="1"/>
  <c r="F49" i="1" s="1"/>
  <c r="G50" i="1"/>
  <c r="F50" i="1" s="1"/>
  <c r="G51" i="1"/>
  <c r="F51" i="1" s="1"/>
  <c r="G52" i="1"/>
  <c r="F52" i="1" s="1"/>
  <c r="G53" i="1"/>
  <c r="F53" i="1" s="1"/>
  <c r="G54" i="1"/>
  <c r="F54" i="1" s="1"/>
  <c r="G55" i="1"/>
  <c r="F55" i="1" s="1"/>
  <c r="G56" i="1"/>
  <c r="F56" i="1" s="1"/>
  <c r="G57" i="1"/>
  <c r="F57" i="1" s="1"/>
  <c r="G58" i="1"/>
  <c r="F58" i="1" s="1"/>
  <c r="G59" i="1"/>
  <c r="F59" i="1" s="1"/>
  <c r="G60" i="1"/>
  <c r="F60" i="1" s="1"/>
  <c r="G61" i="1"/>
  <c r="F61" i="1" s="1"/>
  <c r="G62" i="1"/>
  <c r="F62" i="1" s="1"/>
  <c r="G63" i="1"/>
  <c r="F63" i="1" s="1"/>
  <c r="G5" i="1"/>
  <c r="F5" i="1" s="1"/>
  <c r="C62" i="1" l="1"/>
  <c r="E62" i="1" s="1"/>
  <c r="C51" i="1"/>
  <c r="E51" i="1" s="1"/>
  <c r="C55" i="1"/>
  <c r="E55" i="1" s="1"/>
  <c r="C59" i="1"/>
  <c r="E59" i="1" s="1"/>
  <c r="C46" i="1"/>
  <c r="E46" i="1" s="1"/>
  <c r="C39" i="1"/>
  <c r="C31" i="1"/>
  <c r="C35" i="1"/>
  <c r="C19" i="1"/>
  <c r="C23" i="1"/>
  <c r="C7" i="1"/>
  <c r="C11" i="1"/>
  <c r="C5" i="1"/>
  <c r="C56" i="1"/>
  <c r="E56" i="1" s="1"/>
  <c r="C50" i="1"/>
  <c r="E50" i="1" s="1"/>
  <c r="C47" i="1"/>
  <c r="E47" i="1" s="1"/>
  <c r="C28" i="1"/>
  <c r="C32" i="1"/>
  <c r="C36" i="1"/>
  <c r="C20" i="1"/>
  <c r="C24" i="1"/>
  <c r="C8" i="1"/>
  <c r="C12" i="1"/>
  <c r="C53" i="1"/>
  <c r="E53" i="1" s="1"/>
  <c r="C57" i="1"/>
  <c r="E57" i="1" s="1"/>
  <c r="C44" i="1"/>
  <c r="E44" i="1" s="1"/>
  <c r="C43" i="1"/>
  <c r="E43" i="1" s="1"/>
  <c r="C29" i="1"/>
  <c r="C33" i="1"/>
  <c r="C27" i="1"/>
  <c r="C21" i="1"/>
  <c r="C17" i="1"/>
  <c r="C9" i="1"/>
  <c r="C13" i="1"/>
  <c r="C54" i="1"/>
  <c r="E54" i="1" s="1"/>
  <c r="C58" i="1"/>
  <c r="E58" i="1" s="1"/>
  <c r="C45" i="1"/>
  <c r="E45" i="1" s="1"/>
  <c r="C40" i="1"/>
  <c r="C30" i="1"/>
  <c r="C34" i="1"/>
  <c r="C18" i="1"/>
  <c r="C22" i="1"/>
  <c r="C6" i="1"/>
  <c r="C10" i="1"/>
  <c r="C14" i="1"/>
  <c r="C52" i="1"/>
  <c r="E52" i="1" s="1"/>
  <c r="D25" i="1"/>
  <c r="D41" i="1"/>
  <c r="D48" i="1"/>
  <c r="D63" i="1"/>
  <c r="D60" i="1"/>
  <c r="E48" i="1" l="1"/>
  <c r="E63" i="1"/>
  <c r="E60" i="1"/>
  <c r="E40" i="1" l="1"/>
  <c r="E39" i="1"/>
  <c r="D37" i="1"/>
  <c r="E28" i="1"/>
  <c r="E29" i="1"/>
  <c r="E30" i="1"/>
  <c r="E31" i="1"/>
  <c r="E32" i="1"/>
  <c r="E33" i="1"/>
  <c r="E34" i="1"/>
  <c r="E35" i="1"/>
  <c r="E36" i="1"/>
  <c r="E27" i="1"/>
  <c r="E18" i="1"/>
  <c r="E19" i="1"/>
  <c r="E20" i="1"/>
  <c r="E21" i="1"/>
  <c r="E22" i="1"/>
  <c r="E23" i="1"/>
  <c r="E24" i="1"/>
  <c r="E17" i="1"/>
  <c r="E41" i="1" l="1"/>
  <c r="E37" i="1"/>
  <c r="E25" i="1"/>
  <c r="E6" i="1"/>
  <c r="E7" i="1"/>
  <c r="E8" i="1"/>
  <c r="E9" i="1"/>
  <c r="E10" i="1"/>
  <c r="E11" i="1"/>
  <c r="E12" i="1"/>
  <c r="E13" i="1"/>
  <c r="E14" i="1"/>
  <c r="E5" i="1"/>
  <c r="D15" i="1"/>
  <c r="E15" i="1" l="1"/>
</calcChain>
</file>

<file path=xl/sharedStrings.xml><?xml version="1.0" encoding="utf-8"?>
<sst xmlns="http://schemas.openxmlformats.org/spreadsheetml/2006/main" count="2567" uniqueCount="666">
  <si>
    <t>Average Price</t>
  </si>
  <si>
    <t>Base UoM</t>
  </si>
  <si>
    <t>No. Cases/Truck</t>
  </si>
  <si>
    <t>Plant</t>
  </si>
  <si>
    <t>Plant Descr.</t>
  </si>
  <si>
    <t>Material Group</t>
  </si>
  <si>
    <t>Material Grp. Descr.</t>
  </si>
  <si>
    <t>Purchasing Group</t>
  </si>
  <si>
    <t>Purch Grp. Descr.</t>
  </si>
  <si>
    <t>Product Hierarchy</t>
  </si>
  <si>
    <t>Product Hier. Descr.</t>
  </si>
  <si>
    <t>Weight of a Truck</t>
  </si>
  <si>
    <t>LB</t>
  </si>
  <si>
    <t>1000</t>
  </si>
  <si>
    <t>DOMESTIC STATISTICAL 1000</t>
  </si>
  <si>
    <t>401040</t>
  </si>
  <si>
    <t>CHEESE, NATURAL AMER</t>
  </si>
  <si>
    <t>220</t>
  </si>
  <si>
    <t>AMS-DAIRY</t>
  </si>
  <si>
    <t>100402002031540</t>
  </si>
  <si>
    <t>CHEESE/CHEDDAR WHITE/SHREDDED</t>
  </si>
  <si>
    <t>100402003031540</t>
  </si>
  <si>
    <t>CHEESE/CHEDDAR YELLOW/SHREDDED</t>
  </si>
  <si>
    <t>401030</t>
  </si>
  <si>
    <t>CHEESE, PROCESSED</t>
  </si>
  <si>
    <t>100402007031440</t>
  </si>
  <si>
    <t>CHEESE/PROCESSED/LOAVES</t>
  </si>
  <si>
    <t>100402007031560</t>
  </si>
  <si>
    <t>CHEESE/PROCESSED/SLICED</t>
  </si>
  <si>
    <t>401020</t>
  </si>
  <si>
    <t>CHEESE, MOZZARELLA</t>
  </si>
  <si>
    <t>100402004031540</t>
  </si>
  <si>
    <t>CHEESE/MOZZARELLA/SHREDDED</t>
  </si>
  <si>
    <t>100402004031440</t>
  </si>
  <si>
    <t>CHEESE/MOZZARELLA/LOAVES</t>
  </si>
  <si>
    <t>401031</t>
  </si>
  <si>
    <t>CHEESE PROC, KOSHER</t>
  </si>
  <si>
    <t>304010</t>
  </si>
  <si>
    <t>EGG PRODUCTS</t>
  </si>
  <si>
    <t>120</t>
  </si>
  <si>
    <t>AMS-POULTRY</t>
  </si>
  <si>
    <t>102802002031400</t>
  </si>
  <si>
    <t>POULTRY/EGGS/EGGS/FROZEN</t>
  </si>
  <si>
    <t>102802002031260</t>
  </si>
  <si>
    <t>POULTRY/EGGS/EGGS/CHILLED</t>
  </si>
  <si>
    <t>301020</t>
  </si>
  <si>
    <t>CHICKEN, FROZEN</t>
  </si>
  <si>
    <t>102802001031400</t>
  </si>
  <si>
    <t>POULTRY/EGGS/CHICKEN/FROZEN</t>
  </si>
  <si>
    <t>301040</t>
  </si>
  <si>
    <t>CHICKEN, BULK</t>
  </si>
  <si>
    <t>102802001031260</t>
  </si>
  <si>
    <t>POULTRY/EGGS/CHICKEN/CHILLED</t>
  </si>
  <si>
    <t>301030</t>
  </si>
  <si>
    <t>CHICKEN, COOKED</t>
  </si>
  <si>
    <t>302030</t>
  </si>
  <si>
    <t>TURKEY, COOKED</t>
  </si>
  <si>
    <t>102802004031400</t>
  </si>
  <si>
    <t>POULTRY/EGGS/TURKEY/FROZEN</t>
  </si>
  <si>
    <t>302020</t>
  </si>
  <si>
    <t>TURKEY, FROZEN</t>
  </si>
  <si>
    <t>302040</t>
  </si>
  <si>
    <t>TURKEY, BULK</t>
  </si>
  <si>
    <t>102802004031260</t>
  </si>
  <si>
    <t>POULTRY/EGGS/TURKEY/CHILLED</t>
  </si>
  <si>
    <t>101010</t>
  </si>
  <si>
    <t>BEEF, CANNED</t>
  </si>
  <si>
    <t>130</t>
  </si>
  <si>
    <t>AMS-LIVESTOCK</t>
  </si>
  <si>
    <t>101802001031220</t>
  </si>
  <si>
    <t>MEAT/BEEF/CANNED</t>
  </si>
  <si>
    <t>101040</t>
  </si>
  <si>
    <t>BEEF, COOKED</t>
  </si>
  <si>
    <t>101802001031280</t>
  </si>
  <si>
    <t>MEAT/BEEF/COOKED</t>
  </si>
  <si>
    <t>102010</t>
  </si>
  <si>
    <t>PORK, CANNED</t>
  </si>
  <si>
    <t>101802006031220</t>
  </si>
  <si>
    <t>MEAT/PORK/CANNED</t>
  </si>
  <si>
    <t>101030</t>
  </si>
  <si>
    <t>BEEF, GROUND</t>
  </si>
  <si>
    <t>101802001031400</t>
  </si>
  <si>
    <t>MEAT/BEEF/FROZEN</t>
  </si>
  <si>
    <t>101070</t>
  </si>
  <si>
    <t>BEEF, FRESH</t>
  </si>
  <si>
    <t>101802001031380</t>
  </si>
  <si>
    <t>MEAT/BEEF/FRESH</t>
  </si>
  <si>
    <t>101060</t>
  </si>
  <si>
    <t>BEEF, SPECIAL TRIM</t>
  </si>
  <si>
    <t>102035</t>
  </si>
  <si>
    <t>PORK, FROZEN</t>
  </si>
  <si>
    <t>101802006031400</t>
  </si>
  <si>
    <t>MEAT/PORK/FROZEN</t>
  </si>
  <si>
    <t>102050</t>
  </si>
  <si>
    <t>HAM, FULLY COOKED</t>
  </si>
  <si>
    <t>205010</t>
  </si>
  <si>
    <t>FISH, CANNED</t>
  </si>
  <si>
    <t>100602003031220</t>
  </si>
  <si>
    <t>FISH/TUNA/CANNED</t>
  </si>
  <si>
    <t>205030</t>
  </si>
  <si>
    <t>FISH, FROZEN</t>
  </si>
  <si>
    <t>100602001031400</t>
  </si>
  <si>
    <t>FISH/CATFISH/FROZEN</t>
  </si>
  <si>
    <t>702050</t>
  </si>
  <si>
    <t>FRUIT, JUICE</t>
  </si>
  <si>
    <t>110</t>
  </si>
  <si>
    <t>AMS-FRUIT &amp; VEG</t>
  </si>
  <si>
    <t>101202012031420</t>
  </si>
  <si>
    <t>FRUIT/ORANGE/JUICE</t>
  </si>
  <si>
    <t>702010</t>
  </si>
  <si>
    <t>FRUIT, CANNED</t>
  </si>
  <si>
    <t>101202001031220</t>
  </si>
  <si>
    <t>FRUIT/APPLES/CANNED</t>
  </si>
  <si>
    <t>101202002031220</t>
  </si>
  <si>
    <t>FRUIT/APRICOT/CANNED</t>
  </si>
  <si>
    <t>101202009031220</t>
  </si>
  <si>
    <t>FRUIT/FRUIT COCKTAIL/CANNED</t>
  </si>
  <si>
    <t>101202013031220</t>
  </si>
  <si>
    <t>FRUIT/PEACHES/CANNED</t>
  </si>
  <si>
    <t>101202014031220</t>
  </si>
  <si>
    <t>FRUIT/PEAR/CANNED</t>
  </si>
  <si>
    <t>702040</t>
  </si>
  <si>
    <t>FRUIT, FROZEN</t>
  </si>
  <si>
    <t>101202005031400</t>
  </si>
  <si>
    <t>FRUIT/CHERRY/FROZEN</t>
  </si>
  <si>
    <t>101202013031400</t>
  </si>
  <si>
    <t>FRUIT/PEACHES/FROZEN</t>
  </si>
  <si>
    <t>101202004031400</t>
  </si>
  <si>
    <t>FRUIT/BLUEBERRY/FROZEN</t>
  </si>
  <si>
    <t>101202019031400</t>
  </si>
  <si>
    <t>FRUIT/STRAWBERRY/FROZEN</t>
  </si>
  <si>
    <t>101202001031400</t>
  </si>
  <si>
    <t>FRUIT/APPLES/FROZEN</t>
  </si>
  <si>
    <t>101202002031400</t>
  </si>
  <si>
    <t>FRUIT/APRICOT/FROZEN</t>
  </si>
  <si>
    <t>702030</t>
  </si>
  <si>
    <t>FRUIT, FRESH</t>
  </si>
  <si>
    <t>101202014031380</t>
  </si>
  <si>
    <t>FRUIT/PEAR/FRESH</t>
  </si>
  <si>
    <t>702020</t>
  </si>
  <si>
    <t>FRUIT, DRIED</t>
  </si>
  <si>
    <t>101202017031340</t>
  </si>
  <si>
    <t>FRUIT/RAISINS/DRIED</t>
  </si>
  <si>
    <t>101202005031340</t>
  </si>
  <si>
    <t>FRUIT/CHERRY/DRIED</t>
  </si>
  <si>
    <t>101202006031340</t>
  </si>
  <si>
    <t>FRUIT/CRANBERRY/DRIED</t>
  </si>
  <si>
    <t>703010</t>
  </si>
  <si>
    <t>VEGETABLE, CANNED</t>
  </si>
  <si>
    <t>103602002531220</t>
  </si>
  <si>
    <t>VEGETABLES/BEANS GREEN/CANNED</t>
  </si>
  <si>
    <t>103602003031220</t>
  </si>
  <si>
    <t>VEGETABLES/CARROTS/CANNED</t>
  </si>
  <si>
    <t>103602004031220</t>
  </si>
  <si>
    <t>VEGETABLES/CORN/CANNED</t>
  </si>
  <si>
    <t>103602006031220</t>
  </si>
  <si>
    <t>VEGETABLES/PEAS/CANNED</t>
  </si>
  <si>
    <t>103602010031220</t>
  </si>
  <si>
    <t>VEGETABLES/SWEET POTATO/CANNED</t>
  </si>
  <si>
    <t>103602011031220</t>
  </si>
  <si>
    <t>VEGETABLES/TOMATOES/CANNED</t>
  </si>
  <si>
    <t>703030</t>
  </si>
  <si>
    <t>VEGETABLE, FRESH</t>
  </si>
  <si>
    <t>103602010031380</t>
  </si>
  <si>
    <t>VEGETABLES/SWEET POTATO/FRESH</t>
  </si>
  <si>
    <t>703040</t>
  </si>
  <si>
    <t>VEGETABLE, FROZEN</t>
  </si>
  <si>
    <t>103602004031400</t>
  </si>
  <si>
    <t>VEGETABLES/CORN/FROZEN</t>
  </si>
  <si>
    <t>103602006031400</t>
  </si>
  <si>
    <t>VEGETABLES/PEAS/FROZEN</t>
  </si>
  <si>
    <t>103602002531400</t>
  </si>
  <si>
    <t>VEGETABLES/BEANS GREEN/FROZEN</t>
  </si>
  <si>
    <t>103602003031400</t>
  </si>
  <si>
    <t>VEGETABLES/CARROTS/FROZEN</t>
  </si>
  <si>
    <t>103602007031400</t>
  </si>
  <si>
    <t>VEGETABLES/POTATO/FROZEN</t>
  </si>
  <si>
    <t>103602002031220</t>
  </si>
  <si>
    <t>VEGETABLES/BEANS/CANNED</t>
  </si>
  <si>
    <t>704010</t>
  </si>
  <si>
    <t>BEANS, DRY</t>
  </si>
  <si>
    <t>103602002031340</t>
  </si>
  <si>
    <t>VEGETABLES/BEANS/DRY</t>
  </si>
  <si>
    <t>701010</t>
  </si>
  <si>
    <t>PEANUT PRODUCTS</t>
  </si>
  <si>
    <t>210</t>
  </si>
  <si>
    <t>AMS-DOMESTIC</t>
  </si>
  <si>
    <t>102202002031200</t>
  </si>
  <si>
    <t>NUTS/PEANUT BUTTER/CANNED</t>
  </si>
  <si>
    <t>102202002031180</t>
  </si>
  <si>
    <t>NUTS/PEANUT BUTTER/BULK</t>
  </si>
  <si>
    <t>506020</t>
  </si>
  <si>
    <t>FLOUR, WHEAT</t>
  </si>
  <si>
    <t>100802007031100</t>
  </si>
  <si>
    <t>FLOUR/WHOLE WHEAT/BAG</t>
  </si>
  <si>
    <t>506015</t>
  </si>
  <si>
    <t>FLOUR, BAKERY</t>
  </si>
  <si>
    <t>100802002031100</t>
  </si>
  <si>
    <t>FLOUR/BAKER/BAG</t>
  </si>
  <si>
    <t>100802002031180</t>
  </si>
  <si>
    <t>FLOUR/BAKER/BULK</t>
  </si>
  <si>
    <t>504020</t>
  </si>
  <si>
    <t>PASTA, OTHER</t>
  </si>
  <si>
    <t>102602006031240</t>
  </si>
  <si>
    <t>PASTA/WHOLE GRAIN SPAGHETTI/CARTON</t>
  </si>
  <si>
    <t>504010</t>
  </si>
  <si>
    <t>PASTA, MACARONI</t>
  </si>
  <si>
    <t>102602005031240</t>
  </si>
  <si>
    <t>PASTA/WHOLE GRAIN MACARONI/CARTON</t>
  </si>
  <si>
    <t>601010</t>
  </si>
  <si>
    <t>VEG OIL PROD DOM</t>
  </si>
  <si>
    <t>102402005031140</t>
  </si>
  <si>
    <t>OIL/VEGETABLE/BOTTLE</t>
  </si>
  <si>
    <t>102402005031180</t>
  </si>
  <si>
    <t>OIL/VEGETABLE/BULK</t>
  </si>
  <si>
    <t>503030</t>
  </si>
  <si>
    <t>CEREAL, PROCESSED</t>
  </si>
  <si>
    <t>507010</t>
  </si>
  <si>
    <t>RICE, GRAIN</t>
  </si>
  <si>
    <t>103202001031100</t>
  </si>
  <si>
    <t>RICE/BROWN/BAG</t>
  </si>
  <si>
    <t>103202006031460</t>
  </si>
  <si>
    <t>RICE/PARBOIL/PACKAGE</t>
  </si>
  <si>
    <t>103602007031380</t>
  </si>
  <si>
    <t>VEGETABLES/POTATO/FRESH</t>
  </si>
  <si>
    <t>101202001031380</t>
  </si>
  <si>
    <t>FRUIT/APPLES/FRESH</t>
  </si>
  <si>
    <t>301010</t>
  </si>
  <si>
    <t>CHICKEN, CANNED</t>
  </si>
  <si>
    <t>102802001031220</t>
  </si>
  <si>
    <t>POULTRY/EGGS/CHICKEN/CANNED</t>
  </si>
  <si>
    <t>10080</t>
  </si>
  <si>
    <t>FLOUR</t>
  </si>
  <si>
    <t>601050</t>
  </si>
  <si>
    <t>SEED BUTTER</t>
  </si>
  <si>
    <t>102402000531175</t>
  </si>
  <si>
    <t>OIL/BUTTERY SPREAD/TUB</t>
  </si>
  <si>
    <t>101202010031340</t>
  </si>
  <si>
    <t>FRUIT/FRUIT NUT MIX/DRIED</t>
  </si>
  <si>
    <t>100402001031180</t>
  </si>
  <si>
    <t>CHEESE/AMERICAN/BULK</t>
  </si>
  <si>
    <t>100402004031180</t>
  </si>
  <si>
    <t>CHEESE/MOZZARELLA/BULK</t>
  </si>
  <si>
    <t>100402002031120</t>
  </si>
  <si>
    <t>CHEESE/CHEDDAR WHITE/BLOCK</t>
  </si>
  <si>
    <t>100402003031120</t>
  </si>
  <si>
    <t>CHEESE/CHEDDAR YELLOW/BLOCK</t>
  </si>
  <si>
    <t>503040</t>
  </si>
  <si>
    <t>PANCAKES</t>
  </si>
  <si>
    <t>101402006031460</t>
  </si>
  <si>
    <t>GRAIN-PROCESSED/WHOLE WHEAT PANCAKES/PAC</t>
  </si>
  <si>
    <t>502030</t>
  </si>
  <si>
    <t>TORTILLAS</t>
  </si>
  <si>
    <t>101402007031460</t>
  </si>
  <si>
    <t>GRAIN-PROCESSED/WHOLE WHEAT TORTILLA/PAC</t>
  </si>
  <si>
    <t>100402004031580</t>
  </si>
  <si>
    <t>CHEESE/MOZZARELLA/STRING</t>
  </si>
  <si>
    <t>411010</t>
  </si>
  <si>
    <t>YOGURT</t>
  </si>
  <si>
    <t>104002002031175</t>
  </si>
  <si>
    <t>YOGURT/HIGH PROTEIN/TUB</t>
  </si>
  <si>
    <t>104002002031300</t>
  </si>
  <si>
    <t>YOGURT/HIGH PROTEIN/CUP</t>
  </si>
  <si>
    <t>103602005831400</t>
  </si>
  <si>
    <t>VEGETABLES/MUSHROOMS/FROZEN</t>
  </si>
  <si>
    <t>103602009031400</t>
  </si>
  <si>
    <t>VEGETABLES/SPINACH/FROZEN</t>
  </si>
  <si>
    <t>103602010531400</t>
  </si>
  <si>
    <t>VEGETABLES/BROCCOLI/FROZEN</t>
  </si>
  <si>
    <t>102202003031180</t>
  </si>
  <si>
    <t>NUTS/PEANUTS/BULK</t>
  </si>
  <si>
    <t>102602007031240</t>
  </si>
  <si>
    <t>PASTA/WHOLE GRAIN PENNE/CARTON</t>
  </si>
  <si>
    <t>103602010031400</t>
  </si>
  <si>
    <t>VEGETABLES/SWEET POTATO/FROZEN</t>
  </si>
  <si>
    <t>100602001531400</t>
  </si>
  <si>
    <t>FISH/POLLOCK/FROZEN</t>
  </si>
  <si>
    <t>601011</t>
  </si>
  <si>
    <t>VEG OIL PROD, KOSHER</t>
  </si>
  <si>
    <t>402010</t>
  </si>
  <si>
    <t>MILK, UHT</t>
  </si>
  <si>
    <t>102002004031160</t>
  </si>
  <si>
    <t>MILK/UHT/BOX</t>
  </si>
  <si>
    <t>701014</t>
  </si>
  <si>
    <t>PEANUTS RAW SHELLED</t>
  </si>
  <si>
    <t>103602005031400</t>
  </si>
  <si>
    <t>VEGETABLES/MIXED VEGETABLES/FROZEN</t>
  </si>
  <si>
    <t>102030</t>
  </si>
  <si>
    <t>PORK, COOKED</t>
  </si>
  <si>
    <t>101802006031280</t>
  </si>
  <si>
    <t>MEAT/PORK/COOKED</t>
  </si>
  <si>
    <t>100154 BEEF COARSE GROUND FRZ CTN-60 LB</t>
  </si>
  <si>
    <t>100155 BEEF FRESH BNLS COMBO-20/2000 LB</t>
  </si>
  <si>
    <t>100156 BEEF BNLS SPECIAL TRM FRZ CTN-60 LB</t>
  </si>
  <si>
    <t>110138 PORK BNLS LEG ROASTS - BULK CTN-60 LB</t>
  </si>
  <si>
    <t>Poultry</t>
  </si>
  <si>
    <t>100103 CHICKEN LARGE CHILLED -BULK</t>
  </si>
  <si>
    <t>100113 CHICKEN LEGS CHILLED -BULK</t>
  </si>
  <si>
    <t>Dairy</t>
  </si>
  <si>
    <t>100022 CHEESE MOZ LM PART SKIM FRZ LVS-8/6 LB</t>
  </si>
  <si>
    <t>100036 CHEESE BLEND AMER SKM YEL SLC LVS-6/5 LB</t>
  </si>
  <si>
    <t>110242 CHEESE NAT AMER FBD BARREL-500 LB(40800)</t>
  </si>
  <si>
    <t>110244 CHEESE MOZ LM PT SKM UNFZ PROC PK(41125)</t>
  </si>
  <si>
    <t>Grain</t>
  </si>
  <si>
    <t>110254 CHEESE CHED YEL BLOCK-40 LB (40800)</t>
  </si>
  <si>
    <t>100100 CHICKEN SMALL CHILLED -BULK</t>
  </si>
  <si>
    <t>100418 FLOUR BAKER HARD WHT UNBLCH-BULK</t>
  </si>
  <si>
    <t>Veg/Fruit/Juice</t>
  </si>
  <si>
    <t>Peanut/Oil/Sunflower</t>
  </si>
  <si>
    <t>Fish</t>
  </si>
  <si>
    <t>110601 FISH AK PLCK FRZ BULK CTN-49.5 LB</t>
  </si>
  <si>
    <t>5004621 - Integrated Food, Los Angeles CA</t>
  </si>
  <si>
    <t>5002602 - Land O' Lakes,  Spencer WI</t>
  </si>
  <si>
    <t>5002765 - Conagra, Troy  OH</t>
  </si>
  <si>
    <t>5002629 - National Food Group, Burnette Foods,  Hartford MI</t>
  </si>
  <si>
    <t>5004219 - National Food Group, Hanson Cold Storage, Sodus MI</t>
  </si>
  <si>
    <t>5001722 - Schwan's, Florence KY</t>
  </si>
  <si>
    <t>5001740 - Tyson, New Holland PA</t>
  </si>
  <si>
    <t>5002704 - Tyson/Bosco, Warren MI</t>
  </si>
  <si>
    <t>5003752 - MCI, Santa Fe Springs CA</t>
  </si>
  <si>
    <t>5001508 - Rose &amp; Shore, Vernon CA</t>
  </si>
  <si>
    <t>5005171- Out of the Shell/Yang's, Everest Meats, Los Angeles CA</t>
  </si>
  <si>
    <t>5002371 - Brookwood Farms, Sanford NC</t>
  </si>
  <si>
    <t>5002065 - JR Simplot, Grand Forks ND</t>
  </si>
  <si>
    <t>5003777 - Peterson Farms, Shelby MI</t>
  </si>
  <si>
    <t>5003258 - Trident, Anacortes WA</t>
  </si>
  <si>
    <t>5002919 - Cargill Kitchen, Monticello MN</t>
  </si>
  <si>
    <t>5001283 - Michael Foods, Wakefield NE</t>
  </si>
  <si>
    <t>5002937 - Pilgrim's Pride, Sumter SC</t>
  </si>
  <si>
    <t>5002709 - Pilgrim's Pride, Moorefield WV</t>
  </si>
  <si>
    <t>5004361 - Tasty Brands C/O Bongards, Humbolt TN</t>
  </si>
  <si>
    <t>5002961 - High Liner Foods, Peobody MA</t>
  </si>
  <si>
    <t>5003616 - ES Foods, New Castle PA</t>
  </si>
  <si>
    <t>5001369 - Nardone Brothers, Wilkes-Barre PA</t>
  </si>
  <si>
    <t>5002260 - McCain, Easton ME</t>
  </si>
  <si>
    <t>5001101 - JTM, Harrison OH</t>
  </si>
  <si>
    <t>5003110 - Rich Products, Murfreesboro TN</t>
  </si>
  <si>
    <t>Beef</t>
  </si>
  <si>
    <t>5002090 - Jennie-O, Willmar MN</t>
  </si>
  <si>
    <t>100420 FLOUR BAKER HEARTH UNBLCH-BULK</t>
  </si>
  <si>
    <t>100421 FLOUR BAKER SOFT UNBLCH-BULK</t>
  </si>
  <si>
    <t>5004014 - Cargill Meat, Springdale AR</t>
  </si>
  <si>
    <t>5005111 - McCain, Wisconsin Rapids WI</t>
  </si>
  <si>
    <t>5002234 - Roadrunner Pizza, Gladstone OR</t>
  </si>
  <si>
    <t>5002742 - Basic American, Blackfoot ID</t>
  </si>
  <si>
    <t>5002926 - J&amp;J Snack, Atlanta GA</t>
  </si>
  <si>
    <t>Dairy Products</t>
  </si>
  <si>
    <t>Destinations</t>
  </si>
  <si>
    <t>Entitlement cost</t>
  </si>
  <si>
    <t>Number of pounds</t>
  </si>
  <si>
    <t>Totals</t>
  </si>
  <si>
    <t>Fruit and Vegetable Products</t>
  </si>
  <si>
    <t>Fish Products</t>
  </si>
  <si>
    <t>Grain Products</t>
  </si>
  <si>
    <t>Poultry Products</t>
  </si>
  <si>
    <t>Total Entitlement Spent on Diversion</t>
  </si>
  <si>
    <t>Beef/Pork Products</t>
  </si>
  <si>
    <t xml:space="preserve"> </t>
  </si>
  <si>
    <t>Entitlement cost/pound</t>
  </si>
  <si>
    <t>5005230 - Bake Crafters, Bongards, Norwood MN</t>
  </si>
  <si>
    <t>5004554 - Basic American, Moses Lake WA</t>
  </si>
  <si>
    <t>Material</t>
  </si>
  <si>
    <t>Material Descr.</t>
  </si>
  <si>
    <t>CHEESE CHED WHT SHRED BAG-6/5 LB</t>
  </si>
  <si>
    <t>CHEESE CHED YEL SHRED BAG-6/5 LB</t>
  </si>
  <si>
    <t>CHEESE CHED RDU FAT WHT SHRED BAG-6/5 LB</t>
  </si>
  <si>
    <t>CHEESE CHED RDU FAT YEL SHRED BAG-6/5 LB</t>
  </si>
  <si>
    <t>CHEESE PROCESS LVS-6/5 LB</t>
  </si>
  <si>
    <t>CHEESE PROCESS YEL SLC LVS-6/5 LB</t>
  </si>
  <si>
    <t>CHEESE PROCESS WHT SLC LVS-6/5 LB</t>
  </si>
  <si>
    <t>CHEESE MOZ LM PART SKM SHRD FRZ BOX-30LB</t>
  </si>
  <si>
    <t>CHEESE MOZ LM PART SKIM FRZ LVS-8/6 LB</t>
  </si>
  <si>
    <t>CHEESE MOZ LITE SHRED FRZ BOX-30 LB</t>
  </si>
  <si>
    <t>CHEESE BLEND AMER SKM YEL SLC LVS-6/5 LB</t>
  </si>
  <si>
    <t>CHEESE BLEND AMER SKM WHT SLC LVS-6/5 LB</t>
  </si>
  <si>
    <t>K CHEESE PROCESS WHT SLC LVS-6/5 LB</t>
  </si>
  <si>
    <t>EGGS WHOLE FRZ CTN-6/5 LB</t>
  </si>
  <si>
    <t>EGGS WHOLE LIQ BULK -TANK</t>
  </si>
  <si>
    <t>CHICKEN CUT-UP FRZ CTN-40 LB</t>
  </si>
  <si>
    <t>CHICKEN DICED CTN-40 LB</t>
  </si>
  <si>
    <t>CHICKEN LEGS CHILLED -BULK</t>
  </si>
  <si>
    <t>CHICKEN FAJITA STRIPS CTN-30 LB</t>
  </si>
  <si>
    <t>TURKEY TACO FILLING CTN-30 LB</t>
  </si>
  <si>
    <t>TURKEY BREAST DELI FRZ CTN-40 LB</t>
  </si>
  <si>
    <t>TURKEY BREAST SMKD DELI FRZ CTN-40 LB</t>
  </si>
  <si>
    <t>TURKEY ROASTS FRZ CTN-32-48 LB</t>
  </si>
  <si>
    <t>TURKEY HAMS SMKD FRZ CTN-40 LB</t>
  </si>
  <si>
    <t>BEEF CAN-24/24 OZ</t>
  </si>
  <si>
    <t>BEEF CRUMBLES W/SPP PKG-4/10 LB</t>
  </si>
  <si>
    <t>PORK CAN-24/24 OZ</t>
  </si>
  <si>
    <t>BEEF COARSE GROUND FRZ CTN-60 LB</t>
  </si>
  <si>
    <t>BEEF BNLS SPECIAL TRM FRZ CTN-60 LB</t>
  </si>
  <si>
    <t>BEEF FINE GROUND FRZ CTN-40 LB</t>
  </si>
  <si>
    <t>BEEF PATTY LEAN FRZ CTN-40 LB</t>
  </si>
  <si>
    <t>PORK ROAST LEG FRZ CTN-32-40 LB</t>
  </si>
  <si>
    <t>PORK HAM WATERAD FRZ PKG 4/10 LB</t>
  </si>
  <si>
    <t>PORK HAM WATERAD SLC FRZ PKG-8/5 LB</t>
  </si>
  <si>
    <t>PORK HAM WTRADCBEDFRZ PKG-4/10 OR 8/5 LB</t>
  </si>
  <si>
    <t>PORK PICNIC BNLS FRZ CTN-60 LB</t>
  </si>
  <si>
    <t>TUNA CHUNK LIGHT CAN-6/66.5 OZ</t>
  </si>
  <si>
    <t>CATFISH STRIPS BRD OVN RDY PKG-4/10 LB</t>
  </si>
  <si>
    <t>APPLE SLICES CAN-6/10</t>
  </si>
  <si>
    <t>MIXED FRUIT EX LT CAN-6/10</t>
  </si>
  <si>
    <t>APRICOTS DICED PEELED EX LT CAN-6/10</t>
  </si>
  <si>
    <t>PEACHES CLING SLICES EX LT CAN-6/10</t>
  </si>
  <si>
    <t>PEACHES CLING DICED EX LT  CAN-6/10</t>
  </si>
  <si>
    <t>PEARS SLICES EX LT CAN-6/10</t>
  </si>
  <si>
    <t>PEARS DICED EX LT CAN-6/10</t>
  </si>
  <si>
    <t>PEARS HALVES EX LT CAN-6/10</t>
  </si>
  <si>
    <t>CHERRIES FRZ IQF CTN-40 LB</t>
  </si>
  <si>
    <t>PEACHES FREESTONE SLICES FRZ CTN-20 LB</t>
  </si>
  <si>
    <t>PEACH FREESTONE DICED FRZ CUP-96/4.4 OZ</t>
  </si>
  <si>
    <t>BLUEBERRY WILD FRZ CTN-8/3 LB</t>
  </si>
  <si>
    <t>BLUEBERRY WILD FRZ CTN-30 LB</t>
  </si>
  <si>
    <t>STRAWBERRY SLICES FRZ CTN-30 LB</t>
  </si>
  <si>
    <t>STRAWBERRY FRZ CUP-96/4.5 OZ</t>
  </si>
  <si>
    <t>APPLE SLICES FRZ CTN-30 LB</t>
  </si>
  <si>
    <t>APRICOT FRZ CUP-96/4.5 OZ</t>
  </si>
  <si>
    <t>ORANGE JUICE SINGLE CTN-70/4 OZ</t>
  </si>
  <si>
    <t>CHERRIES DRIED PKG-4/4 LB</t>
  </si>
  <si>
    <t>CRANBERRIES DRIED PKG-5/5 LB</t>
  </si>
  <si>
    <t>BEANS GREEN CAN-6/10</t>
  </si>
  <si>
    <t>CARROTS CAN-6/10</t>
  </si>
  <si>
    <t>CORN WHOLE KERNEL(LIQ) CAN-6/10</t>
  </si>
  <si>
    <t>PEAS CAN-6/10</t>
  </si>
  <si>
    <t>SWEET POTATOES W/ SYRUP CAN-6/10</t>
  </si>
  <si>
    <t>TOMATO PASTE CAN-6/10</t>
  </si>
  <si>
    <t>TOMATO DICED CAN-6/10</t>
  </si>
  <si>
    <t>TOMATO SALSA CAN-6/10</t>
  </si>
  <si>
    <t>TOMATO PASTE FOR BULK PROCESSING</t>
  </si>
  <si>
    <t>TOMATO SAUCE CAN-6/10</t>
  </si>
  <si>
    <t>SPAGHETTI SAUCE MEATLESS CAN-6/10</t>
  </si>
  <si>
    <t>SWEET POTATO FRESH CTN-40 LB</t>
  </si>
  <si>
    <t>CORN FRZ CTN-30 LB</t>
  </si>
  <si>
    <t>PEAS GREEN FRZ CTN-30 LB</t>
  </si>
  <si>
    <t>BEANS GREEN FRZ CTN-30 LB</t>
  </si>
  <si>
    <t>CARROTS FRZ CTN-30 LB</t>
  </si>
  <si>
    <t>POTATOES WEDGE FRZ PKG-6/5 LB</t>
  </si>
  <si>
    <t>POTATOES WEDGE FAT FREE FRZ PKG-6/5 LB</t>
  </si>
  <si>
    <t>POTATOES OVENS FRY PKG-6/5 LB</t>
  </si>
  <si>
    <t>BEANS BLACK TURTLE CAN-6/10</t>
  </si>
  <si>
    <t>BEANS GARBANZO CAN-6/10</t>
  </si>
  <si>
    <t>BEANS REFRIED CAN-6/10</t>
  </si>
  <si>
    <t>BEANS VEGETARIAN CAN-6/10</t>
  </si>
  <si>
    <t>BEANS PINTO CAN-6/10</t>
  </si>
  <si>
    <t>BEANS SMALL RED CAN-6/10</t>
  </si>
  <si>
    <t>BEANS BLACKEYE CAN-6/10</t>
  </si>
  <si>
    <t>BEANS PINK CAN-6/10</t>
  </si>
  <si>
    <t>BEANS RED KIDNEY CAN-6/10</t>
  </si>
  <si>
    <t>BEANS BABY LIMA CAN-6/10</t>
  </si>
  <si>
    <t>BEANS GREAT NORTHERN CAN-6/10</t>
  </si>
  <si>
    <t>BEANS PINTO DRY PKG-12/2 LB</t>
  </si>
  <si>
    <t>PEANUT BUTTER SMOOTH JAR-6/5 LB</t>
  </si>
  <si>
    <t>PEANUT BUTTER SMOOTH DRUM-500 LB</t>
  </si>
  <si>
    <t>FLOUR WHOLE WHEAT BAG-50 LB</t>
  </si>
  <si>
    <t>FLOUR BAKER HARD UNBLCH BAG-50 LB</t>
  </si>
  <si>
    <t>FLOUR BAKER HARD WHT BLCH-BULK</t>
  </si>
  <si>
    <t>FLOUR BAKER HARD WHT UNBLCH-BULK</t>
  </si>
  <si>
    <t>FLOUR BAKER HEARTH BLCH-BULK</t>
  </si>
  <si>
    <t>FLOUR BAKER HEARTH UNBLCH-BULK</t>
  </si>
  <si>
    <t>FLOUR BAKER SOFT UNBLCH-BULK</t>
  </si>
  <si>
    <t>OIL VEGETABLE BTL-6/1 GAL</t>
  </si>
  <si>
    <t>OIL VEGETABLE-BULK</t>
  </si>
  <si>
    <t>RICE BRN US#1 LONG PARBOILED PKG-24/2 LB</t>
  </si>
  <si>
    <t>POTATO BULK FOR PROCESS FRZ</t>
  </si>
  <si>
    <t>APPLES RED DELICIOUS FRESH CTN-40 LB</t>
  </si>
  <si>
    <t>APPLES EMPIRE FRESH CTN-40 LB</t>
  </si>
  <si>
    <t>APPLES GALA FRESH G CARTON-40 LB</t>
  </si>
  <si>
    <t>APPLES FUJI FRESH F CARTON-40 LB</t>
  </si>
  <si>
    <t>CHICKEN BONED CAN-12/50 OZ</t>
  </si>
  <si>
    <t>TURKEY THIGHS BNLS SKNLS CHILLED-BULK</t>
  </si>
  <si>
    <t>FLOUR HIGH GLUTEN -BULK</t>
  </si>
  <si>
    <t>FLOUR BREAD-BULK</t>
  </si>
  <si>
    <t>SUNFLOWER SEED BUTTER 6-5#'S</t>
  </si>
  <si>
    <t>SWEET POTATO BULK FRESH PROC</t>
  </si>
  <si>
    <t>POTATOES RUSSET FRESH BAG-10/5 LB</t>
  </si>
  <si>
    <t>RICE BRN US#1 LONG PARBOILED BAG-25 LB</t>
  </si>
  <si>
    <t>K APPLESAUCE CAN-6/10</t>
  </si>
  <si>
    <t>K PEACHES CLING CAN-6/10</t>
  </si>
  <si>
    <t>K PEARS SLICES CAN-6/10</t>
  </si>
  <si>
    <t>K PEACH FREESTONEDICED FRZ CUP-96/4.4 OZ</t>
  </si>
  <si>
    <t>K CORN WHOLE KERNEL(LIQ) CAN-6/10</t>
  </si>
  <si>
    <t>K BEANS GREAT NORTHERN DRY BAG-25 LB</t>
  </si>
  <si>
    <t>CHICKEN OVEN ROASTED FRZ 8 PC CTN-30 LB</t>
  </si>
  <si>
    <t>K TOMATO SAUCE CAN-6/10</t>
  </si>
  <si>
    <t>K TOMATO PASTE CAN-6/10</t>
  </si>
  <si>
    <t>PORK BNLS LEG ROASTS - BULK CTN-60 LB</t>
  </si>
  <si>
    <t>APPLES FOR FURTHER PROCESSING – BULK</t>
  </si>
  <si>
    <t>FRUIT MIX DRIED PKG-5/5 LB</t>
  </si>
  <si>
    <t>SPAGHETTI SAUCE MEATLESS POUCH-6/106 OZ</t>
  </si>
  <si>
    <t>TOMATO SALSA POUCH-6/106 OZ</t>
  </si>
  <si>
    <t>TOMATO SAUCE POUCH-6/106 OZ</t>
  </si>
  <si>
    <t>FLOUR WHITE WHOLE WHEAT BLEND BAG-25 LB</t>
  </si>
  <si>
    <t>FLOUR WHITE WHOLE WHEAT BLEND BAG-8/5 LB</t>
  </si>
  <si>
    <t>POTATO FOR PROCESS INTO DEHY PRD-BULK</t>
  </si>
  <si>
    <t>CHEESE NAT AMER FBD BARREL-500 LB(40800)</t>
  </si>
  <si>
    <t>CHEESE MOZ LM PT SKM UNFZ PROC PK(41125)</t>
  </si>
  <si>
    <t>CHEESE CHED YEL BLOCK-40 LB (40800)</t>
  </si>
  <si>
    <t>BEEF FINE GROUND LFT OPT FRZ CTN-40 LB</t>
  </si>
  <si>
    <t>BEEF SPP PTY HSTYLE CKD 2.0MMA CTN-40 LB</t>
  </si>
  <si>
    <t>BEEF 100% PTY 90/10 FRZ 2.0MMA CTN-40 LB</t>
  </si>
  <si>
    <t>BEEF SPP PTY 85/15 FRZ 2.0 MMA CTN-40 LB</t>
  </si>
  <si>
    <t>BEEF 100% PTY 85/15 FRZ 2.0MMA CTN-40 LB</t>
  </si>
  <si>
    <t>APPLESAUCE CUP-96/4.5</t>
  </si>
  <si>
    <t>BEANS PINTO DRY TOTE-2000 LB</t>
  </si>
  <si>
    <t>PANCAKES WHOLE WHEAT FZN-144 COUNT</t>
  </si>
  <si>
    <t>TORTILLA WHOLE WHEAT FZN 8" CTN-12/24</t>
  </si>
  <si>
    <t>CHEESE MOZ LM PT SKM STRING BOX-360/1 OZ</t>
  </si>
  <si>
    <t>YOGURT HI PROTEIN VANILLA TUB-6/32 OZ</t>
  </si>
  <si>
    <t>YOGURT HI PROTEIN BLUEBERRY CUP-24/4 OZ</t>
  </si>
  <si>
    <t>YOGURT HI PROTEIN STRAWBERRY CUP-24/4 OZ</t>
  </si>
  <si>
    <t>YOGURT HI PROTEIN VANILLA CUP-24/4 OZ</t>
  </si>
  <si>
    <t>SPINACH CHOPPED FRZ IQF CTN-20 LB (1902)</t>
  </si>
  <si>
    <t>CHICKEN STRIPS FRZ CTN-30 LB</t>
  </si>
  <si>
    <t>APPLE SLICES FRZ CTN-12/2.5 LB</t>
  </si>
  <si>
    <t>BROCCOLI FRZ CTN-30 LB</t>
  </si>
  <si>
    <t>CARROTS DICED FRZ CTN-30 LB</t>
  </si>
  <si>
    <t>FLOUR HIGH GLUTEN BAG-50 LB</t>
  </si>
  <si>
    <t>K BEANS GARBANZO CAN-6/10</t>
  </si>
  <si>
    <t>WHOLE GRAIN BLEND MACARONI CTN-20 LB</t>
  </si>
  <si>
    <t>WHOLE GRAIN BLEND ROTINI MAC CTN-20 LB</t>
  </si>
  <si>
    <t>WHOLE GRAIN BLEND SPAGHETTI CTN-20 LB</t>
  </si>
  <si>
    <t>WHOLE GRAIN BLEND PENNE CTN-2/10 LB</t>
  </si>
  <si>
    <t>APPLESAUCE UNSWEETENED CAN-6/10</t>
  </si>
  <si>
    <t>APPLES GRANNY SMITH FRESH CTN-40 LB</t>
  </si>
  <si>
    <t>TURKEY BREAST DELI SLICED FRZ PKG-8/5 LB</t>
  </si>
  <si>
    <t>SWEET POTATOES CHUNK FRZ PKG-6/5 LB</t>
  </si>
  <si>
    <t>FISH AK PLCK FRZ BULK CTN-49.5 LB</t>
  </si>
  <si>
    <t>BLUEBERRY HIGHBUSH FRZ CTN-12/2.5 LB</t>
  </si>
  <si>
    <t>BLUEBERRY HIGHBUSH FRZ CTN-30 LB</t>
  </si>
  <si>
    <t>K OIL VEGETABLE BTL-6/1 GAL</t>
  </si>
  <si>
    <t>ORANGE JUICE SINGLE FRZ CUP-96/4 OZ</t>
  </si>
  <si>
    <t>MILK 1% MILKFAT UHT 2816 BOX-24/8 FL OZ</t>
  </si>
  <si>
    <t>RICE BRN US#1 MEDIUM GRAIN BAG-25 LB</t>
  </si>
  <si>
    <t>PEANUTS RAW SHELLED-BULK 44000 LB</t>
  </si>
  <si>
    <t>BEEF PATTY CKD FRZ 2.0 MMA CTN-40 LB</t>
  </si>
  <si>
    <t>SWEET POTATOES CRINKLE FRZ PKG-6/5 LB</t>
  </si>
  <si>
    <t>CRANBERRIES DRIED PKG-300/1.16 OZ</t>
  </si>
  <si>
    <t>PEPPERS/ONION BLEND FRZ CTN-30 LB</t>
  </si>
  <si>
    <t>PORK PULLED CKD PKG-8/5 LB</t>
  </si>
  <si>
    <t>PEAS GREEN FRZ CTN-12/2.5 LB</t>
  </si>
  <si>
    <t>POTATOES DICED FRZ PKG-6/5 LB</t>
  </si>
  <si>
    <t>EGGS WHOLE FRZ CTN-12/2 LB</t>
  </si>
  <si>
    <t>STRAWBERRY WHOLE UNSWT IQF CTN-6/5 LB</t>
  </si>
  <si>
    <t>FISH AK POLLOCK STICKS BRD FRZ CTN-40 LB</t>
  </si>
  <si>
    <t>PEANUT BUTTER SMOOTH PKG-120/1.1 OZ</t>
  </si>
  <si>
    <t>STRAWBERRY SLICES UNSWT IQF CTN-6/5 LB</t>
  </si>
  <si>
    <t>SQUASH BUTTERNUT DICED IQF CTN-6/5 LB</t>
  </si>
  <si>
    <t>5005303 - Good Source, Detroit Cold,  Livonia MI</t>
  </si>
  <si>
    <t>5002948 - Tabatchnick Fine Foods, Somerset NJ</t>
  </si>
  <si>
    <t>110846 STRAWBERRY WHOLE UNSWT IQF CTN-6/5 LB</t>
  </si>
  <si>
    <t>5005090 - Tyson/AdvancePierre, Cloverleaf, Fairfield OH</t>
  </si>
  <si>
    <t>* If you have selected a product and destinations gives you a blank drop down, scroll up in the box to find your destination.</t>
  </si>
  <si>
    <t>100124 TURKEY CHILLED -BULK</t>
  </si>
  <si>
    <t>100912 FLOUR BREAD-BULK</t>
  </si>
  <si>
    <t>110700 PEANUTS RAW SHELLED-BULK 44000 LB</t>
  </si>
  <si>
    <t>100047 EGGS WHOLE LIQ BULK -TANK</t>
  </si>
  <si>
    <t>100883 TURKEY THIGHS BNLS SKNLS CHILLED-BULK</t>
  </si>
  <si>
    <t>100225 PEARS DICED EX LT CAN-6/10</t>
  </si>
  <si>
    <t>100243 BLUEBERRY WILD FRZ CTN-30 LB</t>
  </si>
  <si>
    <t>100360 BEANS GARBANZO CAN-6/10</t>
  </si>
  <si>
    <t>100980 SWEET POTATO BULK FRESH PROC</t>
  </si>
  <si>
    <t>110149 APPLES FOR FURTHER PROCESSING – BULK</t>
  </si>
  <si>
    <t>110227 POTATO FOR PROCESS INTO DEHY PRD-BULK</t>
  </si>
  <si>
    <t>110381 BEANS PINTO DRY TOTE-2000 LB</t>
  </si>
  <si>
    <t>100193 PORK PICNIC BNLS FRZ CTN-60 LB</t>
  </si>
  <si>
    <t>100212 MIXED FRUIT EX LT CAN-6/10</t>
  </si>
  <si>
    <t>100220 PEACHES CLING DICED EX LT  CAN-6/10</t>
  </si>
  <si>
    <t>100332 TOMATO PASTE FOR BULK PROCESSING</t>
  </si>
  <si>
    <t>5005173 - SA Piazza, Clackamas OR</t>
  </si>
  <si>
    <t>5005508 - ES Foods, Des Moines Iowa</t>
  </si>
  <si>
    <t>ORANGES CTN-34-39 LB</t>
  </si>
  <si>
    <t>OATS ROLLED TUBE-12/42 OZ</t>
  </si>
  <si>
    <t>K CHICKEN CUT-UP FRZ CTN-40 LB</t>
  </si>
  <si>
    <t>CORNMEAL WHOLE GRAIN BLUE BAG-12/2 LB</t>
  </si>
  <si>
    <t>FLOUR WHITE WHOLE WHEAT 100% BAG-50 LB</t>
  </si>
  <si>
    <t>FLOUR WHITE WHOLE WHEAT 100% BAG-8/5 LB</t>
  </si>
  <si>
    <t>FLOUR WHITE WHOLE WHEAT 100% BAG-25 LB</t>
  </si>
  <si>
    <t>MIXED BERRY FRZ CUP-96/4.OZ</t>
  </si>
  <si>
    <t>MIXED VEGETABLES FRZ CTN-30 LB</t>
  </si>
  <si>
    <t>TURKEY BREAST SMKD SLC FRZ PKG-8/5 LB</t>
  </si>
  <si>
    <t>TURKEY HAM SMKD SLC FRZ PKG-8/5 LB</t>
  </si>
  <si>
    <t>MUSHROOMS DICED FRZ IQF CTN-12/2.5 LB</t>
  </si>
  <si>
    <t>CHICKEN FILLETS UNBRD FRZ CTN-30 LB</t>
  </si>
  <si>
    <t>EGG PATTY ROUND FRZ CTN-25 LB</t>
  </si>
  <si>
    <t>5005443 - Del Monte, Modesto CA</t>
  </si>
  <si>
    <t>5005234 - Idahoan, Lewisville ID</t>
  </si>
  <si>
    <t>5002108 - J&amp;J Snack, Bakers Best</t>
  </si>
  <si>
    <t>5002637 - Red Gold, Geneva IN</t>
  </si>
  <si>
    <t>5002334 - Tony Roberts, Carson CA</t>
  </si>
  <si>
    <t>100254 STRAWBERRY SLICES FRZ CTN-30 LB2</t>
  </si>
  <si>
    <t># Cases (only if WBSCM requires ordering by case instead of lb)</t>
  </si>
  <si>
    <t>5005612 - Rich Chicks, Montaire Farms, Lumberville NC</t>
  </si>
  <si>
    <t>CHICKEN SMALL CHILLED -BULK WHITE</t>
  </si>
  <si>
    <t>CHICKEN LARGE CHILLED -BULK WHITE</t>
  </si>
  <si>
    <t>TURKEY CHILLED -BULK WHITE</t>
  </si>
  <si>
    <t>BEEF FRESH BNLS BULK COMBO-20/2000 LB</t>
  </si>
  <si>
    <t>PEACHES FREESTONE SLICES FRZ CTN-12/2 LB</t>
  </si>
  <si>
    <t>PEARS D'ANJOU FRESH CTN-45 LB</t>
  </si>
  <si>
    <t>N/A</t>
  </si>
  <si>
    <t>PEARS BOSC FRESH CTN-45 LB</t>
  </si>
  <si>
    <t>PEARS BARTLETT FRESH CTN-45 LB</t>
  </si>
  <si>
    <t>101202012031380</t>
  </si>
  <si>
    <t>FRUIT/ORANGE/FRESH</t>
  </si>
  <si>
    <t>RAISINS BOX-144/1.33 OZ</t>
  </si>
  <si>
    <t>RAISINS PKG-24/15 OZ</t>
  </si>
  <si>
    <t>FLOUR ALL PURP ENRCH BLCH BAG-8/5 LB</t>
  </si>
  <si>
    <t>100802001031100</t>
  </si>
  <si>
    <t>FLOUR/ALL PURPOSE/BAG</t>
  </si>
  <si>
    <t>PASTA SPAGHETTI CTN-20 LB</t>
  </si>
  <si>
    <t>102602004031240</t>
  </si>
  <si>
    <t>PASTA/SPAGHETTI/CARTON</t>
  </si>
  <si>
    <t>101402004031580</t>
  </si>
  <si>
    <t>GRAIN-PROCESSED/OATS/TUBE</t>
  </si>
  <si>
    <t>RICE US#1 LONG GRAIN PARBOILED BAG-25 LB</t>
  </si>
  <si>
    <t>103202006031100</t>
  </si>
  <si>
    <t>RICE/PARBOIL/BAG</t>
  </si>
  <si>
    <t>APPLES BRAEBURNN FRESH B CARTON-40 LB</t>
  </si>
  <si>
    <t>MILK 1% MILKFAT UHT 2640 BOX-27/8 FL OZ</t>
  </si>
  <si>
    <t>K PEAS GREEN FRZ CTN-30 LB</t>
  </si>
  <si>
    <t>K BEANS GREEN FRZ CTN-30 LB</t>
  </si>
  <si>
    <t>K CARROTS FRZ CTN-30 LB</t>
  </si>
  <si>
    <t>CHEESE CHED WHT BLOCK-40 LB (40800)</t>
  </si>
  <si>
    <t>501010</t>
  </si>
  <si>
    <t>CORN PRODUCTS</t>
  </si>
  <si>
    <t>101402001031100</t>
  </si>
  <si>
    <t>GRAIN-PROCESSED/CORNMEAL/BAG</t>
  </si>
  <si>
    <t>CHERRIES SWEET PITTED IQF BAG-12/2.5 LB</t>
  </si>
  <si>
    <t>101202005031240</t>
  </si>
  <si>
    <t>FRUIT/CHERRY/CARTON</t>
  </si>
  <si>
    <t>CARROTS DICED FRZ CTN-12/2 LB</t>
  </si>
  <si>
    <t>CORN FRZ CTN-12/2.5 LB</t>
  </si>
  <si>
    <t>BEANS GREEN FRZ CTN-12/2 LB</t>
  </si>
  <si>
    <t>CEREAL OAT CIRCLES BOWL PKG 96/1 OZ</t>
  </si>
  <si>
    <t>503010</t>
  </si>
  <si>
    <t>CEREAL, FORTIFIED</t>
  </si>
  <si>
    <t>100202003031160</t>
  </si>
  <si>
    <t>CEREAL/OATS/BOX</t>
  </si>
  <si>
    <t>CHEESE CHED YEL 0.75 OZ SLICE PKG-12 LB</t>
  </si>
  <si>
    <t>100402003031440</t>
  </si>
  <si>
    <t>CHEESE/CHEDDAR YELLOW/LOAVES</t>
  </si>
  <si>
    <t>5005138 - Albie's, Gaylord MI</t>
  </si>
  <si>
    <t>5002298- JR Simplot, Caldwell ID</t>
  </si>
  <si>
    <t>100506 POTATO BULK FOR PROCESS FRZ2</t>
  </si>
  <si>
    <t>100365 BEANS PINTO CAN-6/10</t>
  </si>
  <si>
    <t>5005442 - JM Smucker, Memphis TN</t>
  </si>
  <si>
    <t>USDA Foods Processing Worksheet SY2020-21</t>
  </si>
  <si>
    <t>5005980 - Bake Crafters, Scranton PA</t>
  </si>
  <si>
    <t>5001988 - Bongards, Bongards MN</t>
  </si>
  <si>
    <t>5005255 - Chinese Food (Comida Vida), Madelia MN</t>
  </si>
  <si>
    <t>5005560 - Chinese Food (Asian Food), Mt Pleasant TX</t>
  </si>
  <si>
    <t>5005461 - Chinese Food (Comida Vida), Fort Pierce FL</t>
  </si>
  <si>
    <t>5005576 - Chinese Food (Comida Vida) Le Mars, IA</t>
  </si>
  <si>
    <t>5005152 - Chinese Food (Asian Food) Los Angeles CA</t>
  </si>
  <si>
    <t>5005822 - Fresh Innovations, Stockton CA</t>
  </si>
  <si>
    <t>5002444- High Liner Foods, Portsmouth NH</t>
  </si>
  <si>
    <t>5005865- Integrated Food Service, Vernon CA</t>
  </si>
  <si>
    <t>5002745 - Rich Products, Brunswick GA</t>
  </si>
  <si>
    <t>5005401 Rich Products, Bedford Park IL</t>
  </si>
  <si>
    <t>5005942 - Schwans, Mt Pleasant TX</t>
  </si>
  <si>
    <t>5005765 - Sunrise Growers (SunOpta), Santa Maria CA</t>
  </si>
  <si>
    <t>5005766 -  Sunrise Growers (SunOpta), South Gate CA</t>
  </si>
  <si>
    <t>5005840 - Chinese Foods (except tamale) Lyons IL</t>
  </si>
  <si>
    <t>5003642 - Tyson/AdvancePierre, Cincinnati OH</t>
  </si>
  <si>
    <t>Use the following worksheet to plan your diversion orders for SY20-21.  The grey boxes will be used to enter information. First select your product in the first column, then select the destination in the second column.  Type number of pounds in column D and your entitlement cost will automatically calculate and total.</t>
  </si>
  <si>
    <t>Peanut/Sunflower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</si>
</sst>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00_);_(&quot;$&quot;* \(#,##0.0000\);_(&quot;$&quot;* &quot;-&quot;????_);_(@_)"/>
    <numFmt numFmtId="165" formatCode="#,##0.000"/>
    <numFmt numFmtId="166" formatCode="_(* #,##0.0000_);_(* \(#,##0.0000\);_(* &quot;-&quot;????_);_(@_)"/>
  </numFmts>
  <fonts count="7" x14ac:knownFonts="1">
    <font>
      <sz val="11"/>
      <color theme="1"/>
      <name val="Calibri"/>
      <family val="2"/>
      <scheme val="minor"/>
    </font>
    <font>
      <b/>
      <sz val="11"/>
      <color theme="1"/>
      <name val="Calibri"/>
      <family val="2"/>
      <scheme val="minor"/>
    </font>
    <font>
      <sz val="10"/>
      <name val="Arial"/>
      <family val="2"/>
    </font>
    <font>
      <sz val="10"/>
      <name val="Arial"/>
      <family val="2"/>
    </font>
    <font>
      <b/>
      <sz val="10"/>
      <name val="Arial"/>
      <family val="2"/>
    </font>
    <font>
      <sz val="14"/>
      <color theme="1"/>
      <name val="Arial"/>
      <family val="2"/>
    </font>
    <font>
      <sz val="10"/>
      <color theme="1"/>
      <name val="Calibri"/>
      <family val="2"/>
      <scheme val="minor"/>
    </font>
  </fonts>
  <fills count="10">
    <fill>
      <patternFill patternType="none"/>
    </fill>
    <fill>
      <patternFill patternType="gray125"/>
    </fill>
    <fill>
      <patternFill patternType="solid">
        <fgColor rgb="FFDDDDDD"/>
        <bgColor indexed="64"/>
      </patternFill>
    </fill>
    <fill>
      <patternFill patternType="solid">
        <fgColor theme="0"/>
        <bgColor indexed="64"/>
      </patternFill>
    </fill>
    <fill>
      <patternFill patternType="solid">
        <fgColor theme="2" tint="-9.9978637043366805E-2"/>
        <bgColor indexed="64"/>
      </patternFill>
    </fill>
    <fill>
      <patternFill patternType="solid">
        <fgColor theme="2" tint="-9.9948118533890809E-2"/>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9"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2" fillId="0" borderId="0"/>
    <xf numFmtId="0" fontId="3" fillId="0" borderId="0"/>
  </cellStyleXfs>
  <cellXfs count="54">
    <xf numFmtId="0" fontId="0" fillId="0" borderId="0" xfId="0"/>
    <xf numFmtId="0" fontId="0" fillId="0" borderId="0" xfId="0"/>
    <xf numFmtId="0" fontId="1" fillId="0" borderId="0" xfId="0" applyFont="1"/>
    <xf numFmtId="0" fontId="0" fillId="0" borderId="0" xfId="0"/>
    <xf numFmtId="0" fontId="1" fillId="3" borderId="0" xfId="0" applyFont="1" applyFill="1"/>
    <xf numFmtId="0" fontId="0" fillId="3" borderId="0" xfId="0" applyFill="1"/>
    <xf numFmtId="0" fontId="0" fillId="0" borderId="4" xfId="0" applyBorder="1"/>
    <xf numFmtId="0" fontId="0" fillId="0" borderId="2" xfId="0" applyBorder="1"/>
    <xf numFmtId="0" fontId="1" fillId="0" borderId="2" xfId="0" applyFont="1" applyBorder="1"/>
    <xf numFmtId="0" fontId="1" fillId="0" borderId="0" xfId="0" applyFont="1" applyAlignment="1">
      <alignment horizontal="center" vertical="center" wrapText="1"/>
    </xf>
    <xf numFmtId="0" fontId="0" fillId="4" borderId="3" xfId="0" applyFill="1" applyBorder="1" applyProtection="1">
      <protection locked="0"/>
    </xf>
    <xf numFmtId="0" fontId="0" fillId="4" borderId="4" xfId="0" applyFill="1" applyBorder="1" applyProtection="1">
      <protection locked="0"/>
    </xf>
    <xf numFmtId="0" fontId="0" fillId="4" borderId="5" xfId="0" applyFill="1" applyBorder="1" applyProtection="1">
      <protection locked="0"/>
    </xf>
    <xf numFmtId="0" fontId="0" fillId="4" borderId="1" xfId="0" applyFill="1" applyBorder="1" applyProtection="1">
      <protection locked="0"/>
    </xf>
    <xf numFmtId="0" fontId="0" fillId="4" borderId="6" xfId="0" applyFill="1" applyBorder="1" applyProtection="1">
      <protection locked="0"/>
    </xf>
    <xf numFmtId="0" fontId="0" fillId="4" borderId="7" xfId="0" applyFill="1" applyBorder="1" applyProtection="1">
      <protection locked="0"/>
    </xf>
    <xf numFmtId="0" fontId="0" fillId="5" borderId="3" xfId="0" applyFill="1" applyBorder="1" applyProtection="1">
      <protection locked="0"/>
    </xf>
    <xf numFmtId="0" fontId="0" fillId="5" borderId="4" xfId="0" applyFill="1" applyBorder="1" applyProtection="1">
      <protection locked="0"/>
    </xf>
    <xf numFmtId="0" fontId="0" fillId="5" borderId="5" xfId="0" applyFill="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protection locked="0"/>
    </xf>
    <xf numFmtId="0" fontId="0" fillId="5" borderId="6" xfId="0" applyFill="1" applyBorder="1" applyProtection="1">
      <protection locked="0"/>
    </xf>
    <xf numFmtId="0" fontId="0" fillId="5" borderId="7" xfId="0" applyFill="1" applyBorder="1" applyProtection="1">
      <protection locked="0"/>
    </xf>
    <xf numFmtId="2" fontId="0" fillId="0" borderId="2" xfId="0" applyNumberFormat="1" applyBorder="1"/>
    <xf numFmtId="0" fontId="2" fillId="0" borderId="0" xfId="0" applyFont="1"/>
    <xf numFmtId="164" fontId="2" fillId="0" borderId="0" xfId="0" applyNumberFormat="1" applyFont="1"/>
    <xf numFmtId="0" fontId="2" fillId="0" borderId="0" xfId="0" applyFont="1" applyAlignment="1">
      <alignment horizontal="center"/>
    </xf>
    <xf numFmtId="0" fontId="4" fillId="2" borderId="1" xfId="0" applyFont="1" applyFill="1" applyBorder="1" applyAlignment="1">
      <alignment wrapText="1"/>
    </xf>
    <xf numFmtId="164" fontId="4" fillId="2" borderId="1" xfId="0" applyNumberFormat="1" applyFont="1" applyFill="1" applyBorder="1" applyAlignment="1">
      <alignment horizontal="center" wrapText="1"/>
    </xf>
    <xf numFmtId="0" fontId="4" fillId="2" borderId="1" xfId="0" applyFont="1" applyFill="1" applyBorder="1" applyAlignment="1">
      <alignment horizontal="center" wrapText="1"/>
    </xf>
    <xf numFmtId="0" fontId="4" fillId="0" borderId="0" xfId="0" applyFont="1" applyAlignment="1">
      <alignment wrapText="1"/>
    </xf>
    <xf numFmtId="0" fontId="0" fillId="0" borderId="0" xfId="0" applyFill="1"/>
    <xf numFmtId="0" fontId="0" fillId="0" borderId="0" xfId="0" applyAlignment="1">
      <alignment horizontal="centerContinuous" wrapText="1"/>
    </xf>
    <xf numFmtId="0" fontId="0" fillId="0" borderId="0" xfId="0" applyAlignment="1">
      <alignment horizontal="centerContinuous"/>
    </xf>
    <xf numFmtId="0" fontId="6" fillId="0" borderId="0" xfId="0" applyFont="1" applyAlignment="1">
      <alignment horizontal="centerContinuous"/>
    </xf>
    <xf numFmtId="0" fontId="5" fillId="0" borderId="0" xfId="0" applyFont="1" applyAlignment="1">
      <alignment horizontal="centerContinuous"/>
    </xf>
    <xf numFmtId="2" fontId="1" fillId="0" borderId="8" xfId="0" applyNumberFormat="1" applyFont="1" applyBorder="1" applyAlignment="1"/>
    <xf numFmtId="2" fontId="1" fillId="0" borderId="10" xfId="0" applyNumberFormat="1" applyFont="1" applyBorder="1" applyAlignment="1"/>
    <xf numFmtId="2" fontId="1" fillId="0" borderId="9" xfId="0" applyNumberFormat="1" applyFont="1" applyBorder="1" applyAlignment="1"/>
    <xf numFmtId="0" fontId="0" fillId="6" borderId="0" xfId="0" applyFill="1"/>
    <xf numFmtId="2" fontId="0" fillId="0" borderId="11" xfId="0" applyNumberFormat="1" applyBorder="1"/>
    <xf numFmtId="2" fontId="0" fillId="0" borderId="12" xfId="0" applyNumberFormat="1" applyBorder="1"/>
    <xf numFmtId="2" fontId="0" fillId="0" borderId="13" xfId="0" applyNumberFormat="1" applyBorder="1"/>
    <xf numFmtId="0" fontId="0" fillId="0" borderId="14" xfId="0" applyBorder="1"/>
    <xf numFmtId="0" fontId="0" fillId="0" borderId="15" xfId="0" applyBorder="1"/>
    <xf numFmtId="0" fontId="0" fillId="0" borderId="16" xfId="0" applyBorder="1"/>
    <xf numFmtId="0" fontId="0" fillId="0" borderId="0" xfId="0" applyNumberFormat="1" applyAlignment="1">
      <alignment vertical="top"/>
    </xf>
    <xf numFmtId="166" fontId="0" fillId="0" borderId="0" xfId="0" applyNumberFormat="1" applyFill="1" applyAlignment="1">
      <alignment vertical="top"/>
    </xf>
    <xf numFmtId="3" fontId="0" fillId="0" borderId="0" xfId="0" applyNumberFormat="1" applyAlignment="1">
      <alignment vertical="top"/>
    </xf>
    <xf numFmtId="165" fontId="0" fillId="0" borderId="0" xfId="0" applyNumberFormat="1" applyAlignment="1">
      <alignment vertical="top"/>
    </xf>
    <xf numFmtId="166" fontId="0" fillId="0" borderId="0" xfId="0" applyNumberFormat="1" applyFill="1" applyAlignment="1">
      <alignment horizontal="center" vertical="top"/>
    </xf>
    <xf numFmtId="0" fontId="0" fillId="7" borderId="0" xfId="0" applyFill="1"/>
    <xf numFmtId="0" fontId="0" fillId="8" borderId="0" xfId="0" applyFill="1"/>
    <xf numFmtId="0" fontId="0" fillId="9" borderId="0" xfId="0" applyFill="1"/>
  </cellXfs>
  <cellStyles count="3">
    <cellStyle name="Normal" xfId="0" builtinId="0"/>
    <cellStyle name="Normal 2" xfId="1"/>
    <cellStyle name="Normal 2 2" xfId="2"/>
  </cellStyles>
  <dxfs count="20">
    <dxf>
      <fill>
        <patternFill patternType="solid">
          <fgColor indexed="64"/>
          <bgColor theme="3" tint="0.79998168889431442"/>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none">
          <fgColor indexed="64"/>
          <bgColor indexed="65"/>
        </patternFill>
      </fill>
    </dxf>
    <dxf>
      <fill>
        <patternFill patternType="solid">
          <fgColor indexed="64"/>
          <bgColor theme="6" tint="0.39997558519241921"/>
        </patternFill>
      </fill>
    </dxf>
    <dxf>
      <fill>
        <patternFill patternType="solid">
          <fgColor indexed="64"/>
          <bgColor theme="6" tint="0.39997558519241921"/>
        </patternFill>
      </fill>
    </dxf>
    <dxf>
      <fill>
        <patternFill patternType="solid">
          <fgColor indexed="64"/>
          <bgColor theme="3" tint="0.79998168889431442"/>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solid">
          <fgColor indexed="64"/>
          <bgColor theme="6" tint="0.39997558519241921"/>
        </patternFill>
      </fill>
    </dxf>
    <dxf>
      <fill>
        <patternFill patternType="solid">
          <fgColor indexed="64"/>
          <bgColor theme="0"/>
        </patternFill>
      </fill>
    </dxf>
    <dxf>
      <fill>
        <patternFill patternType="solid">
          <fgColor indexed="64"/>
          <bgColor theme="0"/>
        </patternFill>
      </fill>
    </dxf>
    <dxf>
      <fill>
        <patternFill patternType="none">
          <fgColor indexed="64"/>
          <bgColor indexed="65"/>
        </patternFill>
      </fill>
    </dxf>
    <dxf>
      <fill>
        <patternFill patternType="solid">
          <fgColor indexed="64"/>
          <bgColor theme="6" tint="0.39997558519241921"/>
        </patternFill>
      </fill>
    </dxf>
    <dxf>
      <fill>
        <patternFill patternType="none">
          <fgColor indexed="64"/>
          <bgColor indexed="65"/>
        </patternFill>
      </fill>
    </dxf>
    <dxf>
      <fill>
        <patternFill patternType="solid">
          <fgColor indexed="64"/>
          <bgColor theme="6" tint="0.399975585192419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5</xdr:col>
      <xdr:colOff>266700</xdr:colOff>
      <xdr:row>0</xdr:row>
      <xdr:rowOff>694518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0058400" cy="646893"/>
        </a:xfrm>
        <a:prstGeom prst="rect">
          <a:avLst/>
        </a:prstGeom>
      </xdr:spPr>
    </xdr:pic>
    <xdr:clientData/>
  </xdr:twoCellAnchor>
  <xdr:twoCellAnchor editAs="oneCell">
    <xdr:from>
      <xdr:col>0</xdr:col>
      <xdr:colOff>0</xdr:colOff>
      <xdr:row>0</xdr:row>
      <xdr:rowOff>38100</xdr:rowOff>
    </xdr:from>
    <xdr:to>
      <xdr:col>4</xdr:col>
      <xdr:colOff>38100</xdr:colOff>
      <xdr:row>0</xdr:row>
      <xdr:rowOff>675468</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0"/>
          <a:ext cx="9448800" cy="637368"/>
        </a:xfrm>
        <a:prstGeom prst="rect">
          <a:avLst/>
        </a:prstGeom>
      </xdr:spPr>
    </xdr:pic>
    <xdr:clientData/>
  </xdr:twoCellAnchor>
</xdr:wsDr>
</file>

<file path=xl/tables/table1.xml><?xml version="1.0" encoding="utf-8"?>
<table xmlns="http://schemas.openxmlformats.org/spreadsheetml/2006/main" id="1" name="Dairy_t" displayName="Dairy_t" ref="A2:E12" totalsRowShown="0">
  <autoFilter ref="A2:E12"/>
  <tableColumns count="5">
    <tableColumn id="8" name="100022 CHEESE MOZ LM PART SKIM FRZ LVS-8/6 LB"/>
    <tableColumn id="2" name="100036 CHEESE BLEND AMER SKM YEL SLC LVS-6/5 LB"/>
    <tableColumn id="3" name="110242 CHEESE NAT AMER FBD BARREL-500 LB(40800)"/>
    <tableColumn id="4" name="110244 CHEESE MOZ LM PT SKM UNFZ PROC PK(41125)" dataDxfId="19"/>
    <tableColumn id="6" name="110254 CHEESE CHED YEL BLOCK-40 LB (40800)" dataDxfId="18"/>
  </tableColumns>
  <tableStyleInfo name="TableStyleMedium2" showFirstColumn="0" showLastColumn="0" showRowStripes="1" showColumnStripes="0"/>
</table>
</file>

<file path=xl/tables/table2.xml><?xml version="1.0" encoding="utf-8"?>
<table xmlns="http://schemas.openxmlformats.org/spreadsheetml/2006/main" id="2" name="Beef_t" displayName="Beef_t" ref="A19:D25" totalsRowShown="0">
  <autoFilter ref="A19:D25"/>
  <tableColumns count="4">
    <tableColumn id="1" name="100154 BEEF COARSE GROUND FRZ CTN-60 LB"/>
    <tableColumn id="2" name="100155 BEEF FRESH BNLS COMBO-20/2000 LB"/>
    <tableColumn id="3" name="100156 BEEF BNLS SPECIAL TRM FRZ CTN-60 LB"/>
    <tableColumn id="4" name="100193 PORK PICNIC BNLS FRZ CTN-60 LB" dataDxfId="17"/>
  </tableColumns>
  <tableStyleInfo name="TableStyleMedium2" showFirstColumn="0" showLastColumn="0" showRowStripes="1" showColumnStripes="0"/>
</table>
</file>

<file path=xl/tables/table3.xml><?xml version="1.0" encoding="utf-8"?>
<table xmlns="http://schemas.openxmlformats.org/spreadsheetml/2006/main" id="3" name="FV_t" displayName="FV_t" ref="A32:N35" totalsRowShown="0">
  <autoFilter ref="A32:N35"/>
  <tableColumns count="14">
    <tableColumn id="8" name="100212 MIXED FRUIT EX LT CAN-6/10"/>
    <tableColumn id="10" name="100220 PEACHES CLING DICED EX LT  CAN-6/10"/>
    <tableColumn id="11" name="100225 PEARS DICED EX LT CAN-6/10"/>
    <tableColumn id="12" name="100243 BLUEBERRY WILD FRZ CTN-30 LB" dataDxfId="16"/>
    <tableColumn id="14" name="100254 STRAWBERRY SLICES FRZ CTN-30 LB2" dataDxfId="15"/>
    <tableColumn id="1" name="100332 TOMATO PASTE FOR BULK PROCESSING" dataDxfId="14"/>
    <tableColumn id="4" name="100360 BEANS GARBANZO CAN-6/10" dataDxfId="13"/>
    <tableColumn id="5" name="100365 BEANS PINTO CAN-6/10" dataDxfId="12"/>
    <tableColumn id="6" name="100506 POTATO BULK FOR PROCESS FRZ2" dataDxfId="11"/>
    <tableColumn id="7" name="100980 SWEET POTATO BULK FRESH PROC" dataDxfId="10"/>
    <tableColumn id="15" name="110149 APPLES FOR FURTHER PROCESSING – BULK" dataDxfId="9"/>
    <tableColumn id="16" name="110227 POTATO FOR PROCESS INTO DEHY PRD-BULK" dataDxfId="8"/>
    <tableColumn id="17" name="110381 BEANS PINTO DRY TOTE-2000 LB" dataDxfId="7"/>
    <tableColumn id="18" name="110846 STRAWBERRY WHOLE UNSWT IQF CTN-6/5 LB" dataDxfId="6"/>
  </tableColumns>
  <tableStyleInfo name="TableStyleMedium2" showFirstColumn="0" showLastColumn="0" showRowStripes="1" showColumnStripes="0"/>
</table>
</file>

<file path=xl/tables/table4.xml><?xml version="1.0" encoding="utf-8"?>
<table xmlns="http://schemas.openxmlformats.org/spreadsheetml/2006/main" id="4" name="Fish_t" displayName="Fish_t" ref="A43:A45" totalsRowShown="0">
  <autoFilter ref="A43:A45"/>
  <tableColumns count="1">
    <tableColumn id="1" name="110601 FISH AK PLCK FRZ BULK CTN-49.5 LB"/>
  </tableColumns>
  <tableStyleInfo name="TableStyleMedium2" showFirstColumn="0" showLastColumn="0" showRowStripes="1" showColumnStripes="0"/>
</table>
</file>

<file path=xl/tables/table5.xml><?xml version="1.0" encoding="utf-8"?>
<table xmlns="http://schemas.openxmlformats.org/spreadsheetml/2006/main" id="5" name="Grain_t" displayName="Grain_t" ref="A51:D53" totalsRowShown="0">
  <autoFilter ref="A51:D53"/>
  <tableColumns count="4">
    <tableColumn id="2" name="100418 FLOUR BAKER HARD WHT UNBLCH-BULK" dataDxfId="5"/>
    <tableColumn id="3" name="100420 FLOUR BAKER HEARTH UNBLCH-BULK"/>
    <tableColumn id="4" name="100421 FLOUR BAKER SOFT UNBLCH-BULK" dataDxfId="4"/>
    <tableColumn id="5" name="100912 FLOUR BREAD-BULK" dataDxfId="3"/>
  </tableColumns>
  <tableStyleInfo name="TableStyleMedium2" showFirstColumn="0" showLastColumn="0" showRowStripes="1" showColumnStripes="0"/>
</table>
</file>

<file path=xl/tables/table6.xml><?xml version="1.0" encoding="utf-8"?>
<table xmlns="http://schemas.openxmlformats.org/spreadsheetml/2006/main" id="6" name="Poultry_t" displayName="Poultry_t" ref="A60:F65" totalsRowShown="0">
  <autoFilter ref="A60:F65"/>
  <tableColumns count="6">
    <tableColumn id="1" name="100047 EGGS WHOLE LIQ BULK -TANK"/>
    <tableColumn id="2" name="100100 CHICKEN SMALL CHILLED -BULK"/>
    <tableColumn id="3" name="100103 CHICKEN LARGE CHILLED -BULK" dataDxfId="2"/>
    <tableColumn id="4" name="100113 CHICKEN LEGS CHILLED -BULK"/>
    <tableColumn id="5" name="100124 TURKEY CHILLED -BULK"/>
    <tableColumn id="8" name="100883 TURKEY THIGHS BNLS SKNLS CHILLED-BULK" dataDxfId="1"/>
  </tableColumns>
  <tableStyleInfo name="TableStyleMedium2" showFirstColumn="0" showLastColumn="0" showRowStripes="1" showColumnStripes="0"/>
</table>
</file>

<file path=xl/tables/table7.xml><?xml version="1.0" encoding="utf-8"?>
<table xmlns="http://schemas.openxmlformats.org/spreadsheetml/2006/main" id="7" name="Nut_t" displayName="Nut_t" ref="A72:A73" totalsRowShown="0">
  <autoFilter ref="A72:A73"/>
  <tableColumns count="1">
    <tableColumn id="2" name="110700 PEANUTS RAW SHELLED-BULK 44000 LB"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65"/>
  <sheetViews>
    <sheetView tabSelected="1" topLeftCell="A55" workbookViewId="0">
      <selection activeCell="C78" sqref="C78"/>
    </sheetView>
  </sheetViews>
  <sheetFormatPr defaultRowHeight="15" x14ac:dyDescent="0.25"/>
  <cols>
    <col min="1" max="1" width="50.85546875" customWidth="1"/>
    <col min="2" max="2" width="57.7109375" customWidth="1"/>
    <col min="3" max="3" width="11.7109375" customWidth="1"/>
    <col min="4" max="4" width="11.140625" customWidth="1"/>
    <col min="5" max="5" width="12.28515625" customWidth="1"/>
    <col min="6" max="6" width="21.42578125" customWidth="1"/>
    <col min="7" max="7" width="9.140625" hidden="1" customWidth="1"/>
  </cols>
  <sheetData>
    <row r="1" spans="1:7" ht="18" x14ac:dyDescent="0.25">
      <c r="A1" s="35" t="s">
        <v>646</v>
      </c>
      <c r="B1" s="35"/>
      <c r="C1" s="35"/>
      <c r="D1" s="35"/>
      <c r="E1" s="35"/>
    </row>
    <row r="2" spans="1:7" ht="33.75" customHeight="1" x14ac:dyDescent="0.25">
      <c r="A2" s="32" t="s">
        <v>664</v>
      </c>
      <c r="B2" s="32"/>
      <c r="C2" s="32"/>
      <c r="D2" s="32"/>
      <c r="E2" s="32"/>
    </row>
    <row r="3" spans="1:7" ht="16.5" customHeight="1" x14ac:dyDescent="0.25">
      <c r="A3" s="34" t="s">
        <v>552</v>
      </c>
      <c r="B3" s="33"/>
      <c r="C3" s="33"/>
      <c r="D3" s="33"/>
      <c r="E3" s="33"/>
    </row>
    <row r="4" spans="1:7" ht="60.75" thickBot="1" x14ac:dyDescent="0.3">
      <c r="A4" s="2" t="s">
        <v>346</v>
      </c>
      <c r="B4" s="2" t="s">
        <v>347</v>
      </c>
      <c r="C4" s="9" t="s">
        <v>358</v>
      </c>
      <c r="D4" s="9" t="s">
        <v>349</v>
      </c>
      <c r="E4" s="9" t="s">
        <v>348</v>
      </c>
      <c r="F4" s="9" t="s">
        <v>591</v>
      </c>
    </row>
    <row r="5" spans="1:7" ht="15.75" thickBot="1" x14ac:dyDescent="0.3">
      <c r="A5" s="10"/>
      <c r="B5" s="11"/>
      <c r="C5" s="6" t="e">
        <f>VLOOKUP(A5,'November 2019'!C:O,2,FALSE)</f>
        <v>#N/A</v>
      </c>
      <c r="D5" s="11"/>
      <c r="E5" s="40" t="str">
        <f>IFERROR(C5*D5,"")</f>
        <v/>
      </c>
      <c r="F5" s="43" t="str">
        <f>IFERROR(IF(G5&gt;=0,(D5/G5),""),"")</f>
        <v/>
      </c>
      <c r="G5" t="e">
        <f>VLOOKUP(A5,'November 2019'!C3:P224,14,FALSE)</f>
        <v>#N/A</v>
      </c>
    </row>
    <row r="6" spans="1:7" ht="15.75" thickBot="1" x14ac:dyDescent="0.3">
      <c r="A6" s="12"/>
      <c r="B6" s="13"/>
      <c r="C6" s="6" t="e">
        <f>VLOOKUP(A6,'November 2019'!C:O,2,FALSE)</f>
        <v>#N/A</v>
      </c>
      <c r="D6" s="13"/>
      <c r="E6" s="41" t="str">
        <f>IFERROR(C6*D6,"")</f>
        <v/>
      </c>
      <c r="F6" s="44" t="str">
        <f>IFERROR(IF(G6&gt;=0,(D6/G6),""),"")</f>
        <v/>
      </c>
      <c r="G6" s="3" t="e">
        <f>VLOOKUP(A6,'November 2019'!C4:P225,14,FALSE)</f>
        <v>#N/A</v>
      </c>
    </row>
    <row r="7" spans="1:7" ht="15.75" thickBot="1" x14ac:dyDescent="0.3">
      <c r="A7" s="12"/>
      <c r="B7" s="13"/>
      <c r="C7" s="6" t="e">
        <f>VLOOKUP(A7,'November 2019'!C:O,2,FALSE)</f>
        <v>#N/A</v>
      </c>
      <c r="D7" s="13"/>
      <c r="E7" s="41" t="str">
        <f t="shared" ref="E7:E14" si="0">IFERROR(C7*D7,"")</f>
        <v/>
      </c>
      <c r="F7" s="44" t="str">
        <f t="shared" ref="F7:F63" si="1">IFERROR(IF(G7&gt;=0,(D7/G7),""),"")</f>
        <v/>
      </c>
      <c r="G7" s="3" t="e">
        <f>VLOOKUP(A7,'November 2019'!C5:P226,14,FALSE)</f>
        <v>#N/A</v>
      </c>
    </row>
    <row r="8" spans="1:7" ht="15.75" thickBot="1" x14ac:dyDescent="0.3">
      <c r="A8" s="12"/>
      <c r="B8" s="13"/>
      <c r="C8" s="6" t="e">
        <f>VLOOKUP(A8,'November 2019'!C:O,2,FALSE)</f>
        <v>#N/A</v>
      </c>
      <c r="D8" s="13"/>
      <c r="E8" s="41" t="str">
        <f t="shared" si="0"/>
        <v/>
      </c>
      <c r="F8" s="44" t="str">
        <f t="shared" si="1"/>
        <v/>
      </c>
      <c r="G8" s="3" t="e">
        <f>VLOOKUP(A8,'November 2019'!C6:P227,14,FALSE)</f>
        <v>#N/A</v>
      </c>
    </row>
    <row r="9" spans="1:7" ht="15.75" thickBot="1" x14ac:dyDescent="0.3">
      <c r="A9" s="12"/>
      <c r="B9" s="13"/>
      <c r="C9" s="6" t="e">
        <f>VLOOKUP(A9,'November 2019'!C:O,2,FALSE)</f>
        <v>#N/A</v>
      </c>
      <c r="D9" s="13"/>
      <c r="E9" s="41" t="str">
        <f t="shared" si="0"/>
        <v/>
      </c>
      <c r="F9" s="44" t="str">
        <f t="shared" si="1"/>
        <v/>
      </c>
      <c r="G9" s="3" t="e">
        <f>VLOOKUP(A9,'November 2019'!C7:P228,14,FALSE)</f>
        <v>#N/A</v>
      </c>
    </row>
    <row r="10" spans="1:7" ht="15.75" thickBot="1" x14ac:dyDescent="0.3">
      <c r="A10" s="12"/>
      <c r="B10" s="13"/>
      <c r="C10" s="6" t="e">
        <f>VLOOKUP(A10,'November 2019'!C:O,2,FALSE)</f>
        <v>#N/A</v>
      </c>
      <c r="D10" s="13"/>
      <c r="E10" s="41" t="str">
        <f t="shared" si="0"/>
        <v/>
      </c>
      <c r="F10" s="44" t="str">
        <f t="shared" si="1"/>
        <v/>
      </c>
      <c r="G10" s="3" t="e">
        <f>VLOOKUP(A10,'November 2019'!C8:P229,14,FALSE)</f>
        <v>#N/A</v>
      </c>
    </row>
    <row r="11" spans="1:7" ht="15.75" thickBot="1" x14ac:dyDescent="0.3">
      <c r="A11" s="12"/>
      <c r="B11" s="13"/>
      <c r="C11" s="6" t="e">
        <f>VLOOKUP(A11,'November 2019'!C:O,2,FALSE)</f>
        <v>#N/A</v>
      </c>
      <c r="D11" s="13"/>
      <c r="E11" s="41" t="str">
        <f t="shared" si="0"/>
        <v/>
      </c>
      <c r="F11" s="44" t="str">
        <f t="shared" si="1"/>
        <v/>
      </c>
      <c r="G11" s="3" t="e">
        <f>VLOOKUP(A11,'November 2019'!C9:P230,14,FALSE)</f>
        <v>#N/A</v>
      </c>
    </row>
    <row r="12" spans="1:7" ht="15.75" thickBot="1" x14ac:dyDescent="0.3">
      <c r="A12" s="12"/>
      <c r="B12" s="13"/>
      <c r="C12" s="6" t="e">
        <f>VLOOKUP(A12,'November 2019'!C:O,2,FALSE)</f>
        <v>#N/A</v>
      </c>
      <c r="D12" s="13"/>
      <c r="E12" s="41" t="str">
        <f t="shared" si="0"/>
        <v/>
      </c>
      <c r="F12" s="44" t="str">
        <f t="shared" si="1"/>
        <v/>
      </c>
      <c r="G12" s="3" t="e">
        <f>VLOOKUP(A12,'November 2019'!C10:P231,14,FALSE)</f>
        <v>#N/A</v>
      </c>
    </row>
    <row r="13" spans="1:7" ht="15.75" thickBot="1" x14ac:dyDescent="0.3">
      <c r="A13" s="12"/>
      <c r="B13" s="13"/>
      <c r="C13" s="6" t="e">
        <f>VLOOKUP(A13,'November 2019'!C:O,2,FALSE)</f>
        <v>#N/A</v>
      </c>
      <c r="D13" s="13"/>
      <c r="E13" s="41" t="str">
        <f t="shared" si="0"/>
        <v/>
      </c>
      <c r="F13" s="44" t="str">
        <f t="shared" si="1"/>
        <v/>
      </c>
      <c r="G13" s="3" t="e">
        <f>VLOOKUP(A13,'November 2019'!C11:P232,14,FALSE)</f>
        <v>#N/A</v>
      </c>
    </row>
    <row r="14" spans="1:7" ht="15.75" thickBot="1" x14ac:dyDescent="0.3">
      <c r="A14" s="14"/>
      <c r="B14" s="15"/>
      <c r="C14" s="6" t="e">
        <f>VLOOKUP(A14,'November 2019'!C:O,2,FALSE)</f>
        <v>#N/A</v>
      </c>
      <c r="D14" s="15"/>
      <c r="E14" s="42" t="str">
        <f t="shared" si="0"/>
        <v/>
      </c>
      <c r="F14" s="45" t="str">
        <f t="shared" si="1"/>
        <v/>
      </c>
      <c r="G14" s="3" t="e">
        <f>VLOOKUP(A14,'November 2019'!C12:P233,14,FALSE)</f>
        <v>#N/A</v>
      </c>
    </row>
    <row r="15" spans="1:7" ht="15.75" thickBot="1" x14ac:dyDescent="0.3">
      <c r="B15" s="3"/>
      <c r="C15" s="7" t="s">
        <v>350</v>
      </c>
      <c r="D15" s="7">
        <f>SUM(D5:D14)</f>
        <v>0</v>
      </c>
      <c r="E15" s="23">
        <f>SUM(E5:E14)</f>
        <v>0</v>
      </c>
      <c r="F15" s="3" t="str">
        <f t="shared" si="1"/>
        <v/>
      </c>
      <c r="G15" s="3" t="e">
        <f>VLOOKUP(A15,'November 2019'!C13:P234,14,FALSE)</f>
        <v>#N/A</v>
      </c>
    </row>
    <row r="16" spans="1:7" ht="30.75" thickBot="1" x14ac:dyDescent="0.3">
      <c r="A16" s="2" t="s">
        <v>356</v>
      </c>
      <c r="B16" s="2" t="s">
        <v>347</v>
      </c>
      <c r="C16" s="9" t="s">
        <v>358</v>
      </c>
      <c r="D16" s="9" t="s">
        <v>349</v>
      </c>
      <c r="E16" s="9" t="s">
        <v>348</v>
      </c>
      <c r="F16" s="3" t="str">
        <f t="shared" si="1"/>
        <v/>
      </c>
      <c r="G16" s="3" t="e">
        <f>VLOOKUP(A16,'November 2019'!C14:P235,14,FALSE)</f>
        <v>#N/A</v>
      </c>
    </row>
    <row r="17" spans="1:7" ht="15.75" thickBot="1" x14ac:dyDescent="0.3">
      <c r="A17" s="16"/>
      <c r="B17" s="17"/>
      <c r="C17" s="6" t="e">
        <f>VLOOKUP(A17,'November 2019'!C:O,2,FALSE)</f>
        <v>#N/A</v>
      </c>
      <c r="D17" s="17"/>
      <c r="E17" s="40" t="str">
        <f>IFERROR(C17*D17,"")</f>
        <v/>
      </c>
      <c r="F17" s="43" t="str">
        <f t="shared" si="1"/>
        <v/>
      </c>
      <c r="G17" s="3" t="e">
        <f>VLOOKUP(A17,'November 2019'!C15:P236,14,FALSE)</f>
        <v>#N/A</v>
      </c>
    </row>
    <row r="18" spans="1:7" ht="15.75" thickBot="1" x14ac:dyDescent="0.3">
      <c r="A18" s="18"/>
      <c r="B18" s="19"/>
      <c r="C18" s="6" t="e">
        <f>VLOOKUP(A18,'November 2019'!C:O,2,FALSE)</f>
        <v>#N/A</v>
      </c>
      <c r="D18" s="19"/>
      <c r="E18" s="41" t="str">
        <f t="shared" ref="E18:E24" si="2">IFERROR(C18*D18,"")</f>
        <v/>
      </c>
      <c r="F18" s="44" t="str">
        <f t="shared" si="1"/>
        <v/>
      </c>
      <c r="G18" s="3" t="e">
        <f>VLOOKUP(A18,'November 2019'!C16:P237,14,FALSE)</f>
        <v>#N/A</v>
      </c>
    </row>
    <row r="19" spans="1:7" ht="15.75" thickBot="1" x14ac:dyDescent="0.3">
      <c r="A19" s="18"/>
      <c r="B19" s="19"/>
      <c r="C19" s="6" t="e">
        <f>VLOOKUP(A19,'November 2019'!C:O,2,FALSE)</f>
        <v>#N/A</v>
      </c>
      <c r="D19" s="19"/>
      <c r="E19" s="41" t="str">
        <f t="shared" si="2"/>
        <v/>
      </c>
      <c r="F19" s="44" t="str">
        <f t="shared" si="1"/>
        <v/>
      </c>
      <c r="G19" s="3" t="e">
        <f>VLOOKUP(A19,'November 2019'!C17:P238,14,FALSE)</f>
        <v>#N/A</v>
      </c>
    </row>
    <row r="20" spans="1:7" ht="15.75" thickBot="1" x14ac:dyDescent="0.3">
      <c r="A20" s="18"/>
      <c r="B20" s="19"/>
      <c r="C20" s="6" t="e">
        <f>VLOOKUP(A20,'November 2019'!C:O,2,FALSE)</f>
        <v>#N/A</v>
      </c>
      <c r="D20" s="19"/>
      <c r="E20" s="41" t="str">
        <f t="shared" si="2"/>
        <v/>
      </c>
      <c r="F20" s="44" t="str">
        <f t="shared" si="1"/>
        <v/>
      </c>
      <c r="G20" s="3" t="e">
        <f>VLOOKUP(A20,'November 2019'!C18:P239,14,FALSE)</f>
        <v>#N/A</v>
      </c>
    </row>
    <row r="21" spans="1:7" ht="15.75" thickBot="1" x14ac:dyDescent="0.3">
      <c r="A21" s="18"/>
      <c r="B21" s="20"/>
      <c r="C21" s="6" t="e">
        <f>VLOOKUP(A21,'November 2019'!C:O,2,FALSE)</f>
        <v>#N/A</v>
      </c>
      <c r="D21" s="19"/>
      <c r="E21" s="41" t="str">
        <f t="shared" si="2"/>
        <v/>
      </c>
      <c r="F21" s="44" t="str">
        <f t="shared" si="1"/>
        <v/>
      </c>
      <c r="G21" s="3" t="e">
        <f>VLOOKUP(A21,'November 2019'!C19:P240,14,FALSE)</f>
        <v>#N/A</v>
      </c>
    </row>
    <row r="22" spans="1:7" ht="15.75" thickBot="1" x14ac:dyDescent="0.3">
      <c r="A22" s="18"/>
      <c r="B22" s="19"/>
      <c r="C22" s="6" t="e">
        <f>VLOOKUP(A22,'November 2019'!C:O,2,FALSE)</f>
        <v>#N/A</v>
      </c>
      <c r="D22" s="19"/>
      <c r="E22" s="41" t="str">
        <f t="shared" si="2"/>
        <v/>
      </c>
      <c r="F22" s="44" t="str">
        <f t="shared" si="1"/>
        <v/>
      </c>
      <c r="G22" s="3" t="e">
        <f>VLOOKUP(A22,'November 2019'!C20:P241,14,FALSE)</f>
        <v>#N/A</v>
      </c>
    </row>
    <row r="23" spans="1:7" ht="15.75" thickBot="1" x14ac:dyDescent="0.3">
      <c r="A23" s="18"/>
      <c r="B23" s="19"/>
      <c r="C23" s="6" t="e">
        <f>VLOOKUP(A23,'November 2019'!C:O,2,FALSE)</f>
        <v>#N/A</v>
      </c>
      <c r="D23" s="19"/>
      <c r="E23" s="41" t="str">
        <f t="shared" si="2"/>
        <v/>
      </c>
      <c r="F23" s="44" t="str">
        <f t="shared" si="1"/>
        <v/>
      </c>
      <c r="G23" s="3" t="e">
        <f>VLOOKUP(A23,'November 2019'!C20:P242,14,FALSE)</f>
        <v>#N/A</v>
      </c>
    </row>
    <row r="24" spans="1:7" ht="15.75" thickBot="1" x14ac:dyDescent="0.3">
      <c r="A24" s="18"/>
      <c r="B24" s="22"/>
      <c r="C24" s="6" t="e">
        <f>VLOOKUP(A24,'November 2019'!C:O,2,FALSE)</f>
        <v>#N/A</v>
      </c>
      <c r="D24" s="22"/>
      <c r="E24" s="42" t="str">
        <f t="shared" si="2"/>
        <v/>
      </c>
      <c r="F24" s="45" t="str">
        <f t="shared" si="1"/>
        <v/>
      </c>
      <c r="G24" s="3" t="e">
        <f>VLOOKUP(A24,'November 2019'!C21:P243,14,FALSE)</f>
        <v>#N/A</v>
      </c>
    </row>
    <row r="25" spans="1:7" ht="15.75" thickBot="1" x14ac:dyDescent="0.3">
      <c r="C25" s="7" t="s">
        <v>350</v>
      </c>
      <c r="D25" s="7">
        <f>SUM(D17:D24)</f>
        <v>0</v>
      </c>
      <c r="E25" s="23">
        <f>SUM(E17:E24)</f>
        <v>0</v>
      </c>
      <c r="F25" s="3" t="str">
        <f t="shared" si="1"/>
        <v/>
      </c>
      <c r="G25" s="3" t="e">
        <f>VLOOKUP(A25,'November 2019'!C22:P244,14,FALSE)</f>
        <v>#N/A</v>
      </c>
    </row>
    <row r="26" spans="1:7" ht="30.75" thickBot="1" x14ac:dyDescent="0.3">
      <c r="A26" s="2" t="s">
        <v>351</v>
      </c>
      <c r="B26" s="2" t="s">
        <v>347</v>
      </c>
      <c r="C26" s="9" t="s">
        <v>358</v>
      </c>
      <c r="D26" s="9" t="s">
        <v>349</v>
      </c>
      <c r="E26" s="9" t="s">
        <v>348</v>
      </c>
      <c r="F26" s="3" t="str">
        <f t="shared" si="1"/>
        <v/>
      </c>
      <c r="G26" s="3" t="e">
        <f>VLOOKUP(A26,'November 2019'!C22:P245,14,FALSE)</f>
        <v>#N/A</v>
      </c>
    </row>
    <row r="27" spans="1:7" ht="15.75" thickBot="1" x14ac:dyDescent="0.3">
      <c r="A27" s="16"/>
      <c r="B27" s="17"/>
      <c r="C27" s="6" t="e">
        <f>VLOOKUP(A27,'November 2019'!C:O,2,FALSE)</f>
        <v>#N/A</v>
      </c>
      <c r="D27" s="17"/>
      <c r="E27" s="40" t="str">
        <f>IFERROR(C27*D27,"")</f>
        <v/>
      </c>
      <c r="F27" s="43" t="str">
        <f t="shared" si="1"/>
        <v/>
      </c>
      <c r="G27" s="3" t="e">
        <f>VLOOKUP(A27,'November 2019'!C23:P246,14,FALSE)</f>
        <v>#N/A</v>
      </c>
    </row>
    <row r="28" spans="1:7" ht="15.75" thickBot="1" x14ac:dyDescent="0.3">
      <c r="A28" s="18"/>
      <c r="B28" s="19"/>
      <c r="C28" s="6" t="e">
        <f>VLOOKUP(A28,'November 2019'!C:O,2,FALSE)</f>
        <v>#N/A</v>
      </c>
      <c r="D28" s="19"/>
      <c r="E28" s="41" t="str">
        <f t="shared" ref="E28:E36" si="3">IFERROR(C28*D28,"")</f>
        <v/>
      </c>
      <c r="F28" s="44" t="str">
        <f t="shared" si="1"/>
        <v/>
      </c>
      <c r="G28" s="3" t="e">
        <f>VLOOKUP(A28,'November 2019'!C24:P247,14,FALSE)</f>
        <v>#N/A</v>
      </c>
    </row>
    <row r="29" spans="1:7" ht="15.75" thickBot="1" x14ac:dyDescent="0.3">
      <c r="A29" s="18"/>
      <c r="B29" s="19"/>
      <c r="C29" s="6" t="e">
        <f>VLOOKUP(A29,'November 2019'!C:O,2,FALSE)</f>
        <v>#N/A</v>
      </c>
      <c r="D29" s="19"/>
      <c r="E29" s="41" t="str">
        <f t="shared" si="3"/>
        <v/>
      </c>
      <c r="F29" s="44" t="str">
        <f t="shared" si="1"/>
        <v/>
      </c>
      <c r="G29" s="3" t="e">
        <f>VLOOKUP(A29,'November 2019'!C25:P248,14,FALSE)</f>
        <v>#N/A</v>
      </c>
    </row>
    <row r="30" spans="1:7" ht="15.75" thickBot="1" x14ac:dyDescent="0.3">
      <c r="A30" s="18"/>
      <c r="B30" s="19"/>
      <c r="C30" s="6" t="e">
        <f>VLOOKUP(A30,'November 2019'!C:O,2,FALSE)</f>
        <v>#N/A</v>
      </c>
      <c r="D30" s="19"/>
      <c r="E30" s="41" t="str">
        <f t="shared" si="3"/>
        <v/>
      </c>
      <c r="F30" s="44" t="str">
        <f t="shared" si="1"/>
        <v/>
      </c>
      <c r="G30" s="3" t="e">
        <f>VLOOKUP(A30,'November 2019'!C26:P249,14,FALSE)</f>
        <v>#N/A</v>
      </c>
    </row>
    <row r="31" spans="1:7" ht="15.75" thickBot="1" x14ac:dyDescent="0.3">
      <c r="A31" s="18"/>
      <c r="B31" s="19"/>
      <c r="C31" s="6" t="e">
        <f>VLOOKUP(A31,'November 2019'!C:O,2,FALSE)</f>
        <v>#N/A</v>
      </c>
      <c r="D31" s="19"/>
      <c r="E31" s="41" t="str">
        <f t="shared" si="3"/>
        <v/>
      </c>
      <c r="F31" s="44" t="str">
        <f t="shared" si="1"/>
        <v/>
      </c>
      <c r="G31" s="3" t="e">
        <f>VLOOKUP(A31,'November 2019'!C27:P250,14,FALSE)</f>
        <v>#N/A</v>
      </c>
    </row>
    <row r="32" spans="1:7" ht="15.75" thickBot="1" x14ac:dyDescent="0.3">
      <c r="A32" s="18"/>
      <c r="B32" s="19"/>
      <c r="C32" s="6" t="e">
        <f>VLOOKUP(A32,'November 2019'!C:O,2,FALSE)</f>
        <v>#N/A</v>
      </c>
      <c r="D32" s="19"/>
      <c r="E32" s="41" t="str">
        <f t="shared" si="3"/>
        <v/>
      </c>
      <c r="F32" s="44" t="str">
        <f t="shared" si="1"/>
        <v/>
      </c>
      <c r="G32" s="3" t="e">
        <f>VLOOKUP(A32,'November 2019'!C28:P251,14,FALSE)</f>
        <v>#N/A</v>
      </c>
    </row>
    <row r="33" spans="1:7" ht="15.75" thickBot="1" x14ac:dyDescent="0.3">
      <c r="A33" s="18"/>
      <c r="B33" s="19"/>
      <c r="C33" s="6" t="e">
        <f>VLOOKUP(A33,'November 2019'!C:O,2,FALSE)</f>
        <v>#N/A</v>
      </c>
      <c r="D33" s="19"/>
      <c r="E33" s="41" t="str">
        <f t="shared" si="3"/>
        <v/>
      </c>
      <c r="F33" s="44" t="str">
        <f t="shared" si="1"/>
        <v/>
      </c>
      <c r="G33" s="3" t="e">
        <f>VLOOKUP(A33,'November 2019'!C28:P252,14,FALSE)</f>
        <v>#N/A</v>
      </c>
    </row>
    <row r="34" spans="1:7" ht="15.75" thickBot="1" x14ac:dyDescent="0.3">
      <c r="A34" s="18"/>
      <c r="B34" s="19"/>
      <c r="C34" s="6" t="e">
        <f>VLOOKUP(A34,'November 2019'!C:O,2,FALSE)</f>
        <v>#N/A</v>
      </c>
      <c r="D34" s="19"/>
      <c r="E34" s="41" t="str">
        <f t="shared" si="3"/>
        <v/>
      </c>
      <c r="F34" s="44" t="str">
        <f t="shared" si="1"/>
        <v/>
      </c>
      <c r="G34" s="3" t="e">
        <f>VLOOKUP(A34,'November 2019'!C29:P253,14,FALSE)</f>
        <v>#N/A</v>
      </c>
    </row>
    <row r="35" spans="1:7" ht="15.75" thickBot="1" x14ac:dyDescent="0.3">
      <c r="A35" s="18"/>
      <c r="B35" s="19"/>
      <c r="C35" s="6" t="e">
        <f>VLOOKUP(A35,'November 2019'!C:O,2,FALSE)</f>
        <v>#N/A</v>
      </c>
      <c r="D35" s="19"/>
      <c r="E35" s="41" t="str">
        <f t="shared" si="3"/>
        <v/>
      </c>
      <c r="F35" s="44" t="str">
        <f t="shared" si="1"/>
        <v/>
      </c>
      <c r="G35" s="3" t="e">
        <f>VLOOKUP(A35,'November 2019'!C30:P254,14,FALSE)</f>
        <v>#N/A</v>
      </c>
    </row>
    <row r="36" spans="1:7" ht="15.75" thickBot="1" x14ac:dyDescent="0.3">
      <c r="A36" s="21"/>
      <c r="B36" s="22"/>
      <c r="C36" s="6" t="e">
        <f>VLOOKUP(A36,'November 2019'!C:O,2,FALSE)</f>
        <v>#N/A</v>
      </c>
      <c r="D36" s="22"/>
      <c r="E36" s="42" t="str">
        <f t="shared" si="3"/>
        <v/>
      </c>
      <c r="F36" s="45" t="str">
        <f t="shared" si="1"/>
        <v/>
      </c>
      <c r="G36" s="3" t="e">
        <f>VLOOKUP(A36,'November 2019'!C31:P255,14,FALSE)</f>
        <v>#N/A</v>
      </c>
    </row>
    <row r="37" spans="1:7" ht="15.75" thickBot="1" x14ac:dyDescent="0.3">
      <c r="C37" s="7" t="s">
        <v>350</v>
      </c>
      <c r="D37" s="7">
        <f>SUM(D27:D36)</f>
        <v>0</v>
      </c>
      <c r="E37" s="23">
        <f>SUM(E27:E36)</f>
        <v>0</v>
      </c>
      <c r="F37" s="3" t="str">
        <f t="shared" si="1"/>
        <v/>
      </c>
      <c r="G37" s="3" t="e">
        <f>VLOOKUP(A37,'November 2019'!C32:P256,14,FALSE)</f>
        <v>#N/A</v>
      </c>
    </row>
    <row r="38" spans="1:7" ht="30.75" thickBot="1" x14ac:dyDescent="0.3">
      <c r="A38" s="2" t="s">
        <v>352</v>
      </c>
      <c r="B38" s="2" t="s">
        <v>347</v>
      </c>
      <c r="C38" s="9" t="s">
        <v>358</v>
      </c>
      <c r="D38" s="9" t="s">
        <v>349</v>
      </c>
      <c r="E38" s="9" t="s">
        <v>348</v>
      </c>
      <c r="F38" s="3" t="str">
        <f t="shared" si="1"/>
        <v/>
      </c>
      <c r="G38" s="3" t="e">
        <f>VLOOKUP(A38,'November 2019'!C33:P257,14,FALSE)</f>
        <v>#N/A</v>
      </c>
    </row>
    <row r="39" spans="1:7" ht="15.75" thickBot="1" x14ac:dyDescent="0.3">
      <c r="A39" s="16"/>
      <c r="B39" s="17"/>
      <c r="C39" s="6" t="e">
        <f>VLOOKUP(A39,'November 2019'!C:O,2,FALSE)</f>
        <v>#N/A</v>
      </c>
      <c r="D39" s="17"/>
      <c r="E39" s="40" t="str">
        <f>IFERROR(C39*D39,"")</f>
        <v/>
      </c>
      <c r="F39" s="43" t="str">
        <f t="shared" si="1"/>
        <v/>
      </c>
      <c r="G39" s="3" t="e">
        <f>VLOOKUP(A39,'November 2019'!C34:P258,14,FALSE)</f>
        <v>#N/A</v>
      </c>
    </row>
    <row r="40" spans="1:7" ht="15.75" thickBot="1" x14ac:dyDescent="0.3">
      <c r="A40" s="21"/>
      <c r="B40" s="22"/>
      <c r="C40" s="6" t="e">
        <f>VLOOKUP(A40,'November 2019'!C:O,2,FALSE)</f>
        <v>#N/A</v>
      </c>
      <c r="D40" s="22"/>
      <c r="E40" s="42" t="str">
        <f>IFERROR(C40*D40,"")</f>
        <v/>
      </c>
      <c r="F40" s="45" t="str">
        <f t="shared" si="1"/>
        <v/>
      </c>
      <c r="G40" s="3" t="e">
        <f>VLOOKUP(A40,'November 2019'!C35:P259,14,FALSE)</f>
        <v>#N/A</v>
      </c>
    </row>
    <row r="41" spans="1:7" ht="15.75" thickBot="1" x14ac:dyDescent="0.3">
      <c r="C41" s="7" t="s">
        <v>350</v>
      </c>
      <c r="D41" s="7">
        <f>SUM(D39:D40)</f>
        <v>0</v>
      </c>
      <c r="E41" s="23">
        <f>SUM(E39:E40)</f>
        <v>0</v>
      </c>
      <c r="F41" s="3" t="str">
        <f t="shared" si="1"/>
        <v/>
      </c>
      <c r="G41" s="3" t="e">
        <f>VLOOKUP(A41,'November 2019'!C36:P260,14,FALSE)</f>
        <v>#N/A</v>
      </c>
    </row>
    <row r="42" spans="1:7" ht="30.75" thickBot="1" x14ac:dyDescent="0.3">
      <c r="A42" s="2" t="s">
        <v>353</v>
      </c>
      <c r="B42" s="2" t="s">
        <v>347</v>
      </c>
      <c r="C42" s="9" t="s">
        <v>358</v>
      </c>
      <c r="D42" s="9" t="s">
        <v>349</v>
      </c>
      <c r="E42" s="9" t="s">
        <v>348</v>
      </c>
      <c r="F42" s="3" t="str">
        <f t="shared" si="1"/>
        <v/>
      </c>
      <c r="G42" s="3" t="e">
        <f>VLOOKUP(A42,'November 2019'!C37:P261,14,FALSE)</f>
        <v>#N/A</v>
      </c>
    </row>
    <row r="43" spans="1:7" ht="15.75" thickBot="1" x14ac:dyDescent="0.3">
      <c r="A43" s="16"/>
      <c r="B43" s="17"/>
      <c r="C43" s="6" t="e">
        <f>VLOOKUP(A43,'November 2019'!C:O,2,FALSE)</f>
        <v>#N/A</v>
      </c>
      <c r="D43" s="17"/>
      <c r="E43" s="40" t="str">
        <f>IFERROR(C43*D43,"")</f>
        <v/>
      </c>
      <c r="F43" s="43" t="str">
        <f t="shared" si="1"/>
        <v/>
      </c>
      <c r="G43" s="3" t="e">
        <f>VLOOKUP(A43,'November 2019'!C38:P262,14,FALSE)</f>
        <v>#N/A</v>
      </c>
    </row>
    <row r="44" spans="1:7" ht="15.75" thickBot="1" x14ac:dyDescent="0.3">
      <c r="A44" s="18"/>
      <c r="B44" s="19"/>
      <c r="C44" s="6" t="e">
        <f>VLOOKUP(A44,'November 2019'!C:O,2,FALSE)</f>
        <v>#N/A</v>
      </c>
      <c r="D44" s="19"/>
      <c r="E44" s="41" t="str">
        <f t="shared" ref="E44:E47" si="4">IFERROR(C44*D44,"")</f>
        <v/>
      </c>
      <c r="F44" s="44" t="str">
        <f t="shared" si="1"/>
        <v/>
      </c>
      <c r="G44" s="3" t="e">
        <f>VLOOKUP(A44,'November 2019'!C39:P263,14,FALSE)</f>
        <v>#N/A</v>
      </c>
    </row>
    <row r="45" spans="1:7" ht="15.75" thickBot="1" x14ac:dyDescent="0.3">
      <c r="A45" s="18"/>
      <c r="B45" s="19"/>
      <c r="C45" s="6" t="e">
        <f>VLOOKUP(A45,'November 2019'!C:O,2,FALSE)</f>
        <v>#N/A</v>
      </c>
      <c r="D45" s="19"/>
      <c r="E45" s="41" t="str">
        <f t="shared" si="4"/>
        <v/>
      </c>
      <c r="F45" s="44" t="str">
        <f t="shared" si="1"/>
        <v/>
      </c>
      <c r="G45" s="3" t="e">
        <f>VLOOKUP(A45,'November 2019'!C40:P264,14,FALSE)</f>
        <v>#N/A</v>
      </c>
    </row>
    <row r="46" spans="1:7" ht="15.75" thickBot="1" x14ac:dyDescent="0.3">
      <c r="A46" s="18"/>
      <c r="B46" s="19"/>
      <c r="C46" s="6" t="e">
        <f>VLOOKUP(A46,'November 2019'!C:O,2,FALSE)</f>
        <v>#N/A</v>
      </c>
      <c r="D46" s="19"/>
      <c r="E46" s="41" t="str">
        <f t="shared" si="4"/>
        <v/>
      </c>
      <c r="F46" s="44" t="str">
        <f t="shared" si="1"/>
        <v/>
      </c>
      <c r="G46" s="3" t="e">
        <f>VLOOKUP(A46,'November 2019'!C41:P265,14,FALSE)</f>
        <v>#N/A</v>
      </c>
    </row>
    <row r="47" spans="1:7" ht="15.75" thickBot="1" x14ac:dyDescent="0.3">
      <c r="A47" s="21"/>
      <c r="B47" s="22"/>
      <c r="C47" s="6" t="e">
        <f>VLOOKUP(A47,'November 2019'!C:O,2,FALSE)</f>
        <v>#N/A</v>
      </c>
      <c r="D47" s="22"/>
      <c r="E47" s="42" t="str">
        <f t="shared" si="4"/>
        <v/>
      </c>
      <c r="F47" s="45" t="str">
        <f t="shared" si="1"/>
        <v/>
      </c>
      <c r="G47" s="3" t="e">
        <f>VLOOKUP(A47,'November 2019'!C42:P266,14,FALSE)</f>
        <v>#N/A</v>
      </c>
    </row>
    <row r="48" spans="1:7" ht="15.75" thickBot="1" x14ac:dyDescent="0.3">
      <c r="C48" s="7" t="s">
        <v>350</v>
      </c>
      <c r="D48" s="7">
        <f>SUM(D43:D47)</f>
        <v>0</v>
      </c>
      <c r="E48" s="23">
        <f>SUM(E43:E47)</f>
        <v>0</v>
      </c>
      <c r="F48" s="3" t="str">
        <f t="shared" si="1"/>
        <v/>
      </c>
      <c r="G48" s="3" t="e">
        <f>VLOOKUP(A48,'November 2019'!C43:P267,14,FALSE)</f>
        <v>#N/A</v>
      </c>
    </row>
    <row r="49" spans="1:7" ht="30.75" thickBot="1" x14ac:dyDescent="0.3">
      <c r="A49" s="2" t="s">
        <v>354</v>
      </c>
      <c r="B49" s="2" t="s">
        <v>347</v>
      </c>
      <c r="C49" s="9" t="s">
        <v>358</v>
      </c>
      <c r="D49" s="9" t="s">
        <v>349</v>
      </c>
      <c r="E49" s="9" t="s">
        <v>348</v>
      </c>
      <c r="F49" s="3" t="str">
        <f t="shared" si="1"/>
        <v/>
      </c>
      <c r="G49" s="3" t="e">
        <f>VLOOKUP(A49,'November 2019'!C44:P268,14,FALSE)</f>
        <v>#N/A</v>
      </c>
    </row>
    <row r="50" spans="1:7" ht="15.75" thickBot="1" x14ac:dyDescent="0.3">
      <c r="A50" s="16"/>
      <c r="B50" s="17"/>
      <c r="C50" s="6" t="e">
        <f>VLOOKUP(A50,'November 2019'!C:O,2,FALSE)</f>
        <v>#N/A</v>
      </c>
      <c r="D50" s="17"/>
      <c r="E50" s="40" t="str">
        <f>IFERROR(C50*D50,"")</f>
        <v/>
      </c>
      <c r="F50" s="43" t="str">
        <f t="shared" si="1"/>
        <v/>
      </c>
      <c r="G50" s="3" t="e">
        <f>VLOOKUP(A50,'November 2019'!C45:P269,14,FALSE)</f>
        <v>#N/A</v>
      </c>
    </row>
    <row r="51" spans="1:7" ht="15.75" thickBot="1" x14ac:dyDescent="0.3">
      <c r="A51" s="18"/>
      <c r="B51" s="19"/>
      <c r="C51" s="6" t="e">
        <f>VLOOKUP(A51,'November 2019'!C:O,2,FALSE)</f>
        <v>#N/A</v>
      </c>
      <c r="D51" s="19"/>
      <c r="E51" s="41" t="str">
        <f t="shared" ref="E51:E59" si="5">IFERROR(C51*D51,"")</f>
        <v/>
      </c>
      <c r="F51" s="44" t="str">
        <f t="shared" si="1"/>
        <v/>
      </c>
      <c r="G51" s="3" t="e">
        <f>VLOOKUP(A51,'November 2019'!C46:P270,14,FALSE)</f>
        <v>#N/A</v>
      </c>
    </row>
    <row r="52" spans="1:7" ht="15.75" thickBot="1" x14ac:dyDescent="0.3">
      <c r="A52" s="18"/>
      <c r="B52" s="19"/>
      <c r="C52" s="6" t="e">
        <f>VLOOKUP(A52,'November 2019'!C:O,2,FALSE)</f>
        <v>#N/A</v>
      </c>
      <c r="D52" s="19"/>
      <c r="E52" s="41" t="str">
        <f t="shared" si="5"/>
        <v/>
      </c>
      <c r="F52" s="44" t="str">
        <f t="shared" si="1"/>
        <v/>
      </c>
      <c r="G52" s="3" t="e">
        <f>VLOOKUP(A52,'November 2019'!C47:P271,14,FALSE)</f>
        <v>#N/A</v>
      </c>
    </row>
    <row r="53" spans="1:7" ht="15.75" thickBot="1" x14ac:dyDescent="0.3">
      <c r="A53" s="18"/>
      <c r="B53" s="19"/>
      <c r="C53" s="6" t="e">
        <f>VLOOKUP(A53,'November 2019'!C:O,2,FALSE)</f>
        <v>#N/A</v>
      </c>
      <c r="D53" s="19"/>
      <c r="E53" s="41" t="str">
        <f t="shared" si="5"/>
        <v/>
      </c>
      <c r="F53" s="44" t="str">
        <f t="shared" si="1"/>
        <v/>
      </c>
      <c r="G53" s="3" t="e">
        <f>VLOOKUP(A53,'November 2019'!C48:P272,14,FALSE)</f>
        <v>#N/A</v>
      </c>
    </row>
    <row r="54" spans="1:7" ht="15.75" thickBot="1" x14ac:dyDescent="0.3">
      <c r="A54" s="18"/>
      <c r="B54" s="19"/>
      <c r="C54" s="6" t="e">
        <f>VLOOKUP(A54,'November 2019'!C:O,2,FALSE)</f>
        <v>#N/A</v>
      </c>
      <c r="D54" s="19"/>
      <c r="E54" s="41" t="str">
        <f t="shared" si="5"/>
        <v/>
      </c>
      <c r="F54" s="44" t="str">
        <f t="shared" si="1"/>
        <v/>
      </c>
      <c r="G54" s="3" t="e">
        <f>VLOOKUP(A54,'November 2019'!C49:P273,14,FALSE)</f>
        <v>#N/A</v>
      </c>
    </row>
    <row r="55" spans="1:7" ht="15.75" thickBot="1" x14ac:dyDescent="0.3">
      <c r="A55" s="18"/>
      <c r="B55" s="19"/>
      <c r="C55" s="6" t="e">
        <f>VLOOKUP(A55,'November 2019'!C:O,2,FALSE)</f>
        <v>#N/A</v>
      </c>
      <c r="D55" s="19"/>
      <c r="E55" s="41" t="str">
        <f t="shared" si="5"/>
        <v/>
      </c>
      <c r="F55" s="44" t="str">
        <f t="shared" si="1"/>
        <v/>
      </c>
      <c r="G55" s="3" t="e">
        <f>VLOOKUP(A55,'November 2019'!C50:P274,14,FALSE)</f>
        <v>#N/A</v>
      </c>
    </row>
    <row r="56" spans="1:7" ht="15.75" thickBot="1" x14ac:dyDescent="0.3">
      <c r="A56" s="18"/>
      <c r="B56" s="19"/>
      <c r="C56" s="6" t="e">
        <f>VLOOKUP(A56,'November 2019'!C:O,2,FALSE)</f>
        <v>#N/A</v>
      </c>
      <c r="D56" s="19"/>
      <c r="E56" s="41" t="str">
        <f t="shared" si="5"/>
        <v/>
      </c>
      <c r="F56" s="44" t="str">
        <f t="shared" si="1"/>
        <v/>
      </c>
      <c r="G56" s="3" t="e">
        <f>VLOOKUP(A56,'November 2019'!C51:P275,14,FALSE)</f>
        <v>#N/A</v>
      </c>
    </row>
    <row r="57" spans="1:7" ht="15.75" thickBot="1" x14ac:dyDescent="0.3">
      <c r="A57" s="18"/>
      <c r="B57" s="19"/>
      <c r="C57" s="6" t="e">
        <f>VLOOKUP(A57,'November 2019'!C:O,2,FALSE)</f>
        <v>#N/A</v>
      </c>
      <c r="D57" s="19"/>
      <c r="E57" s="41" t="str">
        <f t="shared" si="5"/>
        <v/>
      </c>
      <c r="F57" s="44" t="str">
        <f t="shared" si="1"/>
        <v/>
      </c>
      <c r="G57" s="3" t="e">
        <f>VLOOKUP(A57,'November 2019'!C52:P276,14,FALSE)</f>
        <v>#N/A</v>
      </c>
    </row>
    <row r="58" spans="1:7" ht="15.75" thickBot="1" x14ac:dyDescent="0.3">
      <c r="A58" s="18"/>
      <c r="B58" s="19"/>
      <c r="C58" s="6" t="e">
        <f>VLOOKUP(A58,'November 2019'!C:O,2,FALSE)</f>
        <v>#N/A</v>
      </c>
      <c r="D58" s="19"/>
      <c r="E58" s="41" t="str">
        <f t="shared" si="5"/>
        <v/>
      </c>
      <c r="F58" s="44" t="str">
        <f t="shared" si="1"/>
        <v/>
      </c>
      <c r="G58" s="3" t="e">
        <f>VLOOKUP(A58,'November 2019'!C53:P277,14,FALSE)</f>
        <v>#N/A</v>
      </c>
    </row>
    <row r="59" spans="1:7" ht="15.75" thickBot="1" x14ac:dyDescent="0.3">
      <c r="A59" s="21"/>
      <c r="B59" s="22"/>
      <c r="C59" s="6" t="e">
        <f>VLOOKUP(A59,'November 2019'!C:O,2,FALSE)</f>
        <v>#N/A</v>
      </c>
      <c r="D59" s="22"/>
      <c r="E59" s="42" t="str">
        <f t="shared" si="5"/>
        <v/>
      </c>
      <c r="F59" s="45" t="str">
        <f t="shared" si="1"/>
        <v/>
      </c>
      <c r="G59" s="3" t="e">
        <f>VLOOKUP(A59,'November 2019'!C54:P278,14,FALSE)</f>
        <v>#N/A</v>
      </c>
    </row>
    <row r="60" spans="1:7" ht="15.75" thickBot="1" x14ac:dyDescent="0.3">
      <c r="C60" s="7" t="s">
        <v>350</v>
      </c>
      <c r="D60" s="7">
        <f>SUM(D50:D59)</f>
        <v>0</v>
      </c>
      <c r="E60" s="23">
        <f>SUM(E50:E59)</f>
        <v>0</v>
      </c>
      <c r="F60" s="3" t="str">
        <f t="shared" si="1"/>
        <v/>
      </c>
      <c r="G60" s="3" t="e">
        <f>VLOOKUP(A60,'November 2019'!C55:P279,14,FALSE)</f>
        <v>#N/A</v>
      </c>
    </row>
    <row r="61" spans="1:7" ht="30.75" thickBot="1" x14ac:dyDescent="0.3">
      <c r="A61" s="2" t="s">
        <v>665</v>
      </c>
      <c r="B61" s="2" t="s">
        <v>347</v>
      </c>
      <c r="C61" s="9" t="s">
        <v>358</v>
      </c>
      <c r="D61" s="9" t="s">
        <v>349</v>
      </c>
      <c r="E61" s="9" t="s">
        <v>348</v>
      </c>
      <c r="F61" s="3" t="str">
        <f t="shared" si="1"/>
        <v/>
      </c>
      <c r="G61" s="3" t="e">
        <f>VLOOKUP(A61,'November 2019'!C56:P280,14,FALSE)</f>
        <v>#N/A</v>
      </c>
    </row>
    <row r="62" spans="1:7" ht="15.75" thickBot="1" x14ac:dyDescent="0.3">
      <c r="A62" s="16"/>
      <c r="B62" s="17"/>
      <c r="C62" s="6" t="e">
        <f>VLOOKUP(A62,'November 2019'!C:O,2,FALSE)</f>
        <v>#N/A</v>
      </c>
      <c r="D62" s="17"/>
      <c r="E62" s="40" t="str">
        <f>IFERROR(C62*D62,"")</f>
        <v/>
      </c>
      <c r="F62" s="43" t="str">
        <f t="shared" si="1"/>
        <v/>
      </c>
      <c r="G62" s="3" t="e">
        <f>VLOOKUP(A62,'November 2019'!C57:P281,14,FALSE)</f>
        <v>#N/A</v>
      </c>
    </row>
    <row r="63" spans="1:7" ht="15.75" thickBot="1" x14ac:dyDescent="0.3">
      <c r="A63" s="5"/>
      <c r="B63" s="5"/>
      <c r="C63" s="7" t="s">
        <v>350</v>
      </c>
      <c r="D63" s="7">
        <f>SUM(D62:D62)</f>
        <v>0</v>
      </c>
      <c r="E63" s="23">
        <f>SUM(E62:E62)</f>
        <v>0</v>
      </c>
      <c r="F63" s="3" t="str">
        <f t="shared" si="1"/>
        <v/>
      </c>
      <c r="G63" s="3" t="e">
        <f>VLOOKUP(A63,'November 2019'!C59:P283,14,FALSE)</f>
        <v>#N/A</v>
      </c>
    </row>
    <row r="64" spans="1:7" ht="15.75" thickBot="1" x14ac:dyDescent="0.3">
      <c r="A64" s="5"/>
      <c r="B64" s="5"/>
      <c r="C64" s="5"/>
      <c r="D64" s="5"/>
      <c r="E64" s="5"/>
    </row>
    <row r="65" spans="2:5" ht="15.75" thickBot="1" x14ac:dyDescent="0.3">
      <c r="B65" s="8" t="s">
        <v>355</v>
      </c>
      <c r="C65" s="36"/>
      <c r="D65" s="37"/>
      <c r="E65" s="38">
        <f>SUM(,E62,E59,E58,E57,E56,E55,E53,E54,E52,E51,E50,E47,E46,E45,E44,E43,E40,E39,E36,E35,E34,E33,E32,E31,E30,E29,E28,E27,E24,E23,E22,E21,E20,E19,E18,E17,E14,E13,E12,E11,E10,E9,E8,E7,E6,E5)</f>
        <v>0</v>
      </c>
    </row>
  </sheetData>
  <sheetProtection algorithmName="SHA-512" hashValue="jSSuV+zzFfI8aEtVf9+ZC0xcIV+fUImk7ttiEkklknXXEmDWeeV2yXEZrP/mB8iIoiX7ZUnVIt+66LGpALUOZA==" saltValue="cmdjWnlwSOSM9n9bbZUhDQ==" spinCount="100000" sheet="1" objects="1" scenarios="1"/>
  <dataValidations xWindow="585" yWindow="678" count="14">
    <dataValidation type="list" allowBlank="1" showInputMessage="1" showErrorMessage="1" error="Choose from dropdown" prompt="Choose Dairy Product" sqref="A5:A14">
      <formula1>Dairy_p</formula1>
    </dataValidation>
    <dataValidation type="list" allowBlank="1" showInputMessage="1" showErrorMessage="1" error="Choose from list" prompt="Select beef product" sqref="A17:A24">
      <formula1>Beef_p</formula1>
    </dataValidation>
    <dataValidation type="list" allowBlank="1" showInputMessage="1" showErrorMessage="1" error="Choose from list" prompt="Choose Destination" sqref="B17:B24">
      <formula1>Beef_l</formula1>
    </dataValidation>
    <dataValidation type="list" allowBlank="1" showInputMessage="1" showErrorMessage="1" error="Choose from drop down" prompt="Choose Destination" sqref="B5:B14">
      <formula1>Fruit_list</formula1>
    </dataValidation>
    <dataValidation type="list" allowBlank="1" showInputMessage="1" showErrorMessage="1" error="Choose from List" prompt="Choose Fruit and Vegetable Product" sqref="A27:A36">
      <formula1>FV_p</formula1>
    </dataValidation>
    <dataValidation type="list" allowBlank="1" showInputMessage="1" showErrorMessage="1" error="Choose from list" prompt="Choose Destination" sqref="B27:B36">
      <formula1>FV_l</formula1>
    </dataValidation>
    <dataValidation type="list" allowBlank="1" showInputMessage="1" showErrorMessage="1" error="Choose from list" prompt="Choose Destination" sqref="B39:B40">
      <formula1>Fish_l</formula1>
    </dataValidation>
    <dataValidation type="list" allowBlank="1" showInputMessage="1" showErrorMessage="1" error="Choose from List" prompt="Choose Fish product" sqref="A39:A40">
      <formula1>Fish_p</formula1>
    </dataValidation>
    <dataValidation type="list" allowBlank="1" showInputMessage="1" showErrorMessage="1" error="Choose from list" prompt="Choose Destination" sqref="B43:B47">
      <formula1>Grain_l</formula1>
    </dataValidation>
    <dataValidation type="list" allowBlank="1" showInputMessage="1" showErrorMessage="1" error="Choose from list" prompt="Choose Grain Product" sqref="A43:A47">
      <formula1>Grain_p</formula1>
    </dataValidation>
    <dataValidation type="list" allowBlank="1" showInputMessage="1" showErrorMessage="1" error="Choose from list" prompt="Choose Poultry Product" sqref="A50:A59">
      <formula1>Poultry_p</formula1>
    </dataValidation>
    <dataValidation type="list" allowBlank="1" showInputMessage="1" showErrorMessage="1" error="Choose from list" prompt="Choose Destination" sqref="B50:B59">
      <formula1>Poultry_l</formula1>
    </dataValidation>
    <dataValidation type="list" allowBlank="1" showInputMessage="1" showErrorMessage="1" error="Choose from list" prompt="Choose Nut product" sqref="A62">
      <formula1>Nut_p</formula1>
    </dataValidation>
    <dataValidation type="list" allowBlank="1" showInputMessage="1" showErrorMessage="1" error="Choose from list" prompt="Choose Destination" sqref="B62">
      <formula1>Nut_l</formula1>
    </dataValidation>
  </dataValidations>
  <pageMargins left="0.25" right="0.25" top="0.5" bottom="0.5" header="0" footer="0.3"/>
  <pageSetup scale="61" fitToHeight="0"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heetPr>
  <dimension ref="A1:P226"/>
  <sheetViews>
    <sheetView topLeftCell="A64" workbookViewId="0">
      <selection activeCell="P91" sqref="P91:P98"/>
    </sheetView>
  </sheetViews>
  <sheetFormatPr defaultColWidth="5.7109375" defaultRowHeight="12.75" x14ac:dyDescent="0.2"/>
  <cols>
    <col min="1" max="1" width="21.85546875" style="24" customWidth="1"/>
    <col min="2" max="2" width="43.42578125" style="24" customWidth="1"/>
    <col min="3" max="3" width="53.5703125" style="24" bestFit="1" customWidth="1"/>
    <col min="4" max="4" width="22.28515625" style="25" customWidth="1"/>
    <col min="5" max="5" width="5.7109375" style="26"/>
    <col min="6" max="6" width="5.7109375" style="24"/>
    <col min="7" max="7" width="5.7109375" style="26"/>
    <col min="8" max="8" width="5.7109375" style="24"/>
    <col min="9" max="9" width="5.7109375" style="26"/>
    <col min="10" max="10" width="5.7109375" style="24"/>
    <col min="11" max="11" width="5.7109375" style="26"/>
    <col min="12" max="14" width="5.7109375" style="24"/>
    <col min="15" max="15" width="10.140625" style="24" bestFit="1" customWidth="1"/>
    <col min="16" max="16384" width="5.7109375" style="24"/>
  </cols>
  <sheetData>
    <row r="1" spans="1:16" ht="56.25" customHeight="1" x14ac:dyDescent="0.2"/>
    <row r="2" spans="1:16" s="30" customFormat="1" ht="39.6" customHeight="1" x14ac:dyDescent="0.2">
      <c r="A2" s="27" t="s">
        <v>361</v>
      </c>
      <c r="B2" s="27" t="s">
        <v>362</v>
      </c>
      <c r="C2" s="27"/>
      <c r="D2" s="28" t="s">
        <v>0</v>
      </c>
      <c r="E2" s="29" t="s">
        <v>1</v>
      </c>
      <c r="F2" s="29" t="s">
        <v>2</v>
      </c>
      <c r="G2" s="29" t="s">
        <v>3</v>
      </c>
      <c r="H2" s="27" t="s">
        <v>4</v>
      </c>
      <c r="I2" s="29" t="s">
        <v>5</v>
      </c>
      <c r="J2" s="27" t="s">
        <v>6</v>
      </c>
      <c r="K2" s="29" t="s">
        <v>7</v>
      </c>
      <c r="L2" s="27" t="s">
        <v>8</v>
      </c>
      <c r="M2" s="27" t="s">
        <v>9</v>
      </c>
      <c r="N2" s="27" t="s">
        <v>10</v>
      </c>
      <c r="O2" s="27" t="s">
        <v>11</v>
      </c>
    </row>
    <row r="3" spans="1:16" ht="15" x14ac:dyDescent="0.2">
      <c r="A3" s="46">
        <v>100002</v>
      </c>
      <c r="B3" s="46" t="s">
        <v>363</v>
      </c>
      <c r="C3" s="24" t="str">
        <f>A3 &amp; " " &amp;B3</f>
        <v>100002 CHEESE CHED WHT SHRED BAG-6/5 LB</v>
      </c>
      <c r="D3" s="47">
        <v>1.6368</v>
      </c>
      <c r="E3" s="46" t="s">
        <v>12</v>
      </c>
      <c r="F3" s="48">
        <v>1280</v>
      </c>
      <c r="G3" s="46" t="s">
        <v>13</v>
      </c>
      <c r="H3" s="46" t="s">
        <v>14</v>
      </c>
      <c r="I3" s="46" t="s">
        <v>15</v>
      </c>
      <c r="J3" s="46" t="s">
        <v>16</v>
      </c>
      <c r="K3" s="46" t="s">
        <v>17</v>
      </c>
      <c r="L3" s="46" t="s">
        <v>18</v>
      </c>
      <c r="M3" s="46" t="s">
        <v>19</v>
      </c>
      <c r="N3" s="46" t="s">
        <v>20</v>
      </c>
      <c r="O3" s="49">
        <v>38400</v>
      </c>
    </row>
    <row r="4" spans="1:16" ht="15" x14ac:dyDescent="0.2">
      <c r="A4" s="46">
        <v>100003</v>
      </c>
      <c r="B4" s="46" t="s">
        <v>364</v>
      </c>
      <c r="C4" s="24" t="str">
        <f t="shared" ref="C4:C64" si="0">A4 &amp; " " &amp;B4</f>
        <v>100003 CHEESE CHED YEL SHRED BAG-6/5 LB</v>
      </c>
      <c r="D4" s="47">
        <v>1.6368</v>
      </c>
      <c r="E4" s="46" t="s">
        <v>12</v>
      </c>
      <c r="F4" s="48">
        <v>1280</v>
      </c>
      <c r="G4" s="46" t="s">
        <v>13</v>
      </c>
      <c r="H4" s="46" t="s">
        <v>14</v>
      </c>
      <c r="I4" s="46" t="s">
        <v>15</v>
      </c>
      <c r="J4" s="46" t="s">
        <v>16</v>
      </c>
      <c r="K4" s="46" t="s">
        <v>17</v>
      </c>
      <c r="L4" s="46" t="s">
        <v>18</v>
      </c>
      <c r="M4" s="46" t="s">
        <v>21</v>
      </c>
      <c r="N4" s="46" t="s">
        <v>22</v>
      </c>
      <c r="O4" s="49">
        <v>38400</v>
      </c>
    </row>
    <row r="5" spans="1:16" ht="15" x14ac:dyDescent="0.2">
      <c r="A5" s="46">
        <v>100011</v>
      </c>
      <c r="B5" s="46" t="s">
        <v>365</v>
      </c>
      <c r="C5" s="24" t="str">
        <f t="shared" si="0"/>
        <v>100011 CHEESE CHED RDU FAT WHT SHRED BAG-6/5 LB</v>
      </c>
      <c r="D5" s="47">
        <v>1.6368</v>
      </c>
      <c r="E5" s="46" t="s">
        <v>12</v>
      </c>
      <c r="F5" s="48">
        <v>1280</v>
      </c>
      <c r="G5" s="46" t="s">
        <v>13</v>
      </c>
      <c r="H5" s="46" t="s">
        <v>14</v>
      </c>
      <c r="I5" s="46" t="s">
        <v>15</v>
      </c>
      <c r="J5" s="46" t="s">
        <v>16</v>
      </c>
      <c r="K5" s="46" t="s">
        <v>17</v>
      </c>
      <c r="L5" s="46" t="s">
        <v>18</v>
      </c>
      <c r="M5" s="46" t="s">
        <v>19</v>
      </c>
      <c r="N5" s="46" t="s">
        <v>20</v>
      </c>
      <c r="O5" s="49">
        <v>38400</v>
      </c>
    </row>
    <row r="6" spans="1:16" ht="15" x14ac:dyDescent="0.2">
      <c r="A6" s="46">
        <v>100012</v>
      </c>
      <c r="B6" s="46" t="s">
        <v>366</v>
      </c>
      <c r="C6" s="24" t="str">
        <f t="shared" si="0"/>
        <v>100012 CHEESE CHED RDU FAT YEL SHRED BAG-6/5 LB</v>
      </c>
      <c r="D6" s="47">
        <v>1.6368</v>
      </c>
      <c r="E6" s="46" t="s">
        <v>12</v>
      </c>
      <c r="F6" s="48">
        <v>1280</v>
      </c>
      <c r="G6" s="46" t="s">
        <v>13</v>
      </c>
      <c r="H6" s="46" t="s">
        <v>14</v>
      </c>
      <c r="I6" s="46" t="s">
        <v>15</v>
      </c>
      <c r="J6" s="46" t="s">
        <v>16</v>
      </c>
      <c r="K6" s="46" t="s">
        <v>17</v>
      </c>
      <c r="L6" s="46" t="s">
        <v>18</v>
      </c>
      <c r="M6" s="46" t="s">
        <v>21</v>
      </c>
      <c r="N6" s="46" t="s">
        <v>22</v>
      </c>
      <c r="O6" s="49">
        <v>38400</v>
      </c>
    </row>
    <row r="7" spans="1:16" ht="15" x14ac:dyDescent="0.2">
      <c r="A7" s="46">
        <v>100017</v>
      </c>
      <c r="B7" s="46" t="s">
        <v>367</v>
      </c>
      <c r="C7" s="24" t="str">
        <f t="shared" si="0"/>
        <v>100017 CHEESE PROCESS LVS-6/5 LB</v>
      </c>
      <c r="D7" s="47">
        <v>1.6368</v>
      </c>
      <c r="E7" s="46" t="s">
        <v>12</v>
      </c>
      <c r="F7" s="48">
        <v>1320</v>
      </c>
      <c r="G7" s="46" t="s">
        <v>13</v>
      </c>
      <c r="H7" s="46" t="s">
        <v>14</v>
      </c>
      <c r="I7" s="46" t="s">
        <v>23</v>
      </c>
      <c r="J7" s="46" t="s">
        <v>24</v>
      </c>
      <c r="K7" s="46" t="s">
        <v>17</v>
      </c>
      <c r="L7" s="46" t="s">
        <v>18</v>
      </c>
      <c r="M7" s="46" t="s">
        <v>25</v>
      </c>
      <c r="N7" s="46" t="s">
        <v>26</v>
      </c>
      <c r="O7" s="49">
        <v>39600</v>
      </c>
    </row>
    <row r="8" spans="1:16" ht="15" x14ac:dyDescent="0.2">
      <c r="A8" s="46">
        <v>100018</v>
      </c>
      <c r="B8" s="46" t="s">
        <v>368</v>
      </c>
      <c r="C8" s="24" t="str">
        <f t="shared" si="0"/>
        <v>100018 CHEESE PROCESS YEL SLC LVS-6/5 LB</v>
      </c>
      <c r="D8" s="47">
        <v>1.6368</v>
      </c>
      <c r="E8" s="46" t="s">
        <v>12</v>
      </c>
      <c r="F8" s="48">
        <v>1320</v>
      </c>
      <c r="G8" s="46" t="s">
        <v>13</v>
      </c>
      <c r="H8" s="46" t="s">
        <v>14</v>
      </c>
      <c r="I8" s="46" t="s">
        <v>23</v>
      </c>
      <c r="J8" s="46" t="s">
        <v>24</v>
      </c>
      <c r="K8" s="46" t="s">
        <v>17</v>
      </c>
      <c r="L8" s="46" t="s">
        <v>18</v>
      </c>
      <c r="M8" s="46" t="s">
        <v>27</v>
      </c>
      <c r="N8" s="46" t="s">
        <v>28</v>
      </c>
      <c r="O8" s="49">
        <v>39600</v>
      </c>
    </row>
    <row r="9" spans="1:16" ht="15" x14ac:dyDescent="0.2">
      <c r="A9" s="46">
        <v>100019</v>
      </c>
      <c r="B9" s="46" t="s">
        <v>369</v>
      </c>
      <c r="C9" s="24" t="str">
        <f t="shared" si="0"/>
        <v>100019 CHEESE PROCESS WHT SLC LVS-6/5 LB</v>
      </c>
      <c r="D9" s="47">
        <v>1.6368</v>
      </c>
      <c r="E9" s="46" t="s">
        <v>12</v>
      </c>
      <c r="F9" s="48">
        <v>1320</v>
      </c>
      <c r="G9" s="46" t="s">
        <v>13</v>
      </c>
      <c r="H9" s="46" t="s">
        <v>14</v>
      </c>
      <c r="I9" s="46" t="s">
        <v>23</v>
      </c>
      <c r="J9" s="46" t="s">
        <v>24</v>
      </c>
      <c r="K9" s="46" t="s">
        <v>17</v>
      </c>
      <c r="L9" s="46" t="s">
        <v>18</v>
      </c>
      <c r="M9" s="46" t="s">
        <v>27</v>
      </c>
      <c r="N9" s="46" t="s">
        <v>28</v>
      </c>
      <c r="O9" s="49">
        <v>39600</v>
      </c>
      <c r="P9" s="24">
        <v>30</v>
      </c>
    </row>
    <row r="10" spans="1:16" ht="15" x14ac:dyDescent="0.2">
      <c r="A10" s="46">
        <v>100021</v>
      </c>
      <c r="B10" s="46" t="s">
        <v>370</v>
      </c>
      <c r="C10" s="24" t="str">
        <f t="shared" si="0"/>
        <v>100021 CHEESE MOZ LM PART SKM SHRD FRZ BOX-30LB</v>
      </c>
      <c r="D10" s="47">
        <v>1.6629</v>
      </c>
      <c r="E10" s="46" t="s">
        <v>12</v>
      </c>
      <c r="F10" s="48">
        <v>1344</v>
      </c>
      <c r="G10" s="46" t="s">
        <v>13</v>
      </c>
      <c r="H10" s="46" t="s">
        <v>14</v>
      </c>
      <c r="I10" s="46" t="s">
        <v>29</v>
      </c>
      <c r="J10" s="46" t="s">
        <v>30</v>
      </c>
      <c r="K10" s="46" t="s">
        <v>17</v>
      </c>
      <c r="L10" s="46" t="s">
        <v>18</v>
      </c>
      <c r="M10" s="46" t="s">
        <v>31</v>
      </c>
      <c r="N10" s="46" t="s">
        <v>32</v>
      </c>
      <c r="O10" s="49">
        <v>40320</v>
      </c>
    </row>
    <row r="11" spans="1:16" ht="15" x14ac:dyDescent="0.2">
      <c r="A11" s="46">
        <v>100022</v>
      </c>
      <c r="B11" s="46" t="s">
        <v>371</v>
      </c>
      <c r="C11" s="24" t="str">
        <f t="shared" si="0"/>
        <v>100022 CHEESE MOZ LM PART SKIM FRZ LVS-8/6 LB</v>
      </c>
      <c r="D11" s="47">
        <v>1.6629</v>
      </c>
      <c r="E11" s="46" t="s">
        <v>12</v>
      </c>
      <c r="F11" s="48">
        <v>840</v>
      </c>
      <c r="G11" s="46" t="s">
        <v>13</v>
      </c>
      <c r="H11" s="46" t="s">
        <v>14</v>
      </c>
      <c r="I11" s="46" t="s">
        <v>29</v>
      </c>
      <c r="J11" s="46" t="s">
        <v>30</v>
      </c>
      <c r="K11" s="46" t="s">
        <v>17</v>
      </c>
      <c r="L11" s="46" t="s">
        <v>18</v>
      </c>
      <c r="M11" s="46" t="s">
        <v>33</v>
      </c>
      <c r="N11" s="46" t="s">
        <v>34</v>
      </c>
      <c r="O11" s="49">
        <v>40320</v>
      </c>
      <c r="P11" s="24">
        <v>48</v>
      </c>
    </row>
    <row r="12" spans="1:16" ht="15" x14ac:dyDescent="0.2">
      <c r="A12" s="46">
        <v>100034</v>
      </c>
      <c r="B12" s="46" t="s">
        <v>372</v>
      </c>
      <c r="C12" s="24" t="str">
        <f t="shared" si="0"/>
        <v>100034 CHEESE MOZ LITE SHRED FRZ BOX-30 LB</v>
      </c>
      <c r="D12" s="47">
        <v>1.6629</v>
      </c>
      <c r="E12" s="46" t="s">
        <v>12</v>
      </c>
      <c r="F12" s="48">
        <v>1344</v>
      </c>
      <c r="G12" s="46" t="s">
        <v>13</v>
      </c>
      <c r="H12" s="46" t="s">
        <v>14</v>
      </c>
      <c r="I12" s="46" t="s">
        <v>29</v>
      </c>
      <c r="J12" s="46" t="s">
        <v>30</v>
      </c>
      <c r="K12" s="46" t="s">
        <v>17</v>
      </c>
      <c r="L12" s="46" t="s">
        <v>18</v>
      </c>
      <c r="M12" s="46" t="s">
        <v>31</v>
      </c>
      <c r="N12" s="46" t="s">
        <v>32</v>
      </c>
      <c r="O12" s="49">
        <v>40320</v>
      </c>
    </row>
    <row r="13" spans="1:16" ht="15" x14ac:dyDescent="0.2">
      <c r="A13" s="46">
        <v>100036</v>
      </c>
      <c r="B13" s="46" t="s">
        <v>373</v>
      </c>
      <c r="C13" s="24" t="str">
        <f t="shared" si="0"/>
        <v>100036 CHEESE BLEND AMER SKM YEL SLC LVS-6/5 LB</v>
      </c>
      <c r="D13" s="47">
        <v>1.6368</v>
      </c>
      <c r="E13" s="46" t="s">
        <v>12</v>
      </c>
      <c r="F13" s="48">
        <v>1320</v>
      </c>
      <c r="G13" s="46" t="s">
        <v>13</v>
      </c>
      <c r="H13" s="46" t="s">
        <v>14</v>
      </c>
      <c r="I13" s="46" t="s">
        <v>23</v>
      </c>
      <c r="J13" s="46" t="s">
        <v>24</v>
      </c>
      <c r="K13" s="46" t="s">
        <v>17</v>
      </c>
      <c r="L13" s="46" t="s">
        <v>18</v>
      </c>
      <c r="M13" s="46" t="s">
        <v>27</v>
      </c>
      <c r="N13" s="46" t="s">
        <v>28</v>
      </c>
      <c r="O13" s="49">
        <v>39600</v>
      </c>
      <c r="P13" s="24">
        <v>30</v>
      </c>
    </row>
    <row r="14" spans="1:16" ht="15" x14ac:dyDescent="0.2">
      <c r="A14" s="46">
        <v>100037</v>
      </c>
      <c r="B14" s="46" t="s">
        <v>374</v>
      </c>
      <c r="C14" s="24" t="str">
        <f t="shared" si="0"/>
        <v>100037 CHEESE BLEND AMER SKM WHT SLC LVS-6/5 LB</v>
      </c>
      <c r="D14" s="47">
        <v>1.6368</v>
      </c>
      <c r="E14" s="46" t="s">
        <v>12</v>
      </c>
      <c r="F14" s="48">
        <v>1320</v>
      </c>
      <c r="G14" s="46" t="s">
        <v>13</v>
      </c>
      <c r="H14" s="46" t="s">
        <v>14</v>
      </c>
      <c r="I14" s="46" t="s">
        <v>23</v>
      </c>
      <c r="J14" s="46" t="s">
        <v>24</v>
      </c>
      <c r="K14" s="46" t="s">
        <v>17</v>
      </c>
      <c r="L14" s="46" t="s">
        <v>18</v>
      </c>
      <c r="M14" s="46" t="s">
        <v>27</v>
      </c>
      <c r="N14" s="46" t="s">
        <v>28</v>
      </c>
      <c r="O14" s="49">
        <v>39600</v>
      </c>
    </row>
    <row r="15" spans="1:16" ht="15" x14ac:dyDescent="0.2">
      <c r="A15" s="46">
        <v>100038</v>
      </c>
      <c r="B15" s="46" t="s">
        <v>375</v>
      </c>
      <c r="C15" s="24" t="str">
        <f t="shared" si="0"/>
        <v>100038 K CHEESE PROCESS WHT SLC LVS-6/5 LB</v>
      </c>
      <c r="D15" s="47">
        <v>1.6368</v>
      </c>
      <c r="E15" s="46" t="s">
        <v>12</v>
      </c>
      <c r="F15" s="48">
        <v>1320</v>
      </c>
      <c r="G15" s="46" t="s">
        <v>13</v>
      </c>
      <c r="H15" s="46" t="s">
        <v>14</v>
      </c>
      <c r="I15" s="46" t="s">
        <v>35</v>
      </c>
      <c r="J15" s="46" t="s">
        <v>36</v>
      </c>
      <c r="K15" s="46" t="s">
        <v>17</v>
      </c>
      <c r="L15" s="46" t="s">
        <v>18</v>
      </c>
      <c r="M15" s="46" t="s">
        <v>27</v>
      </c>
      <c r="N15" s="46" t="s">
        <v>28</v>
      </c>
      <c r="O15" s="49">
        <v>39600</v>
      </c>
    </row>
    <row r="16" spans="1:16" ht="15" x14ac:dyDescent="0.2">
      <c r="A16" s="46">
        <v>100046</v>
      </c>
      <c r="B16" s="46" t="s">
        <v>376</v>
      </c>
      <c r="C16" s="24" t="str">
        <f t="shared" si="0"/>
        <v>100046 EGGS WHOLE FRZ CTN-6/5 LB</v>
      </c>
      <c r="D16" s="47">
        <v>0.75790000000000002</v>
      </c>
      <c r="E16" s="46" t="s">
        <v>12</v>
      </c>
      <c r="F16" s="48">
        <v>1334</v>
      </c>
      <c r="G16" s="46" t="s">
        <v>13</v>
      </c>
      <c r="H16" s="46" t="s">
        <v>14</v>
      </c>
      <c r="I16" s="46" t="s">
        <v>37</v>
      </c>
      <c r="J16" s="46" t="s">
        <v>38</v>
      </c>
      <c r="K16" s="46" t="s">
        <v>39</v>
      </c>
      <c r="L16" s="46" t="s">
        <v>40</v>
      </c>
      <c r="M16" s="46" t="s">
        <v>41</v>
      </c>
      <c r="N16" s="46" t="s">
        <v>42</v>
      </c>
      <c r="O16" s="49">
        <v>40020</v>
      </c>
    </row>
    <row r="17" spans="1:16" ht="15" x14ac:dyDescent="0.2">
      <c r="A17" s="46">
        <v>100047</v>
      </c>
      <c r="B17" s="46" t="s">
        <v>377</v>
      </c>
      <c r="C17" s="24" t="str">
        <f t="shared" si="0"/>
        <v>100047 EGGS WHOLE LIQ BULK -TANK</v>
      </c>
      <c r="D17" s="47">
        <v>0.56840000000000002</v>
      </c>
      <c r="E17" s="46" t="s">
        <v>12</v>
      </c>
      <c r="F17" s="48">
        <v>0</v>
      </c>
      <c r="G17" s="46" t="s">
        <v>13</v>
      </c>
      <c r="H17" s="46" t="s">
        <v>14</v>
      </c>
      <c r="I17" s="46" t="s">
        <v>37</v>
      </c>
      <c r="J17" s="46" t="s">
        <v>38</v>
      </c>
      <c r="K17" s="46" t="s">
        <v>39</v>
      </c>
      <c r="L17" s="46" t="s">
        <v>40</v>
      </c>
      <c r="M17" s="46" t="s">
        <v>43</v>
      </c>
      <c r="N17" s="46" t="s">
        <v>44</v>
      </c>
      <c r="O17" s="49">
        <v>48000</v>
      </c>
    </row>
    <row r="18" spans="1:16" ht="15" x14ac:dyDescent="0.2">
      <c r="A18" s="46">
        <v>100098</v>
      </c>
      <c r="B18" s="46" t="s">
        <v>378</v>
      </c>
      <c r="C18" s="24" t="str">
        <f t="shared" si="0"/>
        <v>100098 CHICKEN CUT-UP FRZ CTN-40 LB</v>
      </c>
      <c r="D18" s="47">
        <v>0.98</v>
      </c>
      <c r="E18" s="46" t="s">
        <v>12</v>
      </c>
      <c r="F18" s="48">
        <v>1000</v>
      </c>
      <c r="G18" s="46" t="s">
        <v>13</v>
      </c>
      <c r="H18" s="46" t="s">
        <v>14</v>
      </c>
      <c r="I18" s="46" t="s">
        <v>45</v>
      </c>
      <c r="J18" s="46" t="s">
        <v>46</v>
      </c>
      <c r="K18" s="46" t="s">
        <v>39</v>
      </c>
      <c r="L18" s="46" t="s">
        <v>40</v>
      </c>
      <c r="M18" s="46" t="s">
        <v>47</v>
      </c>
      <c r="N18" s="46" t="s">
        <v>48</v>
      </c>
      <c r="O18" s="49">
        <v>40000</v>
      </c>
    </row>
    <row r="19" spans="1:16" ht="15" x14ac:dyDescent="0.2">
      <c r="A19" s="46">
        <v>100100</v>
      </c>
      <c r="B19" s="46" t="s">
        <v>593</v>
      </c>
      <c r="C19" s="24" t="s">
        <v>305</v>
      </c>
      <c r="D19" s="47">
        <v>0.88329999999999997</v>
      </c>
      <c r="E19" s="46" t="s">
        <v>12</v>
      </c>
      <c r="F19" s="48">
        <v>0</v>
      </c>
      <c r="G19" s="46" t="s">
        <v>13</v>
      </c>
      <c r="H19" s="46" t="s">
        <v>14</v>
      </c>
      <c r="I19" s="46" t="s">
        <v>49</v>
      </c>
      <c r="J19" s="46" t="s">
        <v>50</v>
      </c>
      <c r="K19" s="46" t="s">
        <v>39</v>
      </c>
      <c r="L19" s="46" t="s">
        <v>40</v>
      </c>
      <c r="M19" s="46" t="s">
        <v>51</v>
      </c>
      <c r="N19" s="46" t="s">
        <v>52</v>
      </c>
      <c r="O19" s="49">
        <v>36000</v>
      </c>
    </row>
    <row r="20" spans="1:16" ht="15" x14ac:dyDescent="0.2">
      <c r="A20" s="46">
        <v>100101</v>
      </c>
      <c r="B20" s="46" t="s">
        <v>379</v>
      </c>
      <c r="C20" s="24" t="str">
        <f t="shared" si="0"/>
        <v>100101 CHICKEN DICED CTN-40 LB</v>
      </c>
      <c r="D20" s="47">
        <v>1.8555999999999999</v>
      </c>
      <c r="E20" s="46" t="s">
        <v>12</v>
      </c>
      <c r="F20" s="48">
        <v>1000</v>
      </c>
      <c r="G20" s="46" t="s">
        <v>13</v>
      </c>
      <c r="H20" s="46" t="s">
        <v>14</v>
      </c>
      <c r="I20" s="46" t="s">
        <v>53</v>
      </c>
      <c r="J20" s="46" t="s">
        <v>54</v>
      </c>
      <c r="K20" s="46" t="s">
        <v>39</v>
      </c>
      <c r="L20" s="46" t="s">
        <v>40</v>
      </c>
      <c r="M20" s="46" t="s">
        <v>47</v>
      </c>
      <c r="N20" s="46" t="s">
        <v>48</v>
      </c>
      <c r="O20" s="49">
        <v>40000</v>
      </c>
    </row>
    <row r="21" spans="1:16" ht="15" x14ac:dyDescent="0.2">
      <c r="A21" s="46">
        <v>100103</v>
      </c>
      <c r="B21" s="46" t="s">
        <v>594</v>
      </c>
      <c r="C21" s="24" t="s">
        <v>296</v>
      </c>
      <c r="D21" s="47">
        <v>0.94340000000000002</v>
      </c>
      <c r="E21" s="46" t="s">
        <v>12</v>
      </c>
      <c r="F21" s="48">
        <v>0</v>
      </c>
      <c r="G21" s="46" t="s">
        <v>13</v>
      </c>
      <c r="H21" s="46" t="s">
        <v>14</v>
      </c>
      <c r="I21" s="46" t="s">
        <v>49</v>
      </c>
      <c r="J21" s="46" t="s">
        <v>50</v>
      </c>
      <c r="K21" s="46" t="s">
        <v>39</v>
      </c>
      <c r="L21" s="46" t="s">
        <v>40</v>
      </c>
      <c r="M21" s="46" t="s">
        <v>51</v>
      </c>
      <c r="N21" s="46" t="s">
        <v>52</v>
      </c>
      <c r="O21" s="49">
        <v>36000</v>
      </c>
    </row>
    <row r="22" spans="1:16" ht="15" x14ac:dyDescent="0.2">
      <c r="A22" s="46">
        <v>100113</v>
      </c>
      <c r="B22" s="46" t="s">
        <v>380</v>
      </c>
      <c r="C22" s="24" t="str">
        <f t="shared" si="0"/>
        <v>100113 CHICKEN LEGS CHILLED -BULK</v>
      </c>
      <c r="D22" s="47">
        <v>0.50060000000000004</v>
      </c>
      <c r="E22" s="46" t="s">
        <v>12</v>
      </c>
      <c r="F22" s="48">
        <v>0</v>
      </c>
      <c r="G22" s="46" t="s">
        <v>13</v>
      </c>
      <c r="H22" s="46" t="s">
        <v>14</v>
      </c>
      <c r="I22" s="46" t="s">
        <v>49</v>
      </c>
      <c r="J22" s="46" t="s">
        <v>50</v>
      </c>
      <c r="K22" s="46" t="s">
        <v>39</v>
      </c>
      <c r="L22" s="46" t="s">
        <v>40</v>
      </c>
      <c r="M22" s="46" t="s">
        <v>51</v>
      </c>
      <c r="N22" s="46" t="s">
        <v>52</v>
      </c>
      <c r="O22" s="49">
        <v>36000</v>
      </c>
    </row>
    <row r="23" spans="1:16" ht="15" x14ac:dyDescent="0.2">
      <c r="A23" s="46">
        <v>100117</v>
      </c>
      <c r="B23" s="46" t="s">
        <v>381</v>
      </c>
      <c r="C23" s="24" t="str">
        <f t="shared" si="0"/>
        <v>100117 CHICKEN FAJITA STRIPS CTN-30 LB</v>
      </c>
      <c r="D23" s="47">
        <v>1.6500999999999999</v>
      </c>
      <c r="E23" s="46" t="s">
        <v>12</v>
      </c>
      <c r="F23" s="48">
        <v>1300</v>
      </c>
      <c r="G23" s="46" t="s">
        <v>13</v>
      </c>
      <c r="H23" s="46" t="s">
        <v>14</v>
      </c>
      <c r="I23" s="46" t="s">
        <v>53</v>
      </c>
      <c r="J23" s="46" t="s">
        <v>54</v>
      </c>
      <c r="K23" s="46" t="s">
        <v>39</v>
      </c>
      <c r="L23" s="46" t="s">
        <v>40</v>
      </c>
      <c r="M23" s="46" t="s">
        <v>47</v>
      </c>
      <c r="N23" s="46" t="s">
        <v>48</v>
      </c>
      <c r="O23" s="49">
        <v>39000</v>
      </c>
    </row>
    <row r="24" spans="1:16" ht="15" x14ac:dyDescent="0.2">
      <c r="A24" s="46">
        <v>100119</v>
      </c>
      <c r="B24" s="46" t="s">
        <v>382</v>
      </c>
      <c r="C24" s="24" t="str">
        <f t="shared" si="0"/>
        <v>100119 TURKEY TACO FILLING CTN-30 LB</v>
      </c>
      <c r="D24" s="47">
        <v>1.5879000000000001</v>
      </c>
      <c r="E24" s="46" t="s">
        <v>12</v>
      </c>
      <c r="F24" s="48">
        <v>1300</v>
      </c>
      <c r="G24" s="46" t="s">
        <v>13</v>
      </c>
      <c r="H24" s="46" t="s">
        <v>14</v>
      </c>
      <c r="I24" s="46" t="s">
        <v>55</v>
      </c>
      <c r="J24" s="46" t="s">
        <v>56</v>
      </c>
      <c r="K24" s="46" t="s">
        <v>39</v>
      </c>
      <c r="L24" s="46" t="s">
        <v>40</v>
      </c>
      <c r="M24" s="46" t="s">
        <v>57</v>
      </c>
      <c r="N24" s="46" t="s">
        <v>58</v>
      </c>
      <c r="O24" s="49">
        <v>39000</v>
      </c>
    </row>
    <row r="25" spans="1:16" ht="15" x14ac:dyDescent="0.2">
      <c r="A25" s="46">
        <v>100121</v>
      </c>
      <c r="B25" s="46" t="s">
        <v>383</v>
      </c>
      <c r="C25" s="24" t="str">
        <f t="shared" si="0"/>
        <v>100121 TURKEY BREAST DELI FRZ CTN-40 LB</v>
      </c>
      <c r="D25" s="47">
        <v>2.4605999999999999</v>
      </c>
      <c r="E25" s="46" t="s">
        <v>12</v>
      </c>
      <c r="F25" s="48">
        <v>1000</v>
      </c>
      <c r="G25" s="46" t="s">
        <v>13</v>
      </c>
      <c r="H25" s="46" t="s">
        <v>14</v>
      </c>
      <c r="I25" s="46" t="s">
        <v>55</v>
      </c>
      <c r="J25" s="46" t="s">
        <v>56</v>
      </c>
      <c r="K25" s="46" t="s">
        <v>39</v>
      </c>
      <c r="L25" s="46" t="s">
        <v>40</v>
      </c>
      <c r="M25" s="46" t="s">
        <v>57</v>
      </c>
      <c r="N25" s="46" t="s">
        <v>58</v>
      </c>
      <c r="O25" s="49">
        <v>40000</v>
      </c>
    </row>
    <row r="26" spans="1:16" ht="15" x14ac:dyDescent="0.2">
      <c r="A26" s="46">
        <v>100122</v>
      </c>
      <c r="B26" s="46" t="s">
        <v>384</v>
      </c>
      <c r="C26" s="24" t="str">
        <f t="shared" si="0"/>
        <v>100122 TURKEY BREAST SMKD DELI FRZ CTN-40 LB</v>
      </c>
      <c r="D26" s="47">
        <v>2.4449999999999998</v>
      </c>
      <c r="E26" s="46" t="s">
        <v>12</v>
      </c>
      <c r="F26" s="48">
        <v>1000</v>
      </c>
      <c r="G26" s="46" t="s">
        <v>13</v>
      </c>
      <c r="H26" s="46" t="s">
        <v>14</v>
      </c>
      <c r="I26" s="46" t="s">
        <v>55</v>
      </c>
      <c r="J26" s="46" t="s">
        <v>56</v>
      </c>
      <c r="K26" s="46" t="s">
        <v>39</v>
      </c>
      <c r="L26" s="46" t="s">
        <v>40</v>
      </c>
      <c r="M26" s="46" t="s">
        <v>57</v>
      </c>
      <c r="N26" s="46" t="s">
        <v>58</v>
      </c>
      <c r="O26" s="49">
        <v>40000</v>
      </c>
      <c r="P26" s="24">
        <v>40</v>
      </c>
    </row>
    <row r="27" spans="1:16" ht="15" x14ac:dyDescent="0.2">
      <c r="A27" s="46">
        <v>100124</v>
      </c>
      <c r="B27" s="46" t="s">
        <v>595</v>
      </c>
      <c r="C27" s="24" t="s">
        <v>553</v>
      </c>
      <c r="D27" s="47">
        <v>1.1153</v>
      </c>
      <c r="E27" s="46" t="s">
        <v>12</v>
      </c>
      <c r="F27" s="48">
        <v>0</v>
      </c>
      <c r="G27" s="46" t="s">
        <v>13</v>
      </c>
      <c r="H27" s="46" t="s">
        <v>14</v>
      </c>
      <c r="I27" s="46" t="s">
        <v>61</v>
      </c>
      <c r="J27" s="46" t="s">
        <v>62</v>
      </c>
      <c r="K27" s="46" t="s">
        <v>39</v>
      </c>
      <c r="L27" s="46" t="s">
        <v>40</v>
      </c>
      <c r="M27" s="46" t="s">
        <v>63</v>
      </c>
      <c r="N27" s="46" t="s">
        <v>64</v>
      </c>
      <c r="O27" s="49">
        <v>36000</v>
      </c>
      <c r="P27" s="24">
        <v>40</v>
      </c>
    </row>
    <row r="28" spans="1:16" ht="15" x14ac:dyDescent="0.2">
      <c r="A28" s="46">
        <v>100125</v>
      </c>
      <c r="B28" s="46" t="s">
        <v>385</v>
      </c>
      <c r="C28" s="24" t="str">
        <f t="shared" si="0"/>
        <v>100125 TURKEY ROASTS FRZ CTN-32-48 LB</v>
      </c>
      <c r="D28" s="47">
        <v>2.2502</v>
      </c>
      <c r="E28" s="46" t="s">
        <v>12</v>
      </c>
      <c r="F28" s="48">
        <v>1000</v>
      </c>
      <c r="G28" s="46" t="s">
        <v>13</v>
      </c>
      <c r="H28" s="46" t="s">
        <v>14</v>
      </c>
      <c r="I28" s="46" t="s">
        <v>59</v>
      </c>
      <c r="J28" s="46" t="s">
        <v>60</v>
      </c>
      <c r="K28" s="46" t="s">
        <v>39</v>
      </c>
      <c r="L28" s="46" t="s">
        <v>40</v>
      </c>
      <c r="M28" s="46" t="s">
        <v>57</v>
      </c>
      <c r="N28" s="46" t="s">
        <v>58</v>
      </c>
      <c r="O28" s="49">
        <v>40000</v>
      </c>
    </row>
    <row r="29" spans="1:16" ht="15" x14ac:dyDescent="0.2">
      <c r="A29" s="46">
        <v>100126</v>
      </c>
      <c r="B29" s="46" t="s">
        <v>386</v>
      </c>
      <c r="C29" s="24" t="str">
        <f t="shared" si="0"/>
        <v>100126 TURKEY HAMS SMKD FRZ CTN-40 LB</v>
      </c>
      <c r="D29" s="47">
        <v>2.23</v>
      </c>
      <c r="E29" s="46" t="s">
        <v>12</v>
      </c>
      <c r="F29" s="48">
        <v>1000</v>
      </c>
      <c r="G29" s="46" t="s">
        <v>13</v>
      </c>
      <c r="H29" s="46" t="s">
        <v>14</v>
      </c>
      <c r="I29" s="46" t="s">
        <v>55</v>
      </c>
      <c r="J29" s="46" t="s">
        <v>56</v>
      </c>
      <c r="K29" s="46" t="s">
        <v>39</v>
      </c>
      <c r="L29" s="46" t="s">
        <v>40</v>
      </c>
      <c r="M29" s="46" t="s">
        <v>57</v>
      </c>
      <c r="N29" s="46" t="s">
        <v>58</v>
      </c>
      <c r="O29" s="49">
        <v>40000</v>
      </c>
    </row>
    <row r="30" spans="1:16" ht="15" x14ac:dyDescent="0.2">
      <c r="A30" s="46">
        <v>100127</v>
      </c>
      <c r="B30" s="46" t="s">
        <v>387</v>
      </c>
      <c r="C30" s="24" t="str">
        <f t="shared" si="0"/>
        <v>100127 BEEF CAN-24/24 OZ</v>
      </c>
      <c r="D30" s="47">
        <v>3.3515999999999999</v>
      </c>
      <c r="E30" s="46" t="s">
        <v>12</v>
      </c>
      <c r="F30" s="48">
        <v>1000</v>
      </c>
      <c r="G30" s="46" t="s">
        <v>13</v>
      </c>
      <c r="H30" s="46" t="s">
        <v>14</v>
      </c>
      <c r="I30" s="46" t="s">
        <v>65</v>
      </c>
      <c r="J30" s="46" t="s">
        <v>66</v>
      </c>
      <c r="K30" s="46" t="s">
        <v>67</v>
      </c>
      <c r="L30" s="46" t="s">
        <v>68</v>
      </c>
      <c r="M30" s="46" t="s">
        <v>69</v>
      </c>
      <c r="N30" s="46" t="s">
        <v>70</v>
      </c>
      <c r="O30" s="49">
        <v>36000</v>
      </c>
    </row>
    <row r="31" spans="1:16" ht="15" x14ac:dyDescent="0.2">
      <c r="A31" s="46">
        <v>100134</v>
      </c>
      <c r="B31" s="46" t="s">
        <v>388</v>
      </c>
      <c r="C31" s="24" t="str">
        <f t="shared" si="0"/>
        <v>100134 BEEF CRUMBLES W/SPP PKG-4/10 LB</v>
      </c>
      <c r="D31" s="47">
        <v>3.4165999999999999</v>
      </c>
      <c r="E31" s="46" t="s">
        <v>12</v>
      </c>
      <c r="F31" s="48">
        <v>1000</v>
      </c>
      <c r="G31" s="46" t="s">
        <v>13</v>
      </c>
      <c r="H31" s="46" t="s">
        <v>14</v>
      </c>
      <c r="I31" s="46" t="s">
        <v>71</v>
      </c>
      <c r="J31" s="46" t="s">
        <v>72</v>
      </c>
      <c r="K31" s="46" t="s">
        <v>67</v>
      </c>
      <c r="L31" s="46" t="s">
        <v>68</v>
      </c>
      <c r="M31" s="46" t="s">
        <v>73</v>
      </c>
      <c r="N31" s="46" t="s">
        <v>74</v>
      </c>
      <c r="O31" s="49">
        <v>40000</v>
      </c>
    </row>
    <row r="32" spans="1:16" ht="15" x14ac:dyDescent="0.2">
      <c r="A32" s="46">
        <v>100139</v>
      </c>
      <c r="B32" s="46" t="s">
        <v>389</v>
      </c>
      <c r="C32" s="24" t="str">
        <f t="shared" si="0"/>
        <v>100139 PORK CAN-24/24 OZ</v>
      </c>
      <c r="D32" s="47">
        <v>2.1116999999999999</v>
      </c>
      <c r="E32" s="46" t="s">
        <v>12</v>
      </c>
      <c r="F32" s="48">
        <v>1000</v>
      </c>
      <c r="G32" s="46" t="s">
        <v>13</v>
      </c>
      <c r="H32" s="46" t="s">
        <v>14</v>
      </c>
      <c r="I32" s="46" t="s">
        <v>75</v>
      </c>
      <c r="J32" s="46" t="s">
        <v>76</v>
      </c>
      <c r="K32" s="46" t="s">
        <v>67</v>
      </c>
      <c r="L32" s="46" t="s">
        <v>68</v>
      </c>
      <c r="M32" s="46" t="s">
        <v>77</v>
      </c>
      <c r="N32" s="46" t="s">
        <v>78</v>
      </c>
      <c r="O32" s="49">
        <v>36000</v>
      </c>
    </row>
    <row r="33" spans="1:16" ht="15.75" thickBot="1" x14ac:dyDescent="0.25">
      <c r="A33" s="46">
        <v>100154</v>
      </c>
      <c r="B33" s="46" t="s">
        <v>390</v>
      </c>
      <c r="C33" s="24" t="str">
        <f t="shared" si="0"/>
        <v>100154 BEEF COARSE GROUND FRZ CTN-60 LB</v>
      </c>
      <c r="D33" s="47">
        <v>2.3287</v>
      </c>
      <c r="E33" s="46" t="s">
        <v>12</v>
      </c>
      <c r="F33" s="48">
        <v>0</v>
      </c>
      <c r="G33" s="46" t="s">
        <v>13</v>
      </c>
      <c r="H33" s="46" t="s">
        <v>14</v>
      </c>
      <c r="I33" s="46" t="s">
        <v>79</v>
      </c>
      <c r="J33" s="46" t="s">
        <v>80</v>
      </c>
      <c r="K33" s="46" t="s">
        <v>67</v>
      </c>
      <c r="L33" s="46" t="s">
        <v>68</v>
      </c>
      <c r="M33" s="46" t="s">
        <v>81</v>
      </c>
      <c r="N33" s="46" t="s">
        <v>82</v>
      </c>
      <c r="O33" s="49">
        <v>42000</v>
      </c>
    </row>
    <row r="34" spans="1:16" ht="15" x14ac:dyDescent="0.25">
      <c r="A34" s="46">
        <v>100155</v>
      </c>
      <c r="B34" s="46" t="s">
        <v>596</v>
      </c>
      <c r="C34" s="16" t="s">
        <v>292</v>
      </c>
      <c r="D34" s="47">
        <v>2.1395</v>
      </c>
      <c r="E34" s="46" t="s">
        <v>12</v>
      </c>
      <c r="F34" s="48">
        <v>0</v>
      </c>
      <c r="G34" s="46" t="s">
        <v>13</v>
      </c>
      <c r="H34" s="46" t="s">
        <v>14</v>
      </c>
      <c r="I34" s="46" t="s">
        <v>83</v>
      </c>
      <c r="J34" s="46" t="s">
        <v>84</v>
      </c>
      <c r="K34" s="46" t="s">
        <v>67</v>
      </c>
      <c r="L34" s="46" t="s">
        <v>68</v>
      </c>
      <c r="M34" s="46" t="s">
        <v>85</v>
      </c>
      <c r="N34" s="46" t="s">
        <v>86</v>
      </c>
      <c r="O34" s="49">
        <v>40000</v>
      </c>
    </row>
    <row r="35" spans="1:16" ht="15" x14ac:dyDescent="0.2">
      <c r="A35" s="46">
        <v>100156</v>
      </c>
      <c r="B35" s="46" t="s">
        <v>391</v>
      </c>
      <c r="C35" s="24" t="str">
        <f t="shared" si="0"/>
        <v>100156 BEEF BNLS SPECIAL TRM FRZ CTN-60 LB</v>
      </c>
      <c r="D35" s="47">
        <v>3.5032999999999999</v>
      </c>
      <c r="E35" s="46" t="s">
        <v>12</v>
      </c>
      <c r="F35" s="48">
        <v>0</v>
      </c>
      <c r="G35" s="46" t="s">
        <v>13</v>
      </c>
      <c r="H35" s="46" t="s">
        <v>14</v>
      </c>
      <c r="I35" s="46" t="s">
        <v>87</v>
      </c>
      <c r="J35" s="46" t="s">
        <v>88</v>
      </c>
      <c r="K35" s="46" t="s">
        <v>67</v>
      </c>
      <c r="L35" s="46" t="s">
        <v>68</v>
      </c>
      <c r="M35" s="46" t="s">
        <v>81</v>
      </c>
      <c r="N35" s="46" t="s">
        <v>82</v>
      </c>
      <c r="O35" s="49">
        <v>42000</v>
      </c>
    </row>
    <row r="36" spans="1:16" ht="15" x14ac:dyDescent="0.2">
      <c r="A36" s="46">
        <v>100158</v>
      </c>
      <c r="B36" s="46" t="s">
        <v>392</v>
      </c>
      <c r="C36" s="24" t="str">
        <f t="shared" si="0"/>
        <v>100158 BEEF FINE GROUND FRZ CTN-40 LB</v>
      </c>
      <c r="D36" s="47">
        <v>2.5095000000000001</v>
      </c>
      <c r="E36" s="46" t="s">
        <v>12</v>
      </c>
      <c r="F36" s="48">
        <v>1000</v>
      </c>
      <c r="G36" s="46" t="s">
        <v>13</v>
      </c>
      <c r="H36" s="46" t="s">
        <v>14</v>
      </c>
      <c r="I36" s="46" t="s">
        <v>79</v>
      </c>
      <c r="J36" s="46" t="s">
        <v>80</v>
      </c>
      <c r="K36" s="46" t="s">
        <v>67</v>
      </c>
      <c r="L36" s="46" t="s">
        <v>68</v>
      </c>
      <c r="M36" s="46" t="s">
        <v>81</v>
      </c>
      <c r="N36" s="46" t="s">
        <v>82</v>
      </c>
      <c r="O36" s="49">
        <v>40000</v>
      </c>
    </row>
    <row r="37" spans="1:16" ht="15" x14ac:dyDescent="0.2">
      <c r="A37" s="46">
        <v>100163</v>
      </c>
      <c r="B37" s="46" t="s">
        <v>393</v>
      </c>
      <c r="C37" s="24" t="str">
        <f t="shared" si="0"/>
        <v>100163 BEEF PATTY LEAN FRZ CTN-40 LB</v>
      </c>
      <c r="D37" s="47">
        <v>3.1315</v>
      </c>
      <c r="E37" s="46" t="s">
        <v>12</v>
      </c>
      <c r="F37" s="48">
        <v>950</v>
      </c>
      <c r="G37" s="46" t="s">
        <v>13</v>
      </c>
      <c r="H37" s="46" t="s">
        <v>14</v>
      </c>
      <c r="I37" s="46" t="s">
        <v>79</v>
      </c>
      <c r="J37" s="46" t="s">
        <v>80</v>
      </c>
      <c r="K37" s="46" t="s">
        <v>67</v>
      </c>
      <c r="L37" s="46" t="s">
        <v>68</v>
      </c>
      <c r="M37" s="46" t="s">
        <v>81</v>
      </c>
      <c r="N37" s="46" t="s">
        <v>82</v>
      </c>
      <c r="O37" s="49">
        <v>38000</v>
      </c>
    </row>
    <row r="38" spans="1:16" ht="15" x14ac:dyDescent="0.2">
      <c r="A38" s="46">
        <v>100173</v>
      </c>
      <c r="B38" s="46" t="s">
        <v>394</v>
      </c>
      <c r="C38" s="24" t="str">
        <f t="shared" si="0"/>
        <v>100173 PORK ROAST LEG FRZ CTN-32-40 LB</v>
      </c>
      <c r="D38" s="47">
        <v>1.5677000000000001</v>
      </c>
      <c r="E38" s="46" t="s">
        <v>12</v>
      </c>
      <c r="F38" s="48">
        <v>1000</v>
      </c>
      <c r="G38" s="46" t="s">
        <v>13</v>
      </c>
      <c r="H38" s="46" t="s">
        <v>14</v>
      </c>
      <c r="I38" s="46" t="s">
        <v>89</v>
      </c>
      <c r="J38" s="46" t="s">
        <v>90</v>
      </c>
      <c r="K38" s="46" t="s">
        <v>67</v>
      </c>
      <c r="L38" s="46" t="s">
        <v>68</v>
      </c>
      <c r="M38" s="46" t="s">
        <v>91</v>
      </c>
      <c r="N38" s="46" t="s">
        <v>92</v>
      </c>
      <c r="O38" s="49">
        <v>40000</v>
      </c>
    </row>
    <row r="39" spans="1:16" ht="15" x14ac:dyDescent="0.2">
      <c r="A39" s="46">
        <v>100184</v>
      </c>
      <c r="B39" s="46" t="s">
        <v>395</v>
      </c>
      <c r="C39" s="24" t="str">
        <f t="shared" si="0"/>
        <v>100184 PORK HAM WATERAD FRZ PKG 4/10 LB</v>
      </c>
      <c r="D39" s="47">
        <v>2.0413000000000001</v>
      </c>
      <c r="E39" s="46" t="s">
        <v>12</v>
      </c>
      <c r="F39" s="48">
        <v>1000</v>
      </c>
      <c r="G39" s="46" t="s">
        <v>13</v>
      </c>
      <c r="H39" s="46" t="s">
        <v>14</v>
      </c>
      <c r="I39" s="46" t="s">
        <v>93</v>
      </c>
      <c r="J39" s="46" t="s">
        <v>94</v>
      </c>
      <c r="K39" s="46" t="s">
        <v>67</v>
      </c>
      <c r="L39" s="46" t="s">
        <v>68</v>
      </c>
      <c r="M39" s="46" t="s">
        <v>91</v>
      </c>
      <c r="N39" s="46" t="s">
        <v>92</v>
      </c>
      <c r="O39" s="49">
        <v>40000</v>
      </c>
    </row>
    <row r="40" spans="1:16" ht="15" x14ac:dyDescent="0.2">
      <c r="A40" s="46">
        <v>100187</v>
      </c>
      <c r="B40" s="46" t="s">
        <v>396</v>
      </c>
      <c r="C40" s="24" t="str">
        <f t="shared" si="0"/>
        <v>100187 PORK HAM WATERAD SLC FRZ PKG-8/5 LB</v>
      </c>
      <c r="D40" s="47">
        <v>2.1638999999999999</v>
      </c>
      <c r="E40" s="46" t="s">
        <v>12</v>
      </c>
      <c r="F40" s="48">
        <v>1000</v>
      </c>
      <c r="G40" s="46" t="s">
        <v>13</v>
      </c>
      <c r="H40" s="46" t="s">
        <v>14</v>
      </c>
      <c r="I40" s="46" t="s">
        <v>93</v>
      </c>
      <c r="J40" s="46" t="s">
        <v>94</v>
      </c>
      <c r="K40" s="46" t="s">
        <v>67</v>
      </c>
      <c r="L40" s="46" t="s">
        <v>68</v>
      </c>
      <c r="M40" s="46" t="s">
        <v>91</v>
      </c>
      <c r="N40" s="46" t="s">
        <v>92</v>
      </c>
      <c r="O40" s="49">
        <v>40000</v>
      </c>
    </row>
    <row r="41" spans="1:16" ht="15" x14ac:dyDescent="0.2">
      <c r="A41" s="46">
        <v>100188</v>
      </c>
      <c r="B41" s="46" t="s">
        <v>397</v>
      </c>
      <c r="C41" s="24" t="str">
        <f t="shared" si="0"/>
        <v>100188 PORK HAM WTRADCBEDFRZ PKG-4/10 OR 8/5 LB</v>
      </c>
      <c r="D41" s="47">
        <v>1.8534999999999999</v>
      </c>
      <c r="E41" s="46" t="s">
        <v>12</v>
      </c>
      <c r="F41" s="48">
        <v>1000</v>
      </c>
      <c r="G41" s="46" t="s">
        <v>13</v>
      </c>
      <c r="H41" s="46" t="s">
        <v>14</v>
      </c>
      <c r="I41" s="46" t="s">
        <v>93</v>
      </c>
      <c r="J41" s="46" t="s">
        <v>94</v>
      </c>
      <c r="K41" s="46" t="s">
        <v>67</v>
      </c>
      <c r="L41" s="46" t="s">
        <v>68</v>
      </c>
      <c r="M41" s="46" t="s">
        <v>91</v>
      </c>
      <c r="N41" s="46" t="s">
        <v>92</v>
      </c>
      <c r="O41" s="49">
        <v>40000</v>
      </c>
    </row>
    <row r="42" spans="1:16" ht="15" x14ac:dyDescent="0.2">
      <c r="A42" s="46">
        <v>100193</v>
      </c>
      <c r="B42" s="46" t="s">
        <v>398</v>
      </c>
      <c r="C42" s="24" t="str">
        <f t="shared" si="0"/>
        <v>100193 PORK PICNIC BNLS FRZ CTN-60 LB</v>
      </c>
      <c r="D42" s="47">
        <v>1.3079000000000001</v>
      </c>
      <c r="E42" s="46" t="s">
        <v>12</v>
      </c>
      <c r="F42" s="48">
        <v>0</v>
      </c>
      <c r="G42" s="46" t="s">
        <v>13</v>
      </c>
      <c r="H42" s="46" t="s">
        <v>14</v>
      </c>
      <c r="I42" s="46" t="s">
        <v>89</v>
      </c>
      <c r="J42" s="46" t="s">
        <v>90</v>
      </c>
      <c r="K42" s="46" t="s">
        <v>67</v>
      </c>
      <c r="L42" s="46" t="s">
        <v>68</v>
      </c>
      <c r="M42" s="46" t="s">
        <v>91</v>
      </c>
      <c r="N42" s="46" t="s">
        <v>92</v>
      </c>
      <c r="O42" s="49">
        <v>40020</v>
      </c>
    </row>
    <row r="43" spans="1:16" ht="15" x14ac:dyDescent="0.2">
      <c r="A43" s="46">
        <v>100195</v>
      </c>
      <c r="B43" s="46" t="s">
        <v>399</v>
      </c>
      <c r="C43" s="24" t="str">
        <f t="shared" si="0"/>
        <v>100195 TUNA CHUNK LIGHT CAN-6/66.5 OZ</v>
      </c>
      <c r="D43" s="47">
        <v>2.4447999999999999</v>
      </c>
      <c r="E43" s="46" t="s">
        <v>12</v>
      </c>
      <c r="F43" s="48">
        <v>1440</v>
      </c>
      <c r="G43" s="46" t="s">
        <v>13</v>
      </c>
      <c r="H43" s="46" t="s">
        <v>14</v>
      </c>
      <c r="I43" s="46" t="s">
        <v>95</v>
      </c>
      <c r="J43" s="46" t="s">
        <v>96</v>
      </c>
      <c r="K43" s="46" t="s">
        <v>67</v>
      </c>
      <c r="L43" s="46" t="s">
        <v>68</v>
      </c>
      <c r="M43" s="46" t="s">
        <v>97</v>
      </c>
      <c r="N43" s="46" t="s">
        <v>98</v>
      </c>
      <c r="O43" s="49">
        <v>35910</v>
      </c>
    </row>
    <row r="44" spans="1:16" ht="15" x14ac:dyDescent="0.2">
      <c r="A44" s="46">
        <v>100201</v>
      </c>
      <c r="B44" s="46" t="s">
        <v>400</v>
      </c>
      <c r="C44" s="24" t="str">
        <f t="shared" si="0"/>
        <v>100201 CATFISH STRIPS BRD OVN RDY PKG-4/10 LB</v>
      </c>
      <c r="D44" s="47">
        <v>4.4866999999999999</v>
      </c>
      <c r="E44" s="46" t="s">
        <v>12</v>
      </c>
      <c r="F44" s="48">
        <v>1000</v>
      </c>
      <c r="G44" s="46" t="s">
        <v>13</v>
      </c>
      <c r="H44" s="46" t="s">
        <v>14</v>
      </c>
      <c r="I44" s="46" t="s">
        <v>99</v>
      </c>
      <c r="J44" s="46" t="s">
        <v>100</v>
      </c>
      <c r="K44" s="46" t="s">
        <v>67</v>
      </c>
      <c r="L44" s="46" t="s">
        <v>68</v>
      </c>
      <c r="M44" s="46" t="s">
        <v>101</v>
      </c>
      <c r="N44" s="46" t="s">
        <v>102</v>
      </c>
      <c r="O44" s="49">
        <v>40000</v>
      </c>
    </row>
    <row r="45" spans="1:16" ht="15" x14ac:dyDescent="0.2">
      <c r="A45" s="46">
        <v>100206</v>
      </c>
      <c r="B45" s="46" t="s">
        <v>401</v>
      </c>
      <c r="C45" s="24" t="str">
        <f t="shared" si="0"/>
        <v>100206 APPLE SLICES CAN-6/10</v>
      </c>
      <c r="D45" s="47">
        <v>0.72799999999999998</v>
      </c>
      <c r="E45" s="46" t="s">
        <v>12</v>
      </c>
      <c r="F45" s="48">
        <v>912</v>
      </c>
      <c r="G45" s="46" t="s">
        <v>13</v>
      </c>
      <c r="H45" s="46" t="s">
        <v>14</v>
      </c>
      <c r="I45" s="46" t="s">
        <v>109</v>
      </c>
      <c r="J45" s="46" t="s">
        <v>110</v>
      </c>
      <c r="K45" s="46" t="s">
        <v>105</v>
      </c>
      <c r="L45" s="46" t="s">
        <v>106</v>
      </c>
      <c r="M45" s="46" t="s">
        <v>111</v>
      </c>
      <c r="N45" s="46" t="s">
        <v>112</v>
      </c>
      <c r="O45" s="49">
        <v>35568</v>
      </c>
      <c r="P45" s="24">
        <v>39.75</v>
      </c>
    </row>
    <row r="46" spans="1:16" ht="15" x14ac:dyDescent="0.2">
      <c r="A46" s="46">
        <v>100212</v>
      </c>
      <c r="B46" s="46" t="s">
        <v>402</v>
      </c>
      <c r="C46" s="24" t="str">
        <f t="shared" si="0"/>
        <v>100212 MIXED FRUIT EX LT CAN-6/10</v>
      </c>
      <c r="D46" s="47">
        <v>0.78249999999999997</v>
      </c>
      <c r="E46" s="46" t="s">
        <v>12</v>
      </c>
      <c r="F46" s="48">
        <v>912</v>
      </c>
      <c r="G46" s="46" t="s">
        <v>13</v>
      </c>
      <c r="H46" s="46" t="s">
        <v>14</v>
      </c>
      <c r="I46" s="46" t="s">
        <v>109</v>
      </c>
      <c r="J46" s="46" t="s">
        <v>110</v>
      </c>
      <c r="K46" s="46" t="s">
        <v>105</v>
      </c>
      <c r="L46" s="46" t="s">
        <v>106</v>
      </c>
      <c r="M46" s="46" t="s">
        <v>115</v>
      </c>
      <c r="N46" s="46" t="s">
        <v>116</v>
      </c>
      <c r="O46" s="49">
        <v>36252</v>
      </c>
      <c r="P46" s="24">
        <f>O46/F46</f>
        <v>39.75</v>
      </c>
    </row>
    <row r="47" spans="1:16" ht="15" x14ac:dyDescent="0.2">
      <c r="A47" s="46">
        <v>100216</v>
      </c>
      <c r="B47" s="46" t="s">
        <v>403</v>
      </c>
      <c r="C47" s="24" t="str">
        <f t="shared" si="0"/>
        <v>100216 APRICOTS DICED PEELED EX LT CAN-6/10</v>
      </c>
      <c r="D47" s="47">
        <v>0.8347</v>
      </c>
      <c r="E47" s="46" t="s">
        <v>12</v>
      </c>
      <c r="F47" s="48">
        <v>912</v>
      </c>
      <c r="G47" s="46" t="s">
        <v>13</v>
      </c>
      <c r="H47" s="46" t="s">
        <v>14</v>
      </c>
      <c r="I47" s="46" t="s">
        <v>109</v>
      </c>
      <c r="J47" s="46" t="s">
        <v>110</v>
      </c>
      <c r="K47" s="46" t="s">
        <v>105</v>
      </c>
      <c r="L47" s="46" t="s">
        <v>106</v>
      </c>
      <c r="M47" s="46" t="s">
        <v>113</v>
      </c>
      <c r="N47" s="46" t="s">
        <v>114</v>
      </c>
      <c r="O47" s="49">
        <v>36936</v>
      </c>
      <c r="P47" s="24">
        <f t="shared" ref="P47:P53" si="1">O47/F47</f>
        <v>40.5</v>
      </c>
    </row>
    <row r="48" spans="1:16" ht="15" x14ac:dyDescent="0.2">
      <c r="A48" s="46">
        <v>100219</v>
      </c>
      <c r="B48" s="46" t="s">
        <v>404</v>
      </c>
      <c r="C48" s="24" t="str">
        <f t="shared" si="0"/>
        <v>100219 PEACHES CLING SLICES EX LT CAN-6/10</v>
      </c>
      <c r="D48" s="47">
        <v>0.77839999999999998</v>
      </c>
      <c r="E48" s="46" t="s">
        <v>12</v>
      </c>
      <c r="F48" s="48">
        <v>912</v>
      </c>
      <c r="G48" s="46" t="s">
        <v>13</v>
      </c>
      <c r="H48" s="46" t="s">
        <v>14</v>
      </c>
      <c r="I48" s="46" t="s">
        <v>109</v>
      </c>
      <c r="J48" s="46" t="s">
        <v>110</v>
      </c>
      <c r="K48" s="46" t="s">
        <v>105</v>
      </c>
      <c r="L48" s="46" t="s">
        <v>106</v>
      </c>
      <c r="M48" s="46" t="s">
        <v>117</v>
      </c>
      <c r="N48" s="46" t="s">
        <v>118</v>
      </c>
      <c r="O48" s="49">
        <v>36252</v>
      </c>
      <c r="P48" s="24">
        <f t="shared" si="1"/>
        <v>39.75</v>
      </c>
    </row>
    <row r="49" spans="1:16" ht="15" x14ac:dyDescent="0.2">
      <c r="A49" s="46">
        <v>100220</v>
      </c>
      <c r="B49" s="46" t="s">
        <v>405</v>
      </c>
      <c r="C49" s="24" t="str">
        <f t="shared" si="0"/>
        <v>100220 PEACHES CLING DICED EX LT  CAN-6/10</v>
      </c>
      <c r="D49" s="47">
        <v>0.80900000000000005</v>
      </c>
      <c r="E49" s="46" t="s">
        <v>12</v>
      </c>
      <c r="F49" s="48">
        <v>912</v>
      </c>
      <c r="G49" s="46" t="s">
        <v>13</v>
      </c>
      <c r="H49" s="46" t="s">
        <v>14</v>
      </c>
      <c r="I49" s="46" t="s">
        <v>109</v>
      </c>
      <c r="J49" s="46" t="s">
        <v>110</v>
      </c>
      <c r="K49" s="46" t="s">
        <v>105</v>
      </c>
      <c r="L49" s="46" t="s">
        <v>106</v>
      </c>
      <c r="M49" s="46" t="s">
        <v>117</v>
      </c>
      <c r="N49" s="46" t="s">
        <v>118</v>
      </c>
      <c r="O49" s="49">
        <v>36252</v>
      </c>
      <c r="P49" s="24">
        <f t="shared" si="1"/>
        <v>39.75</v>
      </c>
    </row>
    <row r="50" spans="1:16" ht="15" x14ac:dyDescent="0.2">
      <c r="A50" s="46">
        <v>100224</v>
      </c>
      <c r="B50" s="46" t="s">
        <v>406</v>
      </c>
      <c r="C50" s="24" t="str">
        <f t="shared" si="0"/>
        <v>100224 PEARS SLICES EX LT CAN-6/10</v>
      </c>
      <c r="D50" s="47">
        <v>0.69120000000000004</v>
      </c>
      <c r="E50" s="46" t="s">
        <v>12</v>
      </c>
      <c r="F50" s="48">
        <v>912</v>
      </c>
      <c r="G50" s="46" t="s">
        <v>13</v>
      </c>
      <c r="H50" s="46" t="s">
        <v>14</v>
      </c>
      <c r="I50" s="46" t="s">
        <v>109</v>
      </c>
      <c r="J50" s="46" t="s">
        <v>110</v>
      </c>
      <c r="K50" s="46" t="s">
        <v>105</v>
      </c>
      <c r="L50" s="46" t="s">
        <v>106</v>
      </c>
      <c r="M50" s="46" t="s">
        <v>119</v>
      </c>
      <c r="N50" s="46" t="s">
        <v>120</v>
      </c>
      <c r="O50" s="49">
        <v>36024</v>
      </c>
      <c r="P50" s="24">
        <f t="shared" si="1"/>
        <v>39.5</v>
      </c>
    </row>
    <row r="51" spans="1:16" ht="15" x14ac:dyDescent="0.2">
      <c r="A51" s="46">
        <v>100225</v>
      </c>
      <c r="B51" s="46" t="s">
        <v>407</v>
      </c>
      <c r="C51" s="24" t="str">
        <f t="shared" si="0"/>
        <v>100225 PEARS DICED EX LT CAN-6/10</v>
      </c>
      <c r="D51" s="47">
        <v>0.75290000000000001</v>
      </c>
      <c r="E51" s="46" t="s">
        <v>12</v>
      </c>
      <c r="F51" s="48">
        <v>912</v>
      </c>
      <c r="G51" s="46" t="s">
        <v>13</v>
      </c>
      <c r="H51" s="46" t="s">
        <v>14</v>
      </c>
      <c r="I51" s="46" t="s">
        <v>109</v>
      </c>
      <c r="J51" s="46" t="s">
        <v>110</v>
      </c>
      <c r="K51" s="46" t="s">
        <v>105</v>
      </c>
      <c r="L51" s="46" t="s">
        <v>106</v>
      </c>
      <c r="M51" s="46" t="s">
        <v>119</v>
      </c>
      <c r="N51" s="46" t="s">
        <v>120</v>
      </c>
      <c r="O51" s="49">
        <v>36024</v>
      </c>
      <c r="P51" s="24">
        <f t="shared" si="1"/>
        <v>39.5</v>
      </c>
    </row>
    <row r="52" spans="1:16" ht="15" x14ac:dyDescent="0.2">
      <c r="A52" s="46">
        <v>100226</v>
      </c>
      <c r="B52" s="46" t="s">
        <v>408</v>
      </c>
      <c r="C52" s="24" t="str">
        <f t="shared" si="0"/>
        <v>100226 PEARS HALVES EX LT CAN-6/10</v>
      </c>
      <c r="D52" s="47">
        <v>0.70350000000000001</v>
      </c>
      <c r="E52" s="46" t="s">
        <v>12</v>
      </c>
      <c r="F52" s="48">
        <v>912</v>
      </c>
      <c r="G52" s="46" t="s">
        <v>13</v>
      </c>
      <c r="H52" s="46" t="s">
        <v>14</v>
      </c>
      <c r="I52" s="46" t="s">
        <v>109</v>
      </c>
      <c r="J52" s="46" t="s">
        <v>110</v>
      </c>
      <c r="K52" s="46" t="s">
        <v>105</v>
      </c>
      <c r="L52" s="46" t="s">
        <v>106</v>
      </c>
      <c r="M52" s="46" t="s">
        <v>119</v>
      </c>
      <c r="N52" s="46" t="s">
        <v>120</v>
      </c>
      <c r="O52" s="49">
        <v>36024</v>
      </c>
      <c r="P52" s="24">
        <f t="shared" si="1"/>
        <v>39.5</v>
      </c>
    </row>
    <row r="53" spans="1:16" ht="15" x14ac:dyDescent="0.2">
      <c r="A53" s="46">
        <v>100237</v>
      </c>
      <c r="B53" s="46" t="s">
        <v>409</v>
      </c>
      <c r="C53" s="24" t="str">
        <f t="shared" si="0"/>
        <v>100237 CHERRIES FRZ IQF CTN-40 LB</v>
      </c>
      <c r="D53" s="47">
        <v>0.76470000000000005</v>
      </c>
      <c r="E53" s="46" t="s">
        <v>12</v>
      </c>
      <c r="F53" s="48">
        <v>960</v>
      </c>
      <c r="G53" s="46" t="s">
        <v>13</v>
      </c>
      <c r="H53" s="46" t="s">
        <v>14</v>
      </c>
      <c r="I53" s="46" t="s">
        <v>121</v>
      </c>
      <c r="J53" s="46" t="s">
        <v>122</v>
      </c>
      <c r="K53" s="46" t="s">
        <v>105</v>
      </c>
      <c r="L53" s="46" t="s">
        <v>106</v>
      </c>
      <c r="M53" s="46" t="s">
        <v>123</v>
      </c>
      <c r="N53" s="46" t="s">
        <v>124</v>
      </c>
      <c r="O53" s="49">
        <v>38400</v>
      </c>
      <c r="P53" s="24">
        <f t="shared" si="1"/>
        <v>40</v>
      </c>
    </row>
    <row r="54" spans="1:16" ht="15" x14ac:dyDescent="0.2">
      <c r="A54" s="46">
        <v>100238</v>
      </c>
      <c r="B54" s="46" t="s">
        <v>597</v>
      </c>
      <c r="C54" s="24" t="str">
        <f t="shared" si="0"/>
        <v>100238 PEACHES FREESTONE SLICES FRZ CTN-12/2 LB</v>
      </c>
      <c r="D54" s="47">
        <v>1.1805000000000001</v>
      </c>
      <c r="E54" s="46" t="s">
        <v>12</v>
      </c>
      <c r="F54" s="48">
        <v>1452</v>
      </c>
      <c r="G54" s="46" t="s">
        <v>13</v>
      </c>
      <c r="H54" s="46" t="s">
        <v>14</v>
      </c>
      <c r="I54" s="46" t="s">
        <v>121</v>
      </c>
      <c r="J54" s="46" t="s">
        <v>122</v>
      </c>
      <c r="K54" s="46" t="s">
        <v>105</v>
      </c>
      <c r="L54" s="46" t="s">
        <v>106</v>
      </c>
      <c r="M54" s="46" t="s">
        <v>125</v>
      </c>
      <c r="N54" s="46" t="s">
        <v>126</v>
      </c>
      <c r="O54" s="49">
        <v>34848</v>
      </c>
      <c r="P54" s="24">
        <v>20</v>
      </c>
    </row>
    <row r="55" spans="1:16" ht="15" x14ac:dyDescent="0.2">
      <c r="A55" s="46">
        <v>100239</v>
      </c>
      <c r="B55" s="46" t="s">
        <v>410</v>
      </c>
      <c r="C55" s="24" t="str">
        <f t="shared" si="0"/>
        <v>100239 PEACHES FREESTONE SLICES FRZ CTN-20 LB</v>
      </c>
      <c r="D55" s="47">
        <v>1.0773999999999999</v>
      </c>
      <c r="E55" s="46" t="s">
        <v>12</v>
      </c>
      <c r="F55" s="48">
        <v>1900</v>
      </c>
      <c r="G55" s="46" t="s">
        <v>13</v>
      </c>
      <c r="H55" s="46" t="s">
        <v>14</v>
      </c>
      <c r="I55" s="46" t="s">
        <v>121</v>
      </c>
      <c r="J55" s="46" t="s">
        <v>122</v>
      </c>
      <c r="K55" s="46" t="s">
        <v>105</v>
      </c>
      <c r="L55" s="46" t="s">
        <v>106</v>
      </c>
      <c r="M55" s="46" t="s">
        <v>125</v>
      </c>
      <c r="N55" s="46" t="s">
        <v>126</v>
      </c>
      <c r="O55" s="49">
        <v>38000</v>
      </c>
      <c r="P55" s="24">
        <v>20</v>
      </c>
    </row>
    <row r="56" spans="1:16" ht="15" x14ac:dyDescent="0.2">
      <c r="A56" s="46">
        <v>100241</v>
      </c>
      <c r="B56" s="46" t="s">
        <v>411</v>
      </c>
      <c r="C56" s="24" t="str">
        <f t="shared" si="0"/>
        <v>100241 PEACH FREESTONE DICED FRZ CUP-96/4.4 OZ</v>
      </c>
      <c r="D56" s="47">
        <v>1.3844000000000001</v>
      </c>
      <c r="E56" s="46" t="s">
        <v>12</v>
      </c>
      <c r="F56" s="48">
        <v>1400</v>
      </c>
      <c r="G56" s="46" t="s">
        <v>13</v>
      </c>
      <c r="H56" s="46" t="s">
        <v>14</v>
      </c>
      <c r="I56" s="46" t="s">
        <v>121</v>
      </c>
      <c r="J56" s="46" t="s">
        <v>122</v>
      </c>
      <c r="K56" s="46" t="s">
        <v>105</v>
      </c>
      <c r="L56" s="46" t="s">
        <v>106</v>
      </c>
      <c r="M56" s="46" t="s">
        <v>125</v>
      </c>
      <c r="N56" s="46" t="s">
        <v>126</v>
      </c>
      <c r="O56" s="49">
        <v>36960</v>
      </c>
      <c r="P56" s="24">
        <v>20</v>
      </c>
    </row>
    <row r="57" spans="1:16" ht="15" x14ac:dyDescent="0.2">
      <c r="A57" s="46">
        <v>100242</v>
      </c>
      <c r="B57" s="46" t="s">
        <v>412</v>
      </c>
      <c r="C57" s="24" t="str">
        <f t="shared" si="0"/>
        <v>100242 BLUEBERRY WILD FRZ CTN-8/3 LB</v>
      </c>
      <c r="D57" s="47">
        <v>1.1895</v>
      </c>
      <c r="E57" s="46" t="s">
        <v>12</v>
      </c>
      <c r="F57" s="48">
        <v>1440</v>
      </c>
      <c r="G57" s="46" t="s">
        <v>13</v>
      </c>
      <c r="H57" s="46" t="s">
        <v>14</v>
      </c>
      <c r="I57" s="46" t="s">
        <v>121</v>
      </c>
      <c r="J57" s="46" t="s">
        <v>122</v>
      </c>
      <c r="K57" s="46" t="s">
        <v>105</v>
      </c>
      <c r="L57" s="46" t="s">
        <v>106</v>
      </c>
      <c r="M57" s="46" t="s">
        <v>127</v>
      </c>
      <c r="N57" s="46" t="s">
        <v>128</v>
      </c>
      <c r="O57" s="49">
        <v>34560</v>
      </c>
      <c r="P57" s="24">
        <v>20</v>
      </c>
    </row>
    <row r="58" spans="1:16" ht="15" x14ac:dyDescent="0.2">
      <c r="A58" s="46">
        <v>100243</v>
      </c>
      <c r="B58" s="46" t="s">
        <v>413</v>
      </c>
      <c r="C58" s="24" t="str">
        <f t="shared" si="0"/>
        <v>100243 BLUEBERRY WILD FRZ CTN-30 LB</v>
      </c>
      <c r="D58" s="47">
        <v>1.1314</v>
      </c>
      <c r="E58" s="46" t="s">
        <v>12</v>
      </c>
      <c r="F58" s="48">
        <v>1320</v>
      </c>
      <c r="G58" s="46" t="s">
        <v>13</v>
      </c>
      <c r="H58" s="46" t="s">
        <v>14</v>
      </c>
      <c r="I58" s="46" t="s">
        <v>121</v>
      </c>
      <c r="J58" s="46" t="s">
        <v>122</v>
      </c>
      <c r="K58" s="46" t="s">
        <v>105</v>
      </c>
      <c r="L58" s="46" t="s">
        <v>106</v>
      </c>
      <c r="M58" s="46" t="s">
        <v>127</v>
      </c>
      <c r="N58" s="46" t="s">
        <v>128</v>
      </c>
      <c r="O58" s="49">
        <v>39600</v>
      </c>
      <c r="P58" s="24">
        <v>20</v>
      </c>
    </row>
    <row r="59" spans="1:16" ht="15" x14ac:dyDescent="0.2">
      <c r="A59" s="46">
        <v>100254</v>
      </c>
      <c r="B59" s="46" t="s">
        <v>414</v>
      </c>
      <c r="C59" s="24" t="str">
        <f t="shared" si="0"/>
        <v>100254 STRAWBERRY SLICES FRZ CTN-30 LB</v>
      </c>
      <c r="D59" s="47">
        <v>1.0015000000000001</v>
      </c>
      <c r="E59" s="46" t="s">
        <v>12</v>
      </c>
      <c r="F59" s="48">
        <v>1320</v>
      </c>
      <c r="G59" s="46" t="s">
        <v>13</v>
      </c>
      <c r="H59" s="46" t="s">
        <v>14</v>
      </c>
      <c r="I59" s="46" t="s">
        <v>121</v>
      </c>
      <c r="J59" s="46" t="s">
        <v>122</v>
      </c>
      <c r="K59" s="46" t="s">
        <v>105</v>
      </c>
      <c r="L59" s="46" t="s">
        <v>106</v>
      </c>
      <c r="M59" s="46" t="s">
        <v>129</v>
      </c>
      <c r="N59" s="46" t="s">
        <v>130</v>
      </c>
      <c r="O59" s="49">
        <v>39600</v>
      </c>
      <c r="P59" s="24">
        <v>20</v>
      </c>
    </row>
    <row r="60" spans="1:16" ht="15" x14ac:dyDescent="0.2">
      <c r="A60" s="46">
        <v>100256</v>
      </c>
      <c r="B60" s="46" t="s">
        <v>415</v>
      </c>
      <c r="C60" s="24" t="str">
        <f t="shared" si="0"/>
        <v>100256 STRAWBERRY FRZ CUP-96/4.5 OZ</v>
      </c>
      <c r="D60" s="47">
        <v>1.498</v>
      </c>
      <c r="E60" s="46" t="s">
        <v>12</v>
      </c>
      <c r="F60" s="48">
        <v>1400</v>
      </c>
      <c r="G60" s="46" t="s">
        <v>13</v>
      </c>
      <c r="H60" s="46" t="s">
        <v>14</v>
      </c>
      <c r="I60" s="46" t="s">
        <v>121</v>
      </c>
      <c r="J60" s="46" t="s">
        <v>122</v>
      </c>
      <c r="K60" s="46" t="s">
        <v>105</v>
      </c>
      <c r="L60" s="46" t="s">
        <v>106</v>
      </c>
      <c r="M60" s="46" t="s">
        <v>129</v>
      </c>
      <c r="N60" s="46" t="s">
        <v>130</v>
      </c>
      <c r="O60" s="49">
        <v>37800</v>
      </c>
      <c r="P60" s="24">
        <v>20</v>
      </c>
    </row>
    <row r="61" spans="1:16" ht="15" x14ac:dyDescent="0.2">
      <c r="A61" s="46">
        <v>100258</v>
      </c>
      <c r="B61" s="46" t="s">
        <v>416</v>
      </c>
      <c r="C61" s="24" t="str">
        <f t="shared" si="0"/>
        <v>100258 APPLE SLICES FRZ CTN-30 LB</v>
      </c>
      <c r="D61" s="47">
        <v>0.64980000000000004</v>
      </c>
      <c r="E61" s="46" t="s">
        <v>12</v>
      </c>
      <c r="F61" s="48">
        <v>1320</v>
      </c>
      <c r="G61" s="46" t="s">
        <v>13</v>
      </c>
      <c r="H61" s="46" t="s">
        <v>14</v>
      </c>
      <c r="I61" s="46" t="s">
        <v>121</v>
      </c>
      <c r="J61" s="46" t="s">
        <v>122</v>
      </c>
      <c r="K61" s="46" t="s">
        <v>105</v>
      </c>
      <c r="L61" s="46" t="s">
        <v>106</v>
      </c>
      <c r="M61" s="46" t="s">
        <v>131</v>
      </c>
      <c r="N61" s="46" t="s">
        <v>132</v>
      </c>
      <c r="O61" s="49">
        <v>39600</v>
      </c>
      <c r="P61" s="24">
        <v>20</v>
      </c>
    </row>
    <row r="62" spans="1:16" ht="15" x14ac:dyDescent="0.2">
      <c r="A62" s="46">
        <v>100261</v>
      </c>
      <c r="B62" s="46" t="s">
        <v>417</v>
      </c>
      <c r="C62" s="24" t="str">
        <f t="shared" si="0"/>
        <v>100261 APRICOT FRZ CUP-96/4.5 OZ</v>
      </c>
      <c r="D62" s="47">
        <v>1.4553</v>
      </c>
      <c r="E62" s="46" t="s">
        <v>12</v>
      </c>
      <c r="F62" s="48">
        <v>1400</v>
      </c>
      <c r="G62" s="46" t="s">
        <v>13</v>
      </c>
      <c r="H62" s="46" t="s">
        <v>14</v>
      </c>
      <c r="I62" s="46" t="s">
        <v>121</v>
      </c>
      <c r="J62" s="46" t="s">
        <v>122</v>
      </c>
      <c r="K62" s="46" t="s">
        <v>105</v>
      </c>
      <c r="L62" s="46" t="s">
        <v>106</v>
      </c>
      <c r="M62" s="46" t="s">
        <v>133</v>
      </c>
      <c r="N62" s="46" t="s">
        <v>134</v>
      </c>
      <c r="O62" s="49">
        <v>36960</v>
      </c>
      <c r="P62" s="24">
        <v>20</v>
      </c>
    </row>
    <row r="63" spans="1:16" ht="15" x14ac:dyDescent="0.2">
      <c r="A63" s="46">
        <v>100277</v>
      </c>
      <c r="B63" s="46" t="s">
        <v>418</v>
      </c>
      <c r="C63" s="24" t="str">
        <f t="shared" si="0"/>
        <v>100277 ORANGE JUICE SINGLE CTN-70/4 OZ</v>
      </c>
      <c r="D63" s="47">
        <v>0.66120000000000001</v>
      </c>
      <c r="E63" s="46" t="s">
        <v>12</v>
      </c>
      <c r="F63" s="48">
        <v>1920</v>
      </c>
      <c r="G63" s="46" t="s">
        <v>13</v>
      </c>
      <c r="H63" s="46" t="s">
        <v>14</v>
      </c>
      <c r="I63" s="46" t="s">
        <v>103</v>
      </c>
      <c r="J63" s="46" t="s">
        <v>104</v>
      </c>
      <c r="K63" s="46" t="s">
        <v>105</v>
      </c>
      <c r="L63" s="46" t="s">
        <v>106</v>
      </c>
      <c r="M63" s="46" t="s">
        <v>107</v>
      </c>
      <c r="N63" s="46" t="s">
        <v>108</v>
      </c>
      <c r="O63" s="49">
        <v>36480</v>
      </c>
    </row>
    <row r="64" spans="1:16" ht="15" x14ac:dyDescent="0.2">
      <c r="A64" s="46">
        <v>100279</v>
      </c>
      <c r="B64" s="46" t="s">
        <v>598</v>
      </c>
      <c r="C64" s="24" t="str">
        <f t="shared" si="0"/>
        <v>100279 PEARS D'ANJOU FRESH CTN-45 LB</v>
      </c>
      <c r="D64" s="50" t="s">
        <v>599</v>
      </c>
      <c r="E64" s="46" t="s">
        <v>12</v>
      </c>
      <c r="F64" s="48">
        <v>900</v>
      </c>
      <c r="G64" s="46" t="s">
        <v>13</v>
      </c>
      <c r="H64" s="46" t="s">
        <v>14</v>
      </c>
      <c r="I64" s="46" t="s">
        <v>135</v>
      </c>
      <c r="J64" s="46" t="s">
        <v>136</v>
      </c>
      <c r="K64" s="46" t="s">
        <v>105</v>
      </c>
      <c r="L64" s="46" t="s">
        <v>106</v>
      </c>
      <c r="M64" s="46" t="s">
        <v>137</v>
      </c>
      <c r="N64" s="46" t="s">
        <v>138</v>
      </c>
      <c r="O64" s="49">
        <v>40500</v>
      </c>
    </row>
    <row r="65" spans="1:16" ht="15" x14ac:dyDescent="0.2">
      <c r="A65" s="46">
        <v>100280</v>
      </c>
      <c r="B65" s="46" t="s">
        <v>600</v>
      </c>
      <c r="C65" s="24" t="str">
        <f t="shared" ref="C65:C128" si="2">A65 &amp; " " &amp;B65</f>
        <v>100280 PEARS BOSC FRESH CTN-45 LB</v>
      </c>
      <c r="D65" s="50" t="s">
        <v>599</v>
      </c>
      <c r="E65" s="46" t="s">
        <v>12</v>
      </c>
      <c r="F65" s="48">
        <v>900</v>
      </c>
      <c r="G65" s="46" t="s">
        <v>13</v>
      </c>
      <c r="H65" s="46" t="s">
        <v>14</v>
      </c>
      <c r="I65" s="46" t="s">
        <v>135</v>
      </c>
      <c r="J65" s="46" t="s">
        <v>136</v>
      </c>
      <c r="K65" s="46" t="s">
        <v>105</v>
      </c>
      <c r="L65" s="46" t="s">
        <v>106</v>
      </c>
      <c r="M65" s="46" t="s">
        <v>137</v>
      </c>
      <c r="N65" s="46" t="s">
        <v>138</v>
      </c>
      <c r="O65" s="49">
        <v>40500</v>
      </c>
      <c r="P65" s="24">
        <v>25</v>
      </c>
    </row>
    <row r="66" spans="1:16" ht="15" x14ac:dyDescent="0.2">
      <c r="A66" s="46">
        <v>100282</v>
      </c>
      <c r="B66" s="46" t="s">
        <v>601</v>
      </c>
      <c r="C66" s="24" t="str">
        <f t="shared" si="2"/>
        <v>100282 PEARS BARTLETT FRESH CTN-45 LB</v>
      </c>
      <c r="D66" s="50" t="s">
        <v>599</v>
      </c>
      <c r="E66" s="46" t="s">
        <v>12</v>
      </c>
      <c r="F66" s="48">
        <v>900</v>
      </c>
      <c r="G66" s="46" t="s">
        <v>13</v>
      </c>
      <c r="H66" s="46" t="s">
        <v>14</v>
      </c>
      <c r="I66" s="46" t="s">
        <v>135</v>
      </c>
      <c r="J66" s="46" t="s">
        <v>136</v>
      </c>
      <c r="K66" s="46" t="s">
        <v>105</v>
      </c>
      <c r="L66" s="46" t="s">
        <v>106</v>
      </c>
      <c r="M66" s="46" t="s">
        <v>137</v>
      </c>
      <c r="N66" s="46" t="s">
        <v>138</v>
      </c>
      <c r="O66" s="49">
        <v>40500</v>
      </c>
    </row>
    <row r="67" spans="1:16" ht="15" x14ac:dyDescent="0.2">
      <c r="A67" s="46">
        <v>100283</v>
      </c>
      <c r="B67" s="46" t="s">
        <v>571</v>
      </c>
      <c r="C67" s="24" t="str">
        <f t="shared" si="2"/>
        <v>100283 ORANGES CTN-34-39 LB</v>
      </c>
      <c r="D67" s="50">
        <v>0.58930000000000005</v>
      </c>
      <c r="E67" s="46" t="s">
        <v>12</v>
      </c>
      <c r="F67" s="48">
        <v>1026</v>
      </c>
      <c r="G67" s="46" t="s">
        <v>13</v>
      </c>
      <c r="H67" s="46" t="s">
        <v>14</v>
      </c>
      <c r="I67" s="46" t="s">
        <v>135</v>
      </c>
      <c r="J67" s="46" t="s">
        <v>136</v>
      </c>
      <c r="K67" s="46" t="s">
        <v>105</v>
      </c>
      <c r="L67" s="46" t="s">
        <v>106</v>
      </c>
      <c r="M67" s="46" t="s">
        <v>602</v>
      </c>
      <c r="N67" s="46" t="s">
        <v>603</v>
      </c>
      <c r="O67" s="49">
        <v>37449</v>
      </c>
    </row>
    <row r="68" spans="1:16" ht="15" x14ac:dyDescent="0.2">
      <c r="A68" s="46">
        <v>100293</v>
      </c>
      <c r="B68" s="46" t="s">
        <v>604</v>
      </c>
      <c r="C68" s="24" t="str">
        <f t="shared" si="2"/>
        <v>100293 RAISINS BOX-144/1.33 OZ</v>
      </c>
      <c r="D68" s="47">
        <v>1.8329</v>
      </c>
      <c r="E68" s="46" t="s">
        <v>12</v>
      </c>
      <c r="F68" s="48">
        <v>2964</v>
      </c>
      <c r="G68" s="46" t="s">
        <v>13</v>
      </c>
      <c r="H68" s="46" t="s">
        <v>14</v>
      </c>
      <c r="I68" s="46" t="s">
        <v>139</v>
      </c>
      <c r="J68" s="46" t="s">
        <v>140</v>
      </c>
      <c r="K68" s="46" t="s">
        <v>105</v>
      </c>
      <c r="L68" s="46" t="s">
        <v>106</v>
      </c>
      <c r="M68" s="46" t="s">
        <v>141</v>
      </c>
      <c r="N68" s="46" t="s">
        <v>142</v>
      </c>
      <c r="O68" s="49">
        <v>35568</v>
      </c>
    </row>
    <row r="69" spans="1:16" ht="15" x14ac:dyDescent="0.2">
      <c r="A69" s="46">
        <v>100295</v>
      </c>
      <c r="B69" s="46" t="s">
        <v>605</v>
      </c>
      <c r="C69" s="24" t="str">
        <f t="shared" si="2"/>
        <v>100295 RAISINS PKG-24/15 OZ</v>
      </c>
      <c r="D69" s="50" t="s">
        <v>599</v>
      </c>
      <c r="E69" s="46" t="s">
        <v>12</v>
      </c>
      <c r="F69" s="48">
        <v>1728</v>
      </c>
      <c r="G69" s="46" t="s">
        <v>13</v>
      </c>
      <c r="H69" s="46" t="s">
        <v>14</v>
      </c>
      <c r="I69" s="46" t="s">
        <v>139</v>
      </c>
      <c r="J69" s="46" t="s">
        <v>140</v>
      </c>
      <c r="K69" s="46" t="s">
        <v>105</v>
      </c>
      <c r="L69" s="46" t="s">
        <v>106</v>
      </c>
      <c r="M69" s="46" t="s">
        <v>141</v>
      </c>
      <c r="N69" s="46" t="s">
        <v>142</v>
      </c>
      <c r="O69" s="49">
        <v>38880</v>
      </c>
    </row>
    <row r="70" spans="1:16" ht="15" x14ac:dyDescent="0.2">
      <c r="A70" s="46">
        <v>100299</v>
      </c>
      <c r="B70" s="46" t="s">
        <v>419</v>
      </c>
      <c r="C70" s="24" t="str">
        <f t="shared" si="2"/>
        <v>100299 CHERRIES DRIED PKG-4/4 LB</v>
      </c>
      <c r="D70" s="47">
        <v>4.5754999999999999</v>
      </c>
      <c r="E70" s="46" t="s">
        <v>12</v>
      </c>
      <c r="F70" s="48">
        <v>1848</v>
      </c>
      <c r="G70" s="46" t="s">
        <v>13</v>
      </c>
      <c r="H70" s="46" t="s">
        <v>14</v>
      </c>
      <c r="I70" s="46" t="s">
        <v>139</v>
      </c>
      <c r="J70" s="46" t="s">
        <v>140</v>
      </c>
      <c r="K70" s="46" t="s">
        <v>105</v>
      </c>
      <c r="L70" s="46" t="s">
        <v>106</v>
      </c>
      <c r="M70" s="46" t="s">
        <v>143</v>
      </c>
      <c r="N70" s="46" t="s">
        <v>144</v>
      </c>
      <c r="O70" s="49">
        <v>29568</v>
      </c>
    </row>
    <row r="71" spans="1:16" ht="15" x14ac:dyDescent="0.2">
      <c r="A71" s="46">
        <v>100301</v>
      </c>
      <c r="B71" s="46" t="s">
        <v>420</v>
      </c>
      <c r="C71" s="24" t="str">
        <f t="shared" si="2"/>
        <v>100301 CRANBERRIES DRIED PKG-5/5 LB</v>
      </c>
      <c r="D71" s="47">
        <v>2.242</v>
      </c>
      <c r="E71" s="46" t="s">
        <v>12</v>
      </c>
      <c r="F71" s="48">
        <v>1386</v>
      </c>
      <c r="G71" s="46" t="s">
        <v>13</v>
      </c>
      <c r="H71" s="46" t="s">
        <v>14</v>
      </c>
      <c r="I71" s="46" t="s">
        <v>139</v>
      </c>
      <c r="J71" s="46" t="s">
        <v>140</v>
      </c>
      <c r="K71" s="46" t="s">
        <v>105</v>
      </c>
      <c r="L71" s="46" t="s">
        <v>106</v>
      </c>
      <c r="M71" s="46" t="s">
        <v>145</v>
      </c>
      <c r="N71" s="46" t="s">
        <v>146</v>
      </c>
      <c r="O71" s="49">
        <v>34650</v>
      </c>
    </row>
    <row r="72" spans="1:16" ht="15" x14ac:dyDescent="0.2">
      <c r="A72" s="46">
        <v>100307</v>
      </c>
      <c r="B72" s="46" t="s">
        <v>421</v>
      </c>
      <c r="C72" s="24" t="str">
        <f t="shared" si="2"/>
        <v>100307 BEANS GREEN CAN-6/10</v>
      </c>
      <c r="D72" s="47">
        <v>0.4546</v>
      </c>
      <c r="E72" s="46" t="s">
        <v>12</v>
      </c>
      <c r="F72" s="48">
        <v>912</v>
      </c>
      <c r="G72" s="46" t="s">
        <v>13</v>
      </c>
      <c r="H72" s="46" t="s">
        <v>14</v>
      </c>
      <c r="I72" s="46" t="s">
        <v>147</v>
      </c>
      <c r="J72" s="46" t="s">
        <v>148</v>
      </c>
      <c r="K72" s="46" t="s">
        <v>105</v>
      </c>
      <c r="L72" s="46" t="s">
        <v>106</v>
      </c>
      <c r="M72" s="46" t="s">
        <v>149</v>
      </c>
      <c r="N72" s="46" t="s">
        <v>150</v>
      </c>
      <c r="O72" s="49">
        <v>34656</v>
      </c>
      <c r="P72" s="24">
        <v>39.75</v>
      </c>
    </row>
    <row r="73" spans="1:16" ht="15" x14ac:dyDescent="0.2">
      <c r="A73" s="46">
        <v>100309</v>
      </c>
      <c r="B73" s="46" t="s">
        <v>422</v>
      </c>
      <c r="C73" s="24" t="str">
        <f t="shared" si="2"/>
        <v>100309 CARROTS CAN-6/10</v>
      </c>
      <c r="D73" s="47">
        <v>0.46510000000000001</v>
      </c>
      <c r="E73" s="46" t="s">
        <v>12</v>
      </c>
      <c r="F73" s="48">
        <v>912</v>
      </c>
      <c r="G73" s="46" t="s">
        <v>13</v>
      </c>
      <c r="H73" s="46" t="s">
        <v>14</v>
      </c>
      <c r="I73" s="46" t="s">
        <v>147</v>
      </c>
      <c r="J73" s="46" t="s">
        <v>148</v>
      </c>
      <c r="K73" s="46" t="s">
        <v>105</v>
      </c>
      <c r="L73" s="46" t="s">
        <v>106</v>
      </c>
      <c r="M73" s="46" t="s">
        <v>151</v>
      </c>
      <c r="N73" s="46" t="s">
        <v>152</v>
      </c>
      <c r="O73" s="49">
        <v>36024</v>
      </c>
    </row>
    <row r="74" spans="1:16" ht="15" x14ac:dyDescent="0.2">
      <c r="A74" s="46">
        <v>100313</v>
      </c>
      <c r="B74" s="46" t="s">
        <v>423</v>
      </c>
      <c r="C74" s="24" t="str">
        <f t="shared" si="2"/>
        <v>100313 CORN WHOLE KERNEL(LIQ) CAN-6/10</v>
      </c>
      <c r="D74" s="47">
        <v>0.46800000000000003</v>
      </c>
      <c r="E74" s="46" t="s">
        <v>12</v>
      </c>
      <c r="F74" s="48">
        <v>912</v>
      </c>
      <c r="G74" s="46" t="s">
        <v>13</v>
      </c>
      <c r="H74" s="46" t="s">
        <v>14</v>
      </c>
      <c r="I74" s="46" t="s">
        <v>147</v>
      </c>
      <c r="J74" s="46" t="s">
        <v>148</v>
      </c>
      <c r="K74" s="46" t="s">
        <v>105</v>
      </c>
      <c r="L74" s="46" t="s">
        <v>106</v>
      </c>
      <c r="M74" s="46" t="s">
        <v>153</v>
      </c>
      <c r="N74" s="46" t="s">
        <v>154</v>
      </c>
      <c r="O74" s="49">
        <v>36252</v>
      </c>
    </row>
    <row r="75" spans="1:16" ht="15" x14ac:dyDescent="0.2">
      <c r="A75" s="46">
        <v>100315</v>
      </c>
      <c r="B75" s="46" t="s">
        <v>424</v>
      </c>
      <c r="C75" s="24" t="str">
        <f t="shared" si="2"/>
        <v>100315 PEAS CAN-6/10</v>
      </c>
      <c r="D75" s="47">
        <v>0.55610000000000004</v>
      </c>
      <c r="E75" s="46" t="s">
        <v>12</v>
      </c>
      <c r="F75" s="48">
        <v>912</v>
      </c>
      <c r="G75" s="46" t="s">
        <v>13</v>
      </c>
      <c r="H75" s="46" t="s">
        <v>14</v>
      </c>
      <c r="I75" s="46" t="s">
        <v>147</v>
      </c>
      <c r="J75" s="46" t="s">
        <v>148</v>
      </c>
      <c r="K75" s="46" t="s">
        <v>105</v>
      </c>
      <c r="L75" s="46" t="s">
        <v>106</v>
      </c>
      <c r="M75" s="46" t="s">
        <v>155</v>
      </c>
      <c r="N75" s="46" t="s">
        <v>156</v>
      </c>
      <c r="O75" s="49">
        <v>36024</v>
      </c>
    </row>
    <row r="76" spans="1:16" ht="15" x14ac:dyDescent="0.2">
      <c r="A76" s="46">
        <v>100317</v>
      </c>
      <c r="B76" s="46" t="s">
        <v>425</v>
      </c>
      <c r="C76" s="24" t="str">
        <f t="shared" si="2"/>
        <v>100317 SWEET POTATOES W/ SYRUP CAN-6/10</v>
      </c>
      <c r="D76" s="47">
        <v>0.75770000000000004</v>
      </c>
      <c r="E76" s="46" t="s">
        <v>12</v>
      </c>
      <c r="F76" s="48">
        <v>912</v>
      </c>
      <c r="G76" s="46" t="s">
        <v>13</v>
      </c>
      <c r="H76" s="46" t="s">
        <v>14</v>
      </c>
      <c r="I76" s="46" t="s">
        <v>147</v>
      </c>
      <c r="J76" s="46" t="s">
        <v>148</v>
      </c>
      <c r="K76" s="46" t="s">
        <v>105</v>
      </c>
      <c r="L76" s="46" t="s">
        <v>106</v>
      </c>
      <c r="M76" s="46" t="s">
        <v>157</v>
      </c>
      <c r="N76" s="46" t="s">
        <v>158</v>
      </c>
      <c r="O76" s="49">
        <v>36936</v>
      </c>
    </row>
    <row r="77" spans="1:16" ht="15" x14ac:dyDescent="0.2">
      <c r="A77" s="46">
        <v>100327</v>
      </c>
      <c r="B77" s="46" t="s">
        <v>426</v>
      </c>
      <c r="C77" s="24" t="str">
        <f t="shared" si="2"/>
        <v>100327 TOMATO PASTE CAN-6/10</v>
      </c>
      <c r="D77" s="47">
        <v>0.60940000000000005</v>
      </c>
      <c r="E77" s="46" t="s">
        <v>12</v>
      </c>
      <c r="F77" s="48">
        <v>912</v>
      </c>
      <c r="G77" s="46" t="s">
        <v>13</v>
      </c>
      <c r="H77" s="46" t="s">
        <v>14</v>
      </c>
      <c r="I77" s="46" t="s">
        <v>147</v>
      </c>
      <c r="J77" s="46" t="s">
        <v>148</v>
      </c>
      <c r="K77" s="46" t="s">
        <v>105</v>
      </c>
      <c r="L77" s="46" t="s">
        <v>106</v>
      </c>
      <c r="M77" s="46" t="s">
        <v>159</v>
      </c>
      <c r="N77" s="46" t="s">
        <v>160</v>
      </c>
      <c r="O77" s="49">
        <v>37962</v>
      </c>
    </row>
    <row r="78" spans="1:16" ht="15" x14ac:dyDescent="0.2">
      <c r="A78" s="46">
        <v>100329</v>
      </c>
      <c r="B78" s="46" t="s">
        <v>427</v>
      </c>
      <c r="C78" s="24" t="str">
        <f t="shared" si="2"/>
        <v>100329 TOMATO DICED CAN-6/10</v>
      </c>
      <c r="D78" s="47">
        <v>0.3553</v>
      </c>
      <c r="E78" s="46" t="s">
        <v>12</v>
      </c>
      <c r="F78" s="48">
        <v>912</v>
      </c>
      <c r="G78" s="46" t="s">
        <v>13</v>
      </c>
      <c r="H78" s="46" t="s">
        <v>14</v>
      </c>
      <c r="I78" s="46" t="s">
        <v>147</v>
      </c>
      <c r="J78" s="46" t="s">
        <v>148</v>
      </c>
      <c r="K78" s="46" t="s">
        <v>105</v>
      </c>
      <c r="L78" s="46" t="s">
        <v>106</v>
      </c>
      <c r="M78" s="46" t="s">
        <v>159</v>
      </c>
      <c r="N78" s="46" t="s">
        <v>160</v>
      </c>
      <c r="O78" s="49">
        <v>34884</v>
      </c>
    </row>
    <row r="79" spans="1:16" ht="15" x14ac:dyDescent="0.2">
      <c r="A79" s="46">
        <v>100330</v>
      </c>
      <c r="B79" s="46" t="s">
        <v>428</v>
      </c>
      <c r="C79" s="24" t="str">
        <f t="shared" si="2"/>
        <v>100330 TOMATO SALSA CAN-6/10</v>
      </c>
      <c r="D79" s="47">
        <v>0.50380000000000003</v>
      </c>
      <c r="E79" s="46" t="s">
        <v>12</v>
      </c>
      <c r="F79" s="48">
        <v>912</v>
      </c>
      <c r="G79" s="46" t="s">
        <v>13</v>
      </c>
      <c r="H79" s="46" t="s">
        <v>14</v>
      </c>
      <c r="I79" s="46" t="s">
        <v>147</v>
      </c>
      <c r="J79" s="46" t="s">
        <v>148</v>
      </c>
      <c r="K79" s="46" t="s">
        <v>105</v>
      </c>
      <c r="L79" s="46" t="s">
        <v>106</v>
      </c>
      <c r="M79" s="46" t="s">
        <v>159</v>
      </c>
      <c r="N79" s="46" t="s">
        <v>160</v>
      </c>
      <c r="O79" s="49">
        <v>36252</v>
      </c>
    </row>
    <row r="80" spans="1:16" ht="15" x14ac:dyDescent="0.2">
      <c r="A80" s="46">
        <v>100332</v>
      </c>
      <c r="B80" s="46" t="s">
        <v>429</v>
      </c>
      <c r="C80" s="24" t="str">
        <f t="shared" si="2"/>
        <v>100332 TOMATO PASTE FOR BULK PROCESSING</v>
      </c>
      <c r="D80" s="47">
        <v>0.46860000000000002</v>
      </c>
      <c r="E80" s="46" t="s">
        <v>12</v>
      </c>
      <c r="F80" s="48">
        <v>14</v>
      </c>
      <c r="G80" s="46" t="s">
        <v>13</v>
      </c>
      <c r="H80" s="46" t="s">
        <v>14</v>
      </c>
      <c r="I80" s="46" t="s">
        <v>147</v>
      </c>
      <c r="J80" s="46" t="s">
        <v>148</v>
      </c>
      <c r="K80" s="46" t="s">
        <v>105</v>
      </c>
      <c r="L80" s="46" t="s">
        <v>106</v>
      </c>
      <c r="M80" s="46" t="s">
        <v>159</v>
      </c>
      <c r="N80" s="46" t="s">
        <v>160</v>
      </c>
      <c r="O80" s="49">
        <v>39900</v>
      </c>
    </row>
    <row r="81" spans="1:16" ht="15" x14ac:dyDescent="0.2">
      <c r="A81" s="46">
        <v>100334</v>
      </c>
      <c r="B81" s="46" t="s">
        <v>430</v>
      </c>
      <c r="C81" s="24" t="str">
        <f t="shared" si="2"/>
        <v>100334 TOMATO SAUCE CAN-6/10</v>
      </c>
      <c r="D81" s="47">
        <v>0.37619999999999998</v>
      </c>
      <c r="E81" s="46" t="s">
        <v>12</v>
      </c>
      <c r="F81" s="48">
        <v>912</v>
      </c>
      <c r="G81" s="46" t="s">
        <v>13</v>
      </c>
      <c r="H81" s="46" t="s">
        <v>14</v>
      </c>
      <c r="I81" s="46" t="s">
        <v>147</v>
      </c>
      <c r="J81" s="46" t="s">
        <v>148</v>
      </c>
      <c r="K81" s="46" t="s">
        <v>105</v>
      </c>
      <c r="L81" s="46" t="s">
        <v>106</v>
      </c>
      <c r="M81" s="46" t="s">
        <v>159</v>
      </c>
      <c r="N81" s="46" t="s">
        <v>160</v>
      </c>
      <c r="O81" s="49">
        <v>36252</v>
      </c>
    </row>
    <row r="82" spans="1:16" ht="15" x14ac:dyDescent="0.2">
      <c r="A82" s="46">
        <v>100336</v>
      </c>
      <c r="B82" s="46" t="s">
        <v>431</v>
      </c>
      <c r="C82" s="24" t="str">
        <f t="shared" si="2"/>
        <v>100336 SPAGHETTI SAUCE MEATLESS CAN-6/10</v>
      </c>
      <c r="D82" s="47">
        <v>0.40329999999999999</v>
      </c>
      <c r="E82" s="46" t="s">
        <v>12</v>
      </c>
      <c r="F82" s="48">
        <v>952</v>
      </c>
      <c r="G82" s="46" t="s">
        <v>13</v>
      </c>
      <c r="H82" s="46" t="s">
        <v>14</v>
      </c>
      <c r="I82" s="46" t="s">
        <v>147</v>
      </c>
      <c r="J82" s="46" t="s">
        <v>148</v>
      </c>
      <c r="K82" s="46" t="s">
        <v>105</v>
      </c>
      <c r="L82" s="46" t="s">
        <v>106</v>
      </c>
      <c r="M82" s="46" t="s">
        <v>159</v>
      </c>
      <c r="N82" s="46" t="s">
        <v>160</v>
      </c>
      <c r="O82" s="49">
        <v>37842</v>
      </c>
    </row>
    <row r="83" spans="1:16" ht="15" x14ac:dyDescent="0.2">
      <c r="A83" s="46">
        <v>100343</v>
      </c>
      <c r="B83" s="46" t="s">
        <v>432</v>
      </c>
      <c r="C83" s="24" t="str">
        <f t="shared" si="2"/>
        <v>100343 SWEET POTATO FRESH CTN-40 LB</v>
      </c>
      <c r="D83" s="50" t="s">
        <v>599</v>
      </c>
      <c r="E83" s="46" t="s">
        <v>12</v>
      </c>
      <c r="F83" s="48">
        <v>1000</v>
      </c>
      <c r="G83" s="46" t="s">
        <v>13</v>
      </c>
      <c r="H83" s="46" t="s">
        <v>14</v>
      </c>
      <c r="I83" s="46" t="s">
        <v>161</v>
      </c>
      <c r="J83" s="46" t="s">
        <v>162</v>
      </c>
      <c r="K83" s="46" t="s">
        <v>105</v>
      </c>
      <c r="L83" s="46" t="s">
        <v>106</v>
      </c>
      <c r="M83" s="46" t="s">
        <v>163</v>
      </c>
      <c r="N83" s="46" t="s">
        <v>164</v>
      </c>
      <c r="O83" s="49">
        <v>40000</v>
      </c>
    </row>
    <row r="84" spans="1:16" ht="15" x14ac:dyDescent="0.2">
      <c r="A84" s="46">
        <v>100348</v>
      </c>
      <c r="B84" s="46" t="s">
        <v>433</v>
      </c>
      <c r="C84" s="24" t="str">
        <f t="shared" si="2"/>
        <v>100348 CORN FRZ CTN-30 LB</v>
      </c>
      <c r="D84" s="47">
        <v>0.59850000000000003</v>
      </c>
      <c r="E84" s="46" t="s">
        <v>12</v>
      </c>
      <c r="F84" s="48">
        <v>1320</v>
      </c>
      <c r="G84" s="46" t="s">
        <v>13</v>
      </c>
      <c r="H84" s="46" t="s">
        <v>14</v>
      </c>
      <c r="I84" s="46" t="s">
        <v>165</v>
      </c>
      <c r="J84" s="46" t="s">
        <v>166</v>
      </c>
      <c r="K84" s="46" t="s">
        <v>105</v>
      </c>
      <c r="L84" s="46" t="s">
        <v>106</v>
      </c>
      <c r="M84" s="46" t="s">
        <v>167</v>
      </c>
      <c r="N84" s="46" t="s">
        <v>168</v>
      </c>
      <c r="O84" s="49">
        <v>39600</v>
      </c>
    </row>
    <row r="85" spans="1:16" ht="15" x14ac:dyDescent="0.2">
      <c r="A85" s="46">
        <v>100350</v>
      </c>
      <c r="B85" s="46" t="s">
        <v>434</v>
      </c>
      <c r="C85" s="24" t="str">
        <f t="shared" si="2"/>
        <v>100350 PEAS GREEN FRZ CTN-30 LB</v>
      </c>
      <c r="D85" s="47">
        <v>0.64480000000000004</v>
      </c>
      <c r="E85" s="46" t="s">
        <v>12</v>
      </c>
      <c r="F85" s="48">
        <v>1320</v>
      </c>
      <c r="G85" s="46" t="s">
        <v>13</v>
      </c>
      <c r="H85" s="46" t="s">
        <v>14</v>
      </c>
      <c r="I85" s="46" t="s">
        <v>165</v>
      </c>
      <c r="J85" s="46" t="s">
        <v>166</v>
      </c>
      <c r="K85" s="46" t="s">
        <v>105</v>
      </c>
      <c r="L85" s="46" t="s">
        <v>106</v>
      </c>
      <c r="M85" s="46" t="s">
        <v>169</v>
      </c>
      <c r="N85" s="46" t="s">
        <v>170</v>
      </c>
      <c r="O85" s="49">
        <v>39600</v>
      </c>
    </row>
    <row r="86" spans="1:16" ht="15" x14ac:dyDescent="0.2">
      <c r="A86" s="46">
        <v>100351</v>
      </c>
      <c r="B86" s="46" t="s">
        <v>435</v>
      </c>
      <c r="C86" s="24" t="str">
        <f t="shared" si="2"/>
        <v>100351 BEANS GREEN FRZ CTN-30 LB</v>
      </c>
      <c r="D86" s="47">
        <v>0.6</v>
      </c>
      <c r="E86" s="46" t="s">
        <v>12</v>
      </c>
      <c r="F86" s="48">
        <v>1320</v>
      </c>
      <c r="G86" s="46" t="s">
        <v>13</v>
      </c>
      <c r="H86" s="46" t="s">
        <v>14</v>
      </c>
      <c r="I86" s="46" t="s">
        <v>165</v>
      </c>
      <c r="J86" s="46" t="s">
        <v>166</v>
      </c>
      <c r="K86" s="46" t="s">
        <v>105</v>
      </c>
      <c r="L86" s="46" t="s">
        <v>106</v>
      </c>
      <c r="M86" s="46" t="s">
        <v>171</v>
      </c>
      <c r="N86" s="46" t="s">
        <v>172</v>
      </c>
      <c r="O86" s="49">
        <v>39600</v>
      </c>
      <c r="P86" s="24">
        <v>40.5</v>
      </c>
    </row>
    <row r="87" spans="1:16" ht="15" x14ac:dyDescent="0.2">
      <c r="A87" s="46">
        <v>100352</v>
      </c>
      <c r="B87" s="46" t="s">
        <v>436</v>
      </c>
      <c r="C87" s="24" t="str">
        <f t="shared" si="2"/>
        <v>100352 CARROTS FRZ CTN-30 LB</v>
      </c>
      <c r="D87" s="47">
        <v>0.54220000000000002</v>
      </c>
      <c r="E87" s="46" t="s">
        <v>12</v>
      </c>
      <c r="F87" s="48">
        <v>1320</v>
      </c>
      <c r="G87" s="46" t="s">
        <v>13</v>
      </c>
      <c r="H87" s="46" t="s">
        <v>14</v>
      </c>
      <c r="I87" s="46" t="s">
        <v>165</v>
      </c>
      <c r="J87" s="46" t="s">
        <v>166</v>
      </c>
      <c r="K87" s="46" t="s">
        <v>105</v>
      </c>
      <c r="L87" s="46" t="s">
        <v>106</v>
      </c>
      <c r="M87" s="46" t="s">
        <v>173</v>
      </c>
      <c r="N87" s="46" t="s">
        <v>174</v>
      </c>
      <c r="O87" s="49">
        <v>39600</v>
      </c>
    </row>
    <row r="88" spans="1:16" ht="15" x14ac:dyDescent="0.2">
      <c r="A88" s="46">
        <v>100355</v>
      </c>
      <c r="B88" s="46" t="s">
        <v>437</v>
      </c>
      <c r="C88" s="24" t="str">
        <f t="shared" si="2"/>
        <v>100355 POTATOES WEDGE FRZ PKG-6/5 LB</v>
      </c>
      <c r="D88" s="47">
        <v>0.76229999999999998</v>
      </c>
      <c r="E88" s="46" t="s">
        <v>12</v>
      </c>
      <c r="F88" s="48">
        <v>1320</v>
      </c>
      <c r="G88" s="46" t="s">
        <v>13</v>
      </c>
      <c r="H88" s="46" t="s">
        <v>14</v>
      </c>
      <c r="I88" s="46" t="s">
        <v>165</v>
      </c>
      <c r="J88" s="46" t="s">
        <v>166</v>
      </c>
      <c r="K88" s="46" t="s">
        <v>105</v>
      </c>
      <c r="L88" s="46" t="s">
        <v>106</v>
      </c>
      <c r="M88" s="46" t="s">
        <v>175</v>
      </c>
      <c r="N88" s="46" t="s">
        <v>176</v>
      </c>
      <c r="O88" s="49">
        <v>39600</v>
      </c>
    </row>
    <row r="89" spans="1:16" ht="15" x14ac:dyDescent="0.2">
      <c r="A89" s="46">
        <v>100356</v>
      </c>
      <c r="B89" s="46" t="s">
        <v>438</v>
      </c>
      <c r="C89" s="24" t="str">
        <f t="shared" si="2"/>
        <v>100356 POTATOES WEDGE FAT FREE FRZ PKG-6/5 LB</v>
      </c>
      <c r="D89" s="47">
        <v>0.68659999999999999</v>
      </c>
      <c r="E89" s="46" t="s">
        <v>12</v>
      </c>
      <c r="F89" s="48">
        <v>1320</v>
      </c>
      <c r="G89" s="46" t="s">
        <v>13</v>
      </c>
      <c r="H89" s="46" t="s">
        <v>14</v>
      </c>
      <c r="I89" s="46" t="s">
        <v>165</v>
      </c>
      <c r="J89" s="46" t="s">
        <v>166</v>
      </c>
      <c r="K89" s="46" t="s">
        <v>105</v>
      </c>
      <c r="L89" s="46" t="s">
        <v>106</v>
      </c>
      <c r="M89" s="46" t="s">
        <v>175</v>
      </c>
      <c r="N89" s="46" t="s">
        <v>176</v>
      </c>
      <c r="O89" s="49">
        <v>39600</v>
      </c>
    </row>
    <row r="90" spans="1:16" ht="15" x14ac:dyDescent="0.2">
      <c r="A90" s="46">
        <v>100357</v>
      </c>
      <c r="B90" s="46" t="s">
        <v>439</v>
      </c>
      <c r="C90" s="24" t="str">
        <f t="shared" si="2"/>
        <v>100357 POTATOES OVENS FRY PKG-6/5 LB</v>
      </c>
      <c r="D90" s="47">
        <v>0.82430000000000003</v>
      </c>
      <c r="E90" s="46" t="s">
        <v>12</v>
      </c>
      <c r="F90" s="48">
        <v>1320</v>
      </c>
      <c r="G90" s="46" t="s">
        <v>13</v>
      </c>
      <c r="H90" s="46" t="s">
        <v>14</v>
      </c>
      <c r="I90" s="46" t="s">
        <v>165</v>
      </c>
      <c r="J90" s="46" t="s">
        <v>166</v>
      </c>
      <c r="K90" s="46" t="s">
        <v>105</v>
      </c>
      <c r="L90" s="46" t="s">
        <v>106</v>
      </c>
      <c r="M90" s="46" t="s">
        <v>175</v>
      </c>
      <c r="N90" s="46" t="s">
        <v>176</v>
      </c>
      <c r="O90" s="49">
        <v>39600</v>
      </c>
    </row>
    <row r="91" spans="1:16" ht="15" x14ac:dyDescent="0.2">
      <c r="A91" s="46">
        <v>100359</v>
      </c>
      <c r="B91" s="46" t="s">
        <v>440</v>
      </c>
      <c r="C91" s="24" t="str">
        <f t="shared" si="2"/>
        <v>100359 BEANS BLACK TURTLE CAN-6/10</v>
      </c>
      <c r="D91" s="47">
        <v>0.36959999999999998</v>
      </c>
      <c r="E91" s="46" t="s">
        <v>12</v>
      </c>
      <c r="F91" s="48">
        <v>864</v>
      </c>
      <c r="G91" s="46" t="s">
        <v>13</v>
      </c>
      <c r="H91" s="46" t="s">
        <v>14</v>
      </c>
      <c r="I91" s="46" t="s">
        <v>147</v>
      </c>
      <c r="J91" s="46" t="s">
        <v>148</v>
      </c>
      <c r="K91" s="46" t="s">
        <v>105</v>
      </c>
      <c r="L91" s="46" t="s">
        <v>106</v>
      </c>
      <c r="M91" s="46" t="s">
        <v>177</v>
      </c>
      <c r="N91" s="46" t="s">
        <v>178</v>
      </c>
      <c r="O91" s="49">
        <v>34992</v>
      </c>
      <c r="P91" s="24">
        <f t="shared" ref="P91:P98" si="3">O91/F91</f>
        <v>40.5</v>
      </c>
    </row>
    <row r="92" spans="1:16" ht="15" x14ac:dyDescent="0.2">
      <c r="A92" s="46">
        <v>100360</v>
      </c>
      <c r="B92" s="46" t="s">
        <v>441</v>
      </c>
      <c r="C92" s="24" t="str">
        <f t="shared" si="2"/>
        <v>100360 BEANS GARBANZO CAN-6/10</v>
      </c>
      <c r="D92" s="47">
        <v>0.34399999999999997</v>
      </c>
      <c r="E92" s="46" t="s">
        <v>12</v>
      </c>
      <c r="F92" s="48">
        <v>864</v>
      </c>
      <c r="G92" s="46" t="s">
        <v>13</v>
      </c>
      <c r="H92" s="46" t="s">
        <v>14</v>
      </c>
      <c r="I92" s="46" t="s">
        <v>147</v>
      </c>
      <c r="J92" s="46" t="s">
        <v>148</v>
      </c>
      <c r="K92" s="46" t="s">
        <v>105</v>
      </c>
      <c r="L92" s="46" t="s">
        <v>106</v>
      </c>
      <c r="M92" s="46" t="s">
        <v>177</v>
      </c>
      <c r="N92" s="46" t="s">
        <v>178</v>
      </c>
      <c r="O92" s="49">
        <v>34992</v>
      </c>
      <c r="P92" s="24">
        <f t="shared" si="3"/>
        <v>40.5</v>
      </c>
    </row>
    <row r="93" spans="1:16" ht="15" x14ac:dyDescent="0.2">
      <c r="A93" s="46">
        <v>100362</v>
      </c>
      <c r="B93" s="46" t="s">
        <v>442</v>
      </c>
      <c r="C93" s="24" t="str">
        <f t="shared" si="2"/>
        <v>100362 BEANS REFRIED CAN-6/10</v>
      </c>
      <c r="D93" s="47">
        <v>0.46560000000000001</v>
      </c>
      <c r="E93" s="46" t="s">
        <v>12</v>
      </c>
      <c r="F93" s="48">
        <v>864</v>
      </c>
      <c r="G93" s="46" t="s">
        <v>13</v>
      </c>
      <c r="H93" s="46" t="s">
        <v>14</v>
      </c>
      <c r="I93" s="46" t="s">
        <v>147</v>
      </c>
      <c r="J93" s="46" t="s">
        <v>148</v>
      </c>
      <c r="K93" s="46" t="s">
        <v>105</v>
      </c>
      <c r="L93" s="46" t="s">
        <v>106</v>
      </c>
      <c r="M93" s="46" t="s">
        <v>177</v>
      </c>
      <c r="N93" s="46" t="s">
        <v>178</v>
      </c>
      <c r="O93" s="49">
        <v>36288</v>
      </c>
      <c r="P93" s="24">
        <f t="shared" si="3"/>
        <v>42</v>
      </c>
    </row>
    <row r="94" spans="1:16" ht="15" x14ac:dyDescent="0.2">
      <c r="A94" s="46">
        <v>100364</v>
      </c>
      <c r="B94" s="46" t="s">
        <v>443</v>
      </c>
      <c r="C94" s="24" t="str">
        <f t="shared" si="2"/>
        <v>100364 BEANS VEGETARIAN CAN-6/10</v>
      </c>
      <c r="D94" s="47">
        <v>0.36849999999999999</v>
      </c>
      <c r="E94" s="46" t="s">
        <v>12</v>
      </c>
      <c r="F94" s="48">
        <v>864</v>
      </c>
      <c r="G94" s="46" t="s">
        <v>13</v>
      </c>
      <c r="H94" s="46" t="s">
        <v>14</v>
      </c>
      <c r="I94" s="46" t="s">
        <v>147</v>
      </c>
      <c r="J94" s="46" t="s">
        <v>148</v>
      </c>
      <c r="K94" s="46" t="s">
        <v>105</v>
      </c>
      <c r="L94" s="46" t="s">
        <v>106</v>
      </c>
      <c r="M94" s="46" t="s">
        <v>177</v>
      </c>
      <c r="N94" s="46" t="s">
        <v>178</v>
      </c>
      <c r="O94" s="49">
        <v>34992</v>
      </c>
      <c r="P94" s="24">
        <f t="shared" si="3"/>
        <v>40.5</v>
      </c>
    </row>
    <row r="95" spans="1:16" ht="15" x14ac:dyDescent="0.2">
      <c r="A95" s="46">
        <v>100365</v>
      </c>
      <c r="B95" s="46" t="s">
        <v>444</v>
      </c>
      <c r="C95" s="24" t="str">
        <f t="shared" si="2"/>
        <v>100365 BEANS PINTO CAN-6/10</v>
      </c>
      <c r="D95" s="47">
        <v>0.3533</v>
      </c>
      <c r="E95" s="46" t="s">
        <v>12</v>
      </c>
      <c r="F95" s="48">
        <v>864</v>
      </c>
      <c r="G95" s="46" t="s">
        <v>13</v>
      </c>
      <c r="H95" s="46" t="s">
        <v>14</v>
      </c>
      <c r="I95" s="46" t="s">
        <v>147</v>
      </c>
      <c r="J95" s="46" t="s">
        <v>148</v>
      </c>
      <c r="K95" s="46" t="s">
        <v>105</v>
      </c>
      <c r="L95" s="46" t="s">
        <v>106</v>
      </c>
      <c r="M95" s="46" t="s">
        <v>177</v>
      </c>
      <c r="N95" s="46" t="s">
        <v>178</v>
      </c>
      <c r="O95" s="49">
        <v>34992</v>
      </c>
      <c r="P95" s="24">
        <f t="shared" si="3"/>
        <v>40.5</v>
      </c>
    </row>
    <row r="96" spans="1:16" ht="15" x14ac:dyDescent="0.2">
      <c r="A96" s="46">
        <v>100366</v>
      </c>
      <c r="B96" s="46" t="s">
        <v>445</v>
      </c>
      <c r="C96" s="24" t="str">
        <f t="shared" si="2"/>
        <v>100366 BEANS SMALL RED CAN-6/10</v>
      </c>
      <c r="D96" s="47">
        <v>0.35499999999999998</v>
      </c>
      <c r="E96" s="46" t="s">
        <v>12</v>
      </c>
      <c r="F96" s="48">
        <v>864</v>
      </c>
      <c r="G96" s="46" t="s">
        <v>13</v>
      </c>
      <c r="H96" s="46" t="s">
        <v>14</v>
      </c>
      <c r="I96" s="46" t="s">
        <v>147</v>
      </c>
      <c r="J96" s="46" t="s">
        <v>148</v>
      </c>
      <c r="K96" s="46" t="s">
        <v>105</v>
      </c>
      <c r="L96" s="46" t="s">
        <v>106</v>
      </c>
      <c r="M96" s="46" t="s">
        <v>177</v>
      </c>
      <c r="N96" s="46" t="s">
        <v>178</v>
      </c>
      <c r="O96" s="49">
        <v>34992</v>
      </c>
      <c r="P96" s="24">
        <f t="shared" si="3"/>
        <v>40.5</v>
      </c>
    </row>
    <row r="97" spans="1:16" ht="15" x14ac:dyDescent="0.2">
      <c r="A97" s="46">
        <v>100368</v>
      </c>
      <c r="B97" s="46" t="s">
        <v>446</v>
      </c>
      <c r="C97" s="24" t="str">
        <f t="shared" si="2"/>
        <v>100368 BEANS BLACKEYE CAN-6/10</v>
      </c>
      <c r="D97" s="47">
        <v>0.48830000000000001</v>
      </c>
      <c r="E97" s="46" t="s">
        <v>12</v>
      </c>
      <c r="F97" s="48">
        <v>864</v>
      </c>
      <c r="G97" s="46" t="s">
        <v>13</v>
      </c>
      <c r="H97" s="46" t="s">
        <v>14</v>
      </c>
      <c r="I97" s="46" t="s">
        <v>147</v>
      </c>
      <c r="J97" s="46" t="s">
        <v>148</v>
      </c>
      <c r="K97" s="46" t="s">
        <v>105</v>
      </c>
      <c r="L97" s="46" t="s">
        <v>106</v>
      </c>
      <c r="M97" s="46" t="s">
        <v>177</v>
      </c>
      <c r="N97" s="46" t="s">
        <v>178</v>
      </c>
      <c r="O97" s="49">
        <v>34992</v>
      </c>
      <c r="P97" s="24">
        <f t="shared" si="3"/>
        <v>40.5</v>
      </c>
    </row>
    <row r="98" spans="1:16" ht="15" x14ac:dyDescent="0.2">
      <c r="A98" s="46">
        <v>100369</v>
      </c>
      <c r="B98" s="46" t="s">
        <v>447</v>
      </c>
      <c r="C98" s="24" t="str">
        <f t="shared" si="2"/>
        <v>100369 BEANS PINK CAN-6/10</v>
      </c>
      <c r="D98" s="47">
        <v>0.39300000000000002</v>
      </c>
      <c r="E98" s="46" t="s">
        <v>12</v>
      </c>
      <c r="F98" s="48">
        <v>864</v>
      </c>
      <c r="G98" s="46" t="s">
        <v>13</v>
      </c>
      <c r="H98" s="46" t="s">
        <v>14</v>
      </c>
      <c r="I98" s="46" t="s">
        <v>147</v>
      </c>
      <c r="J98" s="46" t="s">
        <v>148</v>
      </c>
      <c r="K98" s="46" t="s">
        <v>105</v>
      </c>
      <c r="L98" s="46" t="s">
        <v>106</v>
      </c>
      <c r="M98" s="46" t="s">
        <v>177</v>
      </c>
      <c r="N98" s="46" t="s">
        <v>178</v>
      </c>
      <c r="O98" s="49">
        <v>34992</v>
      </c>
      <c r="P98" s="24">
        <f t="shared" si="3"/>
        <v>40.5</v>
      </c>
    </row>
    <row r="99" spans="1:16" ht="15" x14ac:dyDescent="0.2">
      <c r="A99" s="46">
        <v>100370</v>
      </c>
      <c r="B99" s="46" t="s">
        <v>448</v>
      </c>
      <c r="C99" s="24" t="str">
        <f t="shared" si="2"/>
        <v>100370 BEANS RED KIDNEY CAN-6/10</v>
      </c>
      <c r="D99" s="47">
        <v>0.39560000000000001</v>
      </c>
      <c r="E99" s="46" t="s">
        <v>12</v>
      </c>
      <c r="F99" s="48">
        <v>864</v>
      </c>
      <c r="G99" s="46" t="s">
        <v>13</v>
      </c>
      <c r="H99" s="46" t="s">
        <v>14</v>
      </c>
      <c r="I99" s="46" t="s">
        <v>147</v>
      </c>
      <c r="J99" s="46" t="s">
        <v>148</v>
      </c>
      <c r="K99" s="46" t="s">
        <v>105</v>
      </c>
      <c r="L99" s="46" t="s">
        <v>106</v>
      </c>
      <c r="M99" s="46" t="s">
        <v>177</v>
      </c>
      <c r="N99" s="46" t="s">
        <v>178</v>
      </c>
      <c r="O99" s="49">
        <v>34992</v>
      </c>
    </row>
    <row r="100" spans="1:16" ht="15" x14ac:dyDescent="0.2">
      <c r="A100" s="46">
        <v>100371</v>
      </c>
      <c r="B100" s="46" t="s">
        <v>449</v>
      </c>
      <c r="C100" s="24" t="str">
        <f t="shared" si="2"/>
        <v>100371 BEANS BABY LIMA CAN-6/10</v>
      </c>
      <c r="D100" s="47">
        <v>0.499</v>
      </c>
      <c r="E100" s="46" t="s">
        <v>12</v>
      </c>
      <c r="F100" s="48">
        <v>864</v>
      </c>
      <c r="G100" s="46" t="s">
        <v>13</v>
      </c>
      <c r="H100" s="46" t="s">
        <v>14</v>
      </c>
      <c r="I100" s="46" t="s">
        <v>147</v>
      </c>
      <c r="J100" s="46" t="s">
        <v>148</v>
      </c>
      <c r="K100" s="46" t="s">
        <v>105</v>
      </c>
      <c r="L100" s="46" t="s">
        <v>106</v>
      </c>
      <c r="M100" s="46" t="s">
        <v>177</v>
      </c>
      <c r="N100" s="46" t="s">
        <v>178</v>
      </c>
      <c r="O100" s="49">
        <v>34992</v>
      </c>
    </row>
    <row r="101" spans="1:16" ht="15" x14ac:dyDescent="0.2">
      <c r="A101" s="46">
        <v>100373</v>
      </c>
      <c r="B101" s="46" t="s">
        <v>450</v>
      </c>
      <c r="C101" s="24" t="str">
        <f t="shared" si="2"/>
        <v>100373 BEANS GREAT NORTHERN CAN-6/10</v>
      </c>
      <c r="D101" s="47">
        <v>0.37609999999999999</v>
      </c>
      <c r="E101" s="46" t="s">
        <v>12</v>
      </c>
      <c r="F101" s="48">
        <v>864</v>
      </c>
      <c r="G101" s="46" t="s">
        <v>13</v>
      </c>
      <c r="H101" s="46" t="s">
        <v>14</v>
      </c>
      <c r="I101" s="46" t="s">
        <v>147</v>
      </c>
      <c r="J101" s="46" t="s">
        <v>148</v>
      </c>
      <c r="K101" s="46" t="s">
        <v>105</v>
      </c>
      <c r="L101" s="46" t="s">
        <v>106</v>
      </c>
      <c r="M101" s="46" t="s">
        <v>177</v>
      </c>
      <c r="N101" s="46" t="s">
        <v>178</v>
      </c>
      <c r="O101" s="49">
        <v>34992</v>
      </c>
      <c r="P101" s="24">
        <v>50</v>
      </c>
    </row>
    <row r="102" spans="1:16" ht="15" x14ac:dyDescent="0.2">
      <c r="A102" s="46">
        <v>100382</v>
      </c>
      <c r="B102" s="46" t="s">
        <v>451</v>
      </c>
      <c r="C102" s="24" t="str">
        <f t="shared" si="2"/>
        <v>100382 BEANS PINTO DRY PKG-12/2 LB</v>
      </c>
      <c r="D102" s="47">
        <v>0.41789999999999999</v>
      </c>
      <c r="E102" s="46" t="s">
        <v>12</v>
      </c>
      <c r="F102" s="48">
        <v>1680</v>
      </c>
      <c r="G102" s="46" t="s">
        <v>13</v>
      </c>
      <c r="H102" s="46" t="s">
        <v>14</v>
      </c>
      <c r="I102" s="46" t="s">
        <v>179</v>
      </c>
      <c r="J102" s="46" t="s">
        <v>180</v>
      </c>
      <c r="K102" s="46" t="s">
        <v>105</v>
      </c>
      <c r="L102" s="46" t="s">
        <v>106</v>
      </c>
      <c r="M102" s="46" t="s">
        <v>181</v>
      </c>
      <c r="N102" s="46" t="s">
        <v>182</v>
      </c>
      <c r="O102" s="49">
        <v>40320</v>
      </c>
    </row>
    <row r="103" spans="1:16" ht="15" x14ac:dyDescent="0.2">
      <c r="A103" s="46">
        <v>100396</v>
      </c>
      <c r="B103" s="46" t="s">
        <v>452</v>
      </c>
      <c r="C103" s="24" t="str">
        <f t="shared" si="2"/>
        <v>100396 PEANUT BUTTER SMOOTH JAR-6/5 LB</v>
      </c>
      <c r="D103" s="47">
        <v>0.99650000000000005</v>
      </c>
      <c r="E103" s="46" t="s">
        <v>12</v>
      </c>
      <c r="F103" s="48">
        <v>1232</v>
      </c>
      <c r="G103" s="46" t="s">
        <v>13</v>
      </c>
      <c r="H103" s="46" t="s">
        <v>14</v>
      </c>
      <c r="I103" s="46" t="s">
        <v>183</v>
      </c>
      <c r="J103" s="46" t="s">
        <v>184</v>
      </c>
      <c r="K103" s="46" t="s">
        <v>185</v>
      </c>
      <c r="L103" s="46" t="s">
        <v>186</v>
      </c>
      <c r="M103" s="46" t="s">
        <v>187</v>
      </c>
      <c r="N103" s="46" t="s">
        <v>188</v>
      </c>
      <c r="O103" s="49">
        <v>36960</v>
      </c>
    </row>
    <row r="104" spans="1:16" ht="15" x14ac:dyDescent="0.2">
      <c r="A104" s="46">
        <v>100397</v>
      </c>
      <c r="B104" s="46" t="s">
        <v>453</v>
      </c>
      <c r="C104" s="24" t="str">
        <f t="shared" si="2"/>
        <v>100397 PEANUT BUTTER SMOOTH DRUM-500 LB</v>
      </c>
      <c r="D104" s="47">
        <v>0.80310000000000004</v>
      </c>
      <c r="E104" s="46" t="s">
        <v>12</v>
      </c>
      <c r="F104" s="48">
        <v>0</v>
      </c>
      <c r="G104" s="46" t="s">
        <v>13</v>
      </c>
      <c r="H104" s="46" t="s">
        <v>14</v>
      </c>
      <c r="I104" s="46" t="s">
        <v>183</v>
      </c>
      <c r="J104" s="46" t="s">
        <v>184</v>
      </c>
      <c r="K104" s="46" t="s">
        <v>185</v>
      </c>
      <c r="L104" s="46" t="s">
        <v>186</v>
      </c>
      <c r="M104" s="46" t="s">
        <v>189</v>
      </c>
      <c r="N104" s="46" t="s">
        <v>190</v>
      </c>
      <c r="O104" s="49">
        <v>40000</v>
      </c>
    </row>
    <row r="105" spans="1:16" ht="15" x14ac:dyDescent="0.2">
      <c r="A105" s="46">
        <v>100400</v>
      </c>
      <c r="B105" s="46" t="s">
        <v>606</v>
      </c>
      <c r="C105" s="24" t="str">
        <f t="shared" si="2"/>
        <v>100400 FLOUR ALL PURP ENRCH BLCH BAG-8/5 LB</v>
      </c>
      <c r="D105" s="47">
        <v>0.2112</v>
      </c>
      <c r="E105" s="46" t="s">
        <v>12</v>
      </c>
      <c r="F105" s="48">
        <v>1071</v>
      </c>
      <c r="G105" s="46" t="s">
        <v>13</v>
      </c>
      <c r="H105" s="46" t="s">
        <v>14</v>
      </c>
      <c r="I105" s="46" t="s">
        <v>191</v>
      </c>
      <c r="J105" s="46" t="s">
        <v>192</v>
      </c>
      <c r="K105" s="46" t="s">
        <v>185</v>
      </c>
      <c r="L105" s="46" t="s">
        <v>186</v>
      </c>
      <c r="M105" s="46" t="s">
        <v>607</v>
      </c>
      <c r="N105" s="46" t="s">
        <v>608</v>
      </c>
      <c r="O105" s="49">
        <v>42840</v>
      </c>
    </row>
    <row r="106" spans="1:16" ht="15" x14ac:dyDescent="0.2">
      <c r="A106" s="46">
        <v>100409</v>
      </c>
      <c r="B106" s="46" t="s">
        <v>454</v>
      </c>
      <c r="C106" s="24" t="str">
        <f t="shared" si="2"/>
        <v>100409 FLOUR WHOLE WHEAT BAG-50 LB</v>
      </c>
      <c r="D106" s="47">
        <v>0.2056</v>
      </c>
      <c r="E106" s="46" t="s">
        <v>12</v>
      </c>
      <c r="F106" s="48">
        <v>864</v>
      </c>
      <c r="G106" s="46" t="s">
        <v>13</v>
      </c>
      <c r="H106" s="46" t="s">
        <v>14</v>
      </c>
      <c r="I106" s="46" t="s">
        <v>191</v>
      </c>
      <c r="J106" s="46" t="s">
        <v>192</v>
      </c>
      <c r="K106" s="46" t="s">
        <v>185</v>
      </c>
      <c r="L106" s="46" t="s">
        <v>186</v>
      </c>
      <c r="M106" s="46" t="s">
        <v>193</v>
      </c>
      <c r="N106" s="46" t="s">
        <v>194</v>
      </c>
      <c r="O106" s="49">
        <v>43200</v>
      </c>
    </row>
    <row r="107" spans="1:16" ht="15" x14ac:dyDescent="0.2">
      <c r="A107" s="46">
        <v>100413</v>
      </c>
      <c r="B107" s="46" t="s">
        <v>455</v>
      </c>
      <c r="C107" s="24" t="str">
        <f t="shared" si="2"/>
        <v>100413 FLOUR BAKER HARD UNBLCH BAG-50 LB</v>
      </c>
      <c r="D107" s="47">
        <v>0.22109999999999999</v>
      </c>
      <c r="E107" s="46" t="s">
        <v>12</v>
      </c>
      <c r="F107" s="48">
        <v>864</v>
      </c>
      <c r="G107" s="46" t="s">
        <v>13</v>
      </c>
      <c r="H107" s="46" t="s">
        <v>14</v>
      </c>
      <c r="I107" s="46" t="s">
        <v>195</v>
      </c>
      <c r="J107" s="46" t="s">
        <v>196</v>
      </c>
      <c r="K107" s="46" t="s">
        <v>185</v>
      </c>
      <c r="L107" s="46" t="s">
        <v>186</v>
      </c>
      <c r="M107" s="46" t="s">
        <v>197</v>
      </c>
      <c r="N107" s="46" t="s">
        <v>198</v>
      </c>
      <c r="O107" s="49">
        <v>43200</v>
      </c>
    </row>
    <row r="108" spans="1:16" ht="15" x14ac:dyDescent="0.2">
      <c r="A108" s="46">
        <v>100417</v>
      </c>
      <c r="B108" s="46" t="s">
        <v>456</v>
      </c>
      <c r="C108" s="24" t="str">
        <f t="shared" si="2"/>
        <v>100417 FLOUR BAKER HARD WHT BLCH-BULK</v>
      </c>
      <c r="D108" s="47">
        <v>0.20469999999999999</v>
      </c>
      <c r="E108" s="46" t="s">
        <v>12</v>
      </c>
      <c r="F108" s="48">
        <v>0</v>
      </c>
      <c r="G108" s="46" t="s">
        <v>13</v>
      </c>
      <c r="H108" s="46" t="s">
        <v>14</v>
      </c>
      <c r="I108" s="46" t="s">
        <v>195</v>
      </c>
      <c r="J108" s="46" t="s">
        <v>196</v>
      </c>
      <c r="K108" s="46" t="s">
        <v>185</v>
      </c>
      <c r="L108" s="46" t="s">
        <v>186</v>
      </c>
      <c r="M108" s="46" t="s">
        <v>199</v>
      </c>
      <c r="N108" s="46" t="s">
        <v>200</v>
      </c>
      <c r="O108" s="49">
        <v>45000</v>
      </c>
    </row>
    <row r="109" spans="1:16" ht="15" x14ac:dyDescent="0.2">
      <c r="A109" s="46">
        <v>100418</v>
      </c>
      <c r="B109" s="46" t="s">
        <v>457</v>
      </c>
      <c r="C109" s="24" t="str">
        <f t="shared" si="2"/>
        <v>100418 FLOUR BAKER HARD WHT UNBLCH-BULK</v>
      </c>
      <c r="D109" s="47">
        <v>0.19139999999999999</v>
      </c>
      <c r="E109" s="46" t="s">
        <v>12</v>
      </c>
      <c r="F109" s="48">
        <v>0</v>
      </c>
      <c r="G109" s="46" t="s">
        <v>13</v>
      </c>
      <c r="H109" s="46" t="s">
        <v>14</v>
      </c>
      <c r="I109" s="46" t="s">
        <v>195</v>
      </c>
      <c r="J109" s="46" t="s">
        <v>196</v>
      </c>
      <c r="K109" s="46" t="s">
        <v>185</v>
      </c>
      <c r="L109" s="46" t="s">
        <v>186</v>
      </c>
      <c r="M109" s="46" t="s">
        <v>199</v>
      </c>
      <c r="N109" s="46" t="s">
        <v>200</v>
      </c>
      <c r="O109" s="49">
        <v>45000</v>
      </c>
    </row>
    <row r="110" spans="1:16" ht="15" x14ac:dyDescent="0.2">
      <c r="A110" s="46">
        <v>100419</v>
      </c>
      <c r="B110" s="46" t="s">
        <v>458</v>
      </c>
      <c r="C110" s="24" t="str">
        <f t="shared" si="2"/>
        <v>100419 FLOUR BAKER HEARTH BLCH-BULK</v>
      </c>
      <c r="D110" s="50" t="s">
        <v>599</v>
      </c>
      <c r="E110" s="46" t="s">
        <v>12</v>
      </c>
      <c r="F110" s="48">
        <v>0</v>
      </c>
      <c r="G110" s="46" t="s">
        <v>13</v>
      </c>
      <c r="H110" s="46" t="s">
        <v>14</v>
      </c>
      <c r="I110" s="46" t="s">
        <v>195</v>
      </c>
      <c r="J110" s="46" t="s">
        <v>196</v>
      </c>
      <c r="K110" s="46" t="s">
        <v>185</v>
      </c>
      <c r="L110" s="46" t="s">
        <v>186</v>
      </c>
      <c r="M110" s="46" t="s">
        <v>199</v>
      </c>
      <c r="N110" s="46" t="s">
        <v>200</v>
      </c>
      <c r="O110" s="49">
        <v>45000</v>
      </c>
    </row>
    <row r="111" spans="1:16" ht="15" x14ac:dyDescent="0.2">
      <c r="A111" s="46">
        <v>100420</v>
      </c>
      <c r="B111" s="46" t="s">
        <v>459</v>
      </c>
      <c r="C111" s="24" t="str">
        <f t="shared" si="2"/>
        <v>100420 FLOUR BAKER HEARTH UNBLCH-BULK</v>
      </c>
      <c r="D111" s="47">
        <v>0.2089</v>
      </c>
      <c r="E111" s="46" t="s">
        <v>12</v>
      </c>
      <c r="F111" s="48">
        <v>0</v>
      </c>
      <c r="G111" s="46" t="s">
        <v>13</v>
      </c>
      <c r="H111" s="46" t="s">
        <v>14</v>
      </c>
      <c r="I111" s="46" t="s">
        <v>195</v>
      </c>
      <c r="J111" s="46" t="s">
        <v>196</v>
      </c>
      <c r="K111" s="46" t="s">
        <v>185</v>
      </c>
      <c r="L111" s="46" t="s">
        <v>186</v>
      </c>
      <c r="M111" s="46" t="s">
        <v>199</v>
      </c>
      <c r="N111" s="46" t="s">
        <v>200</v>
      </c>
      <c r="O111" s="49">
        <v>45000</v>
      </c>
    </row>
    <row r="112" spans="1:16" ht="15" x14ac:dyDescent="0.2">
      <c r="A112" s="46">
        <v>100421</v>
      </c>
      <c r="B112" s="46" t="s">
        <v>460</v>
      </c>
      <c r="C112" s="24" t="str">
        <f t="shared" si="2"/>
        <v>100421 FLOUR BAKER SOFT UNBLCH-BULK</v>
      </c>
      <c r="D112" s="47">
        <v>0.18509999999999999</v>
      </c>
      <c r="E112" s="46" t="s">
        <v>12</v>
      </c>
      <c r="F112" s="48">
        <v>0</v>
      </c>
      <c r="G112" s="46" t="s">
        <v>13</v>
      </c>
      <c r="H112" s="46" t="s">
        <v>14</v>
      </c>
      <c r="I112" s="46" t="s">
        <v>195</v>
      </c>
      <c r="J112" s="46" t="s">
        <v>196</v>
      </c>
      <c r="K112" s="46" t="s">
        <v>185</v>
      </c>
      <c r="L112" s="46" t="s">
        <v>186</v>
      </c>
      <c r="M112" s="46" t="s">
        <v>199</v>
      </c>
      <c r="N112" s="46" t="s">
        <v>200</v>
      </c>
      <c r="O112" s="49">
        <v>45000</v>
      </c>
    </row>
    <row r="113" spans="1:15" ht="15" x14ac:dyDescent="0.2">
      <c r="A113" s="46">
        <v>100425</v>
      </c>
      <c r="B113" s="46" t="s">
        <v>609</v>
      </c>
      <c r="C113" s="24" t="str">
        <f t="shared" si="2"/>
        <v>100425 PASTA SPAGHETTI CTN-20 LB</v>
      </c>
      <c r="D113" s="47">
        <v>0.3579</v>
      </c>
      <c r="E113" s="46" t="s">
        <v>12</v>
      </c>
      <c r="F113" s="48">
        <v>2000</v>
      </c>
      <c r="G113" s="46" t="s">
        <v>13</v>
      </c>
      <c r="H113" s="46" t="s">
        <v>14</v>
      </c>
      <c r="I113" s="46" t="s">
        <v>201</v>
      </c>
      <c r="J113" s="46" t="s">
        <v>202</v>
      </c>
      <c r="K113" s="46" t="s">
        <v>185</v>
      </c>
      <c r="L113" s="46" t="s">
        <v>186</v>
      </c>
      <c r="M113" s="46" t="s">
        <v>610</v>
      </c>
      <c r="N113" s="46" t="s">
        <v>611</v>
      </c>
      <c r="O113" s="49">
        <v>40000</v>
      </c>
    </row>
    <row r="114" spans="1:15" ht="15" x14ac:dyDescent="0.2">
      <c r="A114" s="46">
        <v>100439</v>
      </c>
      <c r="B114" s="46" t="s">
        <v>461</v>
      </c>
      <c r="C114" s="24" t="str">
        <f t="shared" si="2"/>
        <v>100439 OIL VEGETABLE BTL-6/1 GAL</v>
      </c>
      <c r="D114" s="47">
        <v>0.5282</v>
      </c>
      <c r="E114" s="46" t="s">
        <v>12</v>
      </c>
      <c r="F114" s="48">
        <v>800</v>
      </c>
      <c r="G114" s="46" t="s">
        <v>13</v>
      </c>
      <c r="H114" s="46" t="s">
        <v>14</v>
      </c>
      <c r="I114" s="46" t="s">
        <v>209</v>
      </c>
      <c r="J114" s="46" t="s">
        <v>210</v>
      </c>
      <c r="K114" s="46" t="s">
        <v>185</v>
      </c>
      <c r="L114" s="46" t="s">
        <v>186</v>
      </c>
      <c r="M114" s="46" t="s">
        <v>211</v>
      </c>
      <c r="N114" s="46" t="s">
        <v>212</v>
      </c>
      <c r="O114" s="49">
        <v>36960</v>
      </c>
    </row>
    <row r="115" spans="1:15" ht="15" x14ac:dyDescent="0.2">
      <c r="A115" s="46">
        <v>100443</v>
      </c>
      <c r="B115" s="46" t="s">
        <v>462</v>
      </c>
      <c r="C115" s="24" t="str">
        <f t="shared" si="2"/>
        <v>100443 OIL VEGETABLE-BULK</v>
      </c>
      <c r="D115" s="47">
        <v>0.42120000000000002</v>
      </c>
      <c r="E115" s="46" t="s">
        <v>12</v>
      </c>
      <c r="F115" s="48">
        <v>0</v>
      </c>
      <c r="G115" s="46" t="s">
        <v>13</v>
      </c>
      <c r="H115" s="46" t="s">
        <v>14</v>
      </c>
      <c r="I115" s="46" t="s">
        <v>209</v>
      </c>
      <c r="J115" s="46" t="s">
        <v>210</v>
      </c>
      <c r="K115" s="46" t="s">
        <v>185</v>
      </c>
      <c r="L115" s="46" t="s">
        <v>186</v>
      </c>
      <c r="M115" s="46" t="s">
        <v>213</v>
      </c>
      <c r="N115" s="46" t="s">
        <v>214</v>
      </c>
      <c r="O115" s="49">
        <v>48000</v>
      </c>
    </row>
    <row r="116" spans="1:15" ht="15" x14ac:dyDescent="0.2">
      <c r="A116" s="46">
        <v>100465</v>
      </c>
      <c r="B116" s="46" t="s">
        <v>572</v>
      </c>
      <c r="C116" s="24" t="str">
        <f t="shared" si="2"/>
        <v>100465 OATS ROLLED TUBE-12/42 OZ</v>
      </c>
      <c r="D116" s="47">
        <v>0.54769999999999996</v>
      </c>
      <c r="E116" s="46" t="s">
        <v>12</v>
      </c>
      <c r="F116" s="48">
        <v>1040</v>
      </c>
      <c r="G116" s="46" t="s">
        <v>13</v>
      </c>
      <c r="H116" s="46" t="s">
        <v>14</v>
      </c>
      <c r="I116" s="46" t="s">
        <v>215</v>
      </c>
      <c r="J116" s="46" t="s">
        <v>216</v>
      </c>
      <c r="K116" s="46" t="s">
        <v>185</v>
      </c>
      <c r="L116" s="46" t="s">
        <v>186</v>
      </c>
      <c r="M116" s="46" t="s">
        <v>612</v>
      </c>
      <c r="N116" s="46" t="s">
        <v>613</v>
      </c>
      <c r="O116" s="49">
        <v>32760</v>
      </c>
    </row>
    <row r="117" spans="1:15" ht="15" x14ac:dyDescent="0.2">
      <c r="A117" s="46">
        <v>100494</v>
      </c>
      <c r="B117" s="46" t="s">
        <v>614</v>
      </c>
      <c r="C117" s="24" t="str">
        <f t="shared" si="2"/>
        <v>100494 RICE US#1 LONG GRAIN PARBOILED BAG-25 LB</v>
      </c>
      <c r="D117" s="47">
        <v>0.36130000000000001</v>
      </c>
      <c r="E117" s="46" t="s">
        <v>12</v>
      </c>
      <c r="F117" s="48">
        <v>1680</v>
      </c>
      <c r="G117" s="46" t="s">
        <v>13</v>
      </c>
      <c r="H117" s="46" t="s">
        <v>14</v>
      </c>
      <c r="I117" s="46" t="s">
        <v>217</v>
      </c>
      <c r="J117" s="46" t="s">
        <v>218</v>
      </c>
      <c r="K117" s="46" t="s">
        <v>185</v>
      </c>
      <c r="L117" s="46" t="s">
        <v>186</v>
      </c>
      <c r="M117" s="46" t="s">
        <v>615</v>
      </c>
      <c r="N117" s="46" t="s">
        <v>616</v>
      </c>
      <c r="O117" s="49">
        <v>42000</v>
      </c>
    </row>
    <row r="118" spans="1:15" ht="15" x14ac:dyDescent="0.2">
      <c r="A118" s="46">
        <v>100500</v>
      </c>
      <c r="B118" s="46" t="s">
        <v>463</v>
      </c>
      <c r="C118" s="24" t="str">
        <f t="shared" si="2"/>
        <v>100500 RICE BRN US#1 LONG PARBOILED PKG-24/2 LB</v>
      </c>
      <c r="D118" s="47">
        <v>0.8196</v>
      </c>
      <c r="E118" s="46" t="s">
        <v>12</v>
      </c>
      <c r="F118" s="48">
        <v>875</v>
      </c>
      <c r="G118" s="46" t="s">
        <v>13</v>
      </c>
      <c r="H118" s="46" t="s">
        <v>14</v>
      </c>
      <c r="I118" s="46" t="s">
        <v>217</v>
      </c>
      <c r="J118" s="46" t="s">
        <v>218</v>
      </c>
      <c r="K118" s="46" t="s">
        <v>185</v>
      </c>
      <c r="L118" s="46" t="s">
        <v>186</v>
      </c>
      <c r="M118" s="46" t="s">
        <v>221</v>
      </c>
      <c r="N118" s="46" t="s">
        <v>222</v>
      </c>
      <c r="O118" s="49">
        <v>42000</v>
      </c>
    </row>
    <row r="119" spans="1:15" ht="15" x14ac:dyDescent="0.2">
      <c r="A119" s="46">
        <v>100506</v>
      </c>
      <c r="B119" s="46" t="s">
        <v>464</v>
      </c>
      <c r="C119" s="24" t="str">
        <f t="shared" si="2"/>
        <v>100506 POTATO BULK FOR PROCESS FRZ</v>
      </c>
      <c r="D119" s="47">
        <v>0.1221</v>
      </c>
      <c r="E119" s="46" t="s">
        <v>12</v>
      </c>
      <c r="F119" s="48">
        <v>0</v>
      </c>
      <c r="G119" s="46" t="s">
        <v>13</v>
      </c>
      <c r="H119" s="46" t="s">
        <v>14</v>
      </c>
      <c r="I119" s="46" t="s">
        <v>161</v>
      </c>
      <c r="J119" s="46" t="s">
        <v>162</v>
      </c>
      <c r="K119" s="46" t="s">
        <v>105</v>
      </c>
      <c r="L119" s="46" t="s">
        <v>106</v>
      </c>
      <c r="M119" s="46" t="s">
        <v>223</v>
      </c>
      <c r="N119" s="46" t="s">
        <v>224</v>
      </c>
      <c r="O119" s="49">
        <v>40000</v>
      </c>
    </row>
    <row r="120" spans="1:15" ht="15" x14ac:dyDescent="0.2">
      <c r="A120" s="46">
        <v>100514</v>
      </c>
      <c r="B120" s="46" t="s">
        <v>465</v>
      </c>
      <c r="C120" s="24" t="str">
        <f t="shared" si="2"/>
        <v>100514 APPLES RED DELICIOUS FRESH CTN-40 LB</v>
      </c>
      <c r="D120" s="47">
        <v>0.55610000000000004</v>
      </c>
      <c r="E120" s="46" t="s">
        <v>12</v>
      </c>
      <c r="F120" s="48">
        <v>924</v>
      </c>
      <c r="G120" s="46" t="s">
        <v>13</v>
      </c>
      <c r="H120" s="46" t="s">
        <v>14</v>
      </c>
      <c r="I120" s="46" t="s">
        <v>135</v>
      </c>
      <c r="J120" s="46" t="s">
        <v>136</v>
      </c>
      <c r="K120" s="46" t="s">
        <v>105</v>
      </c>
      <c r="L120" s="46" t="s">
        <v>106</v>
      </c>
      <c r="M120" s="46" t="s">
        <v>225</v>
      </c>
      <c r="N120" s="46" t="s">
        <v>226</v>
      </c>
      <c r="O120" s="49">
        <v>35574</v>
      </c>
    </row>
    <row r="121" spans="1:15" ht="15" x14ac:dyDescent="0.2">
      <c r="A121" s="46">
        <v>100517</v>
      </c>
      <c r="B121" s="46" t="s">
        <v>466</v>
      </c>
      <c r="C121" s="24" t="str">
        <f t="shared" si="2"/>
        <v>100517 APPLES EMPIRE FRESH CTN-40 LB</v>
      </c>
      <c r="D121" s="47">
        <v>0.57150000000000001</v>
      </c>
      <c r="E121" s="46" t="s">
        <v>12</v>
      </c>
      <c r="F121" s="48">
        <v>924</v>
      </c>
      <c r="G121" s="46" t="s">
        <v>13</v>
      </c>
      <c r="H121" s="46" t="s">
        <v>14</v>
      </c>
      <c r="I121" s="46" t="s">
        <v>135</v>
      </c>
      <c r="J121" s="46" t="s">
        <v>136</v>
      </c>
      <c r="K121" s="46" t="s">
        <v>105</v>
      </c>
      <c r="L121" s="46" t="s">
        <v>106</v>
      </c>
      <c r="M121" s="46" t="s">
        <v>225</v>
      </c>
      <c r="N121" s="46" t="s">
        <v>226</v>
      </c>
      <c r="O121" s="49">
        <v>35574</v>
      </c>
    </row>
    <row r="122" spans="1:15" ht="15" x14ac:dyDescent="0.2">
      <c r="A122" s="46">
        <v>100521</v>
      </c>
      <c r="B122" s="46" t="s">
        <v>467</v>
      </c>
      <c r="C122" s="24" t="str">
        <f t="shared" si="2"/>
        <v>100521 APPLES GALA FRESH G CARTON-40 LB</v>
      </c>
      <c r="D122" s="47">
        <v>0.66720000000000002</v>
      </c>
      <c r="E122" s="46" t="s">
        <v>12</v>
      </c>
      <c r="F122" s="48">
        <v>924</v>
      </c>
      <c r="G122" s="46" t="s">
        <v>13</v>
      </c>
      <c r="H122" s="46" t="s">
        <v>14</v>
      </c>
      <c r="I122" s="46" t="s">
        <v>135</v>
      </c>
      <c r="J122" s="46" t="s">
        <v>136</v>
      </c>
      <c r="K122" s="46" t="s">
        <v>105</v>
      </c>
      <c r="L122" s="46" t="s">
        <v>106</v>
      </c>
      <c r="M122" s="46" t="s">
        <v>225</v>
      </c>
      <c r="N122" s="46" t="s">
        <v>226</v>
      </c>
      <c r="O122" s="49">
        <v>35574</v>
      </c>
    </row>
    <row r="123" spans="1:15" ht="15" x14ac:dyDescent="0.2">
      <c r="A123" s="46">
        <v>100522</v>
      </c>
      <c r="B123" s="46" t="s">
        <v>468</v>
      </c>
      <c r="C123" s="24" t="str">
        <f t="shared" si="2"/>
        <v>100522 APPLES FUJI FRESH F CARTON-40 LB</v>
      </c>
      <c r="D123" s="47">
        <v>0.67100000000000004</v>
      </c>
      <c r="E123" s="46" t="s">
        <v>12</v>
      </c>
      <c r="F123" s="48">
        <v>924</v>
      </c>
      <c r="G123" s="46" t="s">
        <v>13</v>
      </c>
      <c r="H123" s="46" t="s">
        <v>14</v>
      </c>
      <c r="I123" s="46" t="s">
        <v>135</v>
      </c>
      <c r="J123" s="46" t="s">
        <v>136</v>
      </c>
      <c r="K123" s="46" t="s">
        <v>105</v>
      </c>
      <c r="L123" s="46" t="s">
        <v>106</v>
      </c>
      <c r="M123" s="46" t="s">
        <v>225</v>
      </c>
      <c r="N123" s="46" t="s">
        <v>226</v>
      </c>
      <c r="O123" s="49">
        <v>35574</v>
      </c>
    </row>
    <row r="124" spans="1:15" ht="15" x14ac:dyDescent="0.2">
      <c r="A124" s="46">
        <v>100523</v>
      </c>
      <c r="B124" s="46" t="s">
        <v>617</v>
      </c>
      <c r="C124" s="24" t="str">
        <f t="shared" si="2"/>
        <v>100523 APPLES BRAEBURNN FRESH B CARTON-40 LB</v>
      </c>
      <c r="D124" s="47">
        <v>0.62050000000000005</v>
      </c>
      <c r="E124" s="46" t="s">
        <v>12</v>
      </c>
      <c r="F124" s="48">
        <v>924</v>
      </c>
      <c r="G124" s="46" t="s">
        <v>13</v>
      </c>
      <c r="H124" s="46" t="s">
        <v>14</v>
      </c>
      <c r="I124" s="46" t="s">
        <v>135</v>
      </c>
      <c r="J124" s="46" t="s">
        <v>136</v>
      </c>
      <c r="K124" s="46" t="s">
        <v>105</v>
      </c>
      <c r="L124" s="46" t="s">
        <v>106</v>
      </c>
      <c r="M124" s="46" t="s">
        <v>225</v>
      </c>
      <c r="N124" s="46" t="s">
        <v>226</v>
      </c>
      <c r="O124" s="49">
        <v>35574</v>
      </c>
    </row>
    <row r="125" spans="1:15" ht="15" x14ac:dyDescent="0.2">
      <c r="A125" s="46">
        <v>100875</v>
      </c>
      <c r="B125" s="46" t="s">
        <v>618</v>
      </c>
      <c r="C125" s="24" t="str">
        <f t="shared" si="2"/>
        <v>100875 MILK 1% MILKFAT UHT 2640 BOX-27/8 FL OZ</v>
      </c>
      <c r="D125" s="47">
        <v>0.61</v>
      </c>
      <c r="E125" s="46" t="s">
        <v>12</v>
      </c>
      <c r="F125" s="48">
        <v>2640</v>
      </c>
      <c r="G125" s="46" t="s">
        <v>13</v>
      </c>
      <c r="H125" s="46" t="s">
        <v>14</v>
      </c>
      <c r="I125" s="46" t="s">
        <v>279</v>
      </c>
      <c r="J125" s="46" t="s">
        <v>280</v>
      </c>
      <c r="K125" s="46" t="s">
        <v>17</v>
      </c>
      <c r="L125" s="46" t="s">
        <v>18</v>
      </c>
      <c r="M125" s="46" t="s">
        <v>281</v>
      </c>
      <c r="N125" s="46" t="s">
        <v>282</v>
      </c>
      <c r="O125" s="49">
        <v>38143</v>
      </c>
    </row>
    <row r="126" spans="1:15" ht="15" x14ac:dyDescent="0.2">
      <c r="A126" s="46">
        <v>100877</v>
      </c>
      <c r="B126" s="46" t="s">
        <v>469</v>
      </c>
      <c r="C126" s="24" t="str">
        <f t="shared" si="2"/>
        <v>100877 CHICKEN BONED CAN-12/50 OZ</v>
      </c>
      <c r="D126" s="47">
        <v>1.8683000000000001</v>
      </c>
      <c r="E126" s="46" t="s">
        <v>12</v>
      </c>
      <c r="F126" s="48">
        <v>1000</v>
      </c>
      <c r="G126" s="46" t="s">
        <v>13</v>
      </c>
      <c r="H126" s="46" t="s">
        <v>14</v>
      </c>
      <c r="I126" s="46" t="s">
        <v>227</v>
      </c>
      <c r="J126" s="46" t="s">
        <v>228</v>
      </c>
      <c r="K126" s="46" t="s">
        <v>39</v>
      </c>
      <c r="L126" s="46" t="s">
        <v>40</v>
      </c>
      <c r="M126" s="46" t="s">
        <v>229</v>
      </c>
      <c r="N126" s="46" t="s">
        <v>230</v>
      </c>
      <c r="O126" s="49">
        <v>37500</v>
      </c>
    </row>
    <row r="127" spans="1:15" ht="15" x14ac:dyDescent="0.2">
      <c r="A127" s="46">
        <v>100883</v>
      </c>
      <c r="B127" s="46" t="s">
        <v>470</v>
      </c>
      <c r="C127" s="24" t="str">
        <f t="shared" si="2"/>
        <v>100883 TURKEY THIGHS BNLS SKNLS CHILLED-BULK</v>
      </c>
      <c r="D127" s="47">
        <v>1.6457999999999999</v>
      </c>
      <c r="E127" s="46" t="s">
        <v>12</v>
      </c>
      <c r="F127" s="48">
        <v>0</v>
      </c>
      <c r="G127" s="46" t="s">
        <v>13</v>
      </c>
      <c r="H127" s="46" t="s">
        <v>14</v>
      </c>
      <c r="I127" s="46" t="s">
        <v>61</v>
      </c>
      <c r="J127" s="46" t="s">
        <v>62</v>
      </c>
      <c r="K127" s="46" t="s">
        <v>39</v>
      </c>
      <c r="L127" s="46" t="s">
        <v>40</v>
      </c>
      <c r="M127" s="46" t="s">
        <v>63</v>
      </c>
      <c r="N127" s="46" t="s">
        <v>64</v>
      </c>
      <c r="O127" s="49">
        <v>36000</v>
      </c>
    </row>
    <row r="128" spans="1:15" ht="15" x14ac:dyDescent="0.2">
      <c r="A128" s="46">
        <v>100911</v>
      </c>
      <c r="B128" s="46" t="s">
        <v>471</v>
      </c>
      <c r="C128" s="24" t="str">
        <f t="shared" si="2"/>
        <v>100911 FLOUR HIGH GLUTEN -BULK</v>
      </c>
      <c r="D128" s="47">
        <v>0.21659999999999999</v>
      </c>
      <c r="E128" s="46" t="s">
        <v>12</v>
      </c>
      <c r="F128" s="48">
        <v>0</v>
      </c>
      <c r="G128" s="46" t="s">
        <v>13</v>
      </c>
      <c r="H128" s="46" t="s">
        <v>14</v>
      </c>
      <c r="I128" s="46" t="s">
        <v>195</v>
      </c>
      <c r="J128" s="46" t="s">
        <v>196</v>
      </c>
      <c r="K128" s="46" t="s">
        <v>185</v>
      </c>
      <c r="L128" s="46" t="s">
        <v>186</v>
      </c>
      <c r="M128" s="46" t="s">
        <v>231</v>
      </c>
      <c r="N128" s="46" t="s">
        <v>232</v>
      </c>
      <c r="O128" s="49">
        <v>45000</v>
      </c>
    </row>
    <row r="129" spans="1:15" ht="15" x14ac:dyDescent="0.2">
      <c r="A129" s="46">
        <v>100912</v>
      </c>
      <c r="B129" s="46" t="s">
        <v>472</v>
      </c>
      <c r="C129" s="24" t="str">
        <f t="shared" ref="C129:C192" si="4">A129 &amp; " " &amp;B129</f>
        <v>100912 FLOUR BREAD-BULK</v>
      </c>
      <c r="D129" s="47">
        <v>0.22939999999999999</v>
      </c>
      <c r="E129" s="46" t="s">
        <v>12</v>
      </c>
      <c r="F129" s="48">
        <v>0</v>
      </c>
      <c r="G129" s="46" t="s">
        <v>13</v>
      </c>
      <c r="H129" s="46" t="s">
        <v>14</v>
      </c>
      <c r="I129" s="46" t="s">
        <v>195</v>
      </c>
      <c r="J129" s="46" t="s">
        <v>196</v>
      </c>
      <c r="K129" s="46" t="s">
        <v>185</v>
      </c>
      <c r="L129" s="46" t="s">
        <v>186</v>
      </c>
      <c r="M129" s="46" t="s">
        <v>231</v>
      </c>
      <c r="N129" s="46" t="s">
        <v>232</v>
      </c>
      <c r="O129" s="49">
        <v>45000</v>
      </c>
    </row>
    <row r="130" spans="1:15" ht="15" x14ac:dyDescent="0.2">
      <c r="A130" s="46">
        <v>100935</v>
      </c>
      <c r="B130" s="46" t="s">
        <v>473</v>
      </c>
      <c r="C130" s="24" t="str">
        <f t="shared" si="4"/>
        <v>100935 SUNFLOWER SEED BUTTER 6-5#'S</v>
      </c>
      <c r="D130" s="47">
        <v>1.8741000000000001</v>
      </c>
      <c r="E130" s="46" t="s">
        <v>12</v>
      </c>
      <c r="F130" s="48">
        <v>1232</v>
      </c>
      <c r="G130" s="46" t="s">
        <v>13</v>
      </c>
      <c r="H130" s="46" t="s">
        <v>14</v>
      </c>
      <c r="I130" s="46" t="s">
        <v>233</v>
      </c>
      <c r="J130" s="46" t="s">
        <v>234</v>
      </c>
      <c r="K130" s="46" t="s">
        <v>185</v>
      </c>
      <c r="L130" s="46" t="s">
        <v>186</v>
      </c>
      <c r="M130" s="46" t="s">
        <v>235</v>
      </c>
      <c r="N130" s="46" t="s">
        <v>236</v>
      </c>
      <c r="O130" s="49">
        <v>36960</v>
      </c>
    </row>
    <row r="131" spans="1:15" ht="15" x14ac:dyDescent="0.2">
      <c r="A131" s="46">
        <v>100980</v>
      </c>
      <c r="B131" s="46" t="s">
        <v>474</v>
      </c>
      <c r="C131" s="24" t="str">
        <f t="shared" si="4"/>
        <v>100980 SWEET POTATO BULK FRESH PROC</v>
      </c>
      <c r="D131" s="47">
        <v>0.25530000000000003</v>
      </c>
      <c r="E131" s="46" t="s">
        <v>12</v>
      </c>
      <c r="F131" s="48">
        <v>0</v>
      </c>
      <c r="G131" s="46" t="s">
        <v>13</v>
      </c>
      <c r="H131" s="46" t="s">
        <v>14</v>
      </c>
      <c r="I131" s="46" t="s">
        <v>161</v>
      </c>
      <c r="J131" s="46" t="s">
        <v>162</v>
      </c>
      <c r="K131" s="46" t="s">
        <v>105</v>
      </c>
      <c r="L131" s="46" t="s">
        <v>106</v>
      </c>
      <c r="M131" s="46" t="s">
        <v>163</v>
      </c>
      <c r="N131" s="46" t="s">
        <v>164</v>
      </c>
      <c r="O131" s="49">
        <v>40000</v>
      </c>
    </row>
    <row r="132" spans="1:15" ht="15" x14ac:dyDescent="0.2">
      <c r="A132" s="46">
        <v>101017</v>
      </c>
      <c r="B132" s="46" t="s">
        <v>475</v>
      </c>
      <c r="C132" s="24" t="str">
        <f t="shared" si="4"/>
        <v>101017 POTATOES RUSSET FRESH BAG-10/5 LB</v>
      </c>
      <c r="D132" s="50" t="s">
        <v>599</v>
      </c>
      <c r="E132" s="46" t="s">
        <v>12</v>
      </c>
      <c r="F132" s="48">
        <v>800</v>
      </c>
      <c r="G132" s="46" t="s">
        <v>13</v>
      </c>
      <c r="H132" s="46" t="s">
        <v>14</v>
      </c>
      <c r="I132" s="46" t="s">
        <v>161</v>
      </c>
      <c r="J132" s="46" t="s">
        <v>162</v>
      </c>
      <c r="K132" s="46" t="s">
        <v>105</v>
      </c>
      <c r="L132" s="46" t="s">
        <v>106</v>
      </c>
      <c r="M132" s="46" t="s">
        <v>223</v>
      </c>
      <c r="N132" s="46" t="s">
        <v>224</v>
      </c>
      <c r="O132" s="49">
        <v>40000</v>
      </c>
    </row>
    <row r="133" spans="1:15" ht="15" x14ac:dyDescent="0.2">
      <c r="A133" s="46">
        <v>101031</v>
      </c>
      <c r="B133" s="46" t="s">
        <v>476</v>
      </c>
      <c r="C133" s="24" t="str">
        <f t="shared" si="4"/>
        <v>101031 RICE BRN US#1 LONG PARBOILED BAG-25 LB</v>
      </c>
      <c r="D133" s="47">
        <v>0.37130000000000002</v>
      </c>
      <c r="E133" s="46" t="s">
        <v>12</v>
      </c>
      <c r="F133" s="48">
        <v>1680</v>
      </c>
      <c r="G133" s="46" t="s">
        <v>13</v>
      </c>
      <c r="H133" s="46" t="s">
        <v>14</v>
      </c>
      <c r="I133" s="46" t="s">
        <v>217</v>
      </c>
      <c r="J133" s="46" t="s">
        <v>218</v>
      </c>
      <c r="K133" s="46" t="s">
        <v>185</v>
      </c>
      <c r="L133" s="46" t="s">
        <v>186</v>
      </c>
      <c r="M133" s="46" t="s">
        <v>221</v>
      </c>
      <c r="N133" s="46" t="s">
        <v>222</v>
      </c>
      <c r="O133" s="49">
        <v>42000</v>
      </c>
    </row>
    <row r="134" spans="1:15" ht="15" x14ac:dyDescent="0.2">
      <c r="A134" s="46">
        <v>110052</v>
      </c>
      <c r="B134" s="46" t="s">
        <v>573</v>
      </c>
      <c r="C134" s="24" t="str">
        <f t="shared" si="4"/>
        <v>110052 K CHICKEN CUT-UP FRZ CTN-40 LB</v>
      </c>
      <c r="D134" s="47">
        <v>2.11</v>
      </c>
      <c r="E134" s="46" t="s">
        <v>12</v>
      </c>
      <c r="F134" s="48">
        <v>1000</v>
      </c>
      <c r="G134" s="46" t="s">
        <v>13</v>
      </c>
      <c r="H134" s="46" t="s">
        <v>14</v>
      </c>
      <c r="I134" s="46" t="s">
        <v>45</v>
      </c>
      <c r="J134" s="46" t="s">
        <v>46</v>
      </c>
      <c r="K134" s="46" t="s">
        <v>39</v>
      </c>
      <c r="L134" s="46" t="s">
        <v>40</v>
      </c>
      <c r="M134" s="46" t="s">
        <v>47</v>
      </c>
      <c r="N134" s="46" t="s">
        <v>48</v>
      </c>
      <c r="O134" s="49">
        <v>40000</v>
      </c>
    </row>
    <row r="135" spans="1:15" ht="15" x14ac:dyDescent="0.2">
      <c r="A135" s="46">
        <v>110053</v>
      </c>
      <c r="B135" s="46" t="s">
        <v>477</v>
      </c>
      <c r="C135" s="24" t="str">
        <f t="shared" si="4"/>
        <v>110053 K APPLESAUCE CAN-6/10</v>
      </c>
      <c r="D135" s="47">
        <v>0.437</v>
      </c>
      <c r="E135" s="46" t="s">
        <v>12</v>
      </c>
      <c r="F135" s="48">
        <v>912</v>
      </c>
      <c r="G135" s="46" t="s">
        <v>13</v>
      </c>
      <c r="H135" s="46" t="s">
        <v>14</v>
      </c>
      <c r="I135" s="46" t="s">
        <v>109</v>
      </c>
      <c r="J135" s="46" t="s">
        <v>110</v>
      </c>
      <c r="K135" s="46" t="s">
        <v>105</v>
      </c>
      <c r="L135" s="46" t="s">
        <v>106</v>
      </c>
      <c r="M135" s="46" t="s">
        <v>111</v>
      </c>
      <c r="N135" s="46" t="s">
        <v>112</v>
      </c>
      <c r="O135" s="49">
        <v>36936</v>
      </c>
    </row>
    <row r="136" spans="1:15" ht="15" x14ac:dyDescent="0.2">
      <c r="A136" s="46">
        <v>110054</v>
      </c>
      <c r="B136" s="46" t="s">
        <v>478</v>
      </c>
      <c r="C136" s="24" t="str">
        <f t="shared" si="4"/>
        <v>110054 K PEACHES CLING CAN-6/10</v>
      </c>
      <c r="D136" s="47">
        <v>0.88</v>
      </c>
      <c r="E136" s="46" t="s">
        <v>12</v>
      </c>
      <c r="F136" s="48">
        <v>912</v>
      </c>
      <c r="G136" s="46" t="s">
        <v>13</v>
      </c>
      <c r="H136" s="46" t="s">
        <v>14</v>
      </c>
      <c r="I136" s="46" t="s">
        <v>109</v>
      </c>
      <c r="J136" s="46" t="s">
        <v>110</v>
      </c>
      <c r="K136" s="46" t="s">
        <v>105</v>
      </c>
      <c r="L136" s="46" t="s">
        <v>106</v>
      </c>
      <c r="M136" s="46" t="s">
        <v>117</v>
      </c>
      <c r="N136" s="46" t="s">
        <v>118</v>
      </c>
      <c r="O136" s="49">
        <v>36252</v>
      </c>
    </row>
    <row r="137" spans="1:15" ht="15" x14ac:dyDescent="0.2">
      <c r="A137" s="46">
        <v>110055</v>
      </c>
      <c r="B137" s="46" t="s">
        <v>479</v>
      </c>
      <c r="C137" s="24" t="str">
        <f t="shared" si="4"/>
        <v>110055 K PEARS SLICES CAN-6/10</v>
      </c>
      <c r="D137" s="47">
        <v>0.80430000000000001</v>
      </c>
      <c r="E137" s="46" t="s">
        <v>12</v>
      </c>
      <c r="F137" s="48">
        <v>912</v>
      </c>
      <c r="G137" s="46" t="s">
        <v>13</v>
      </c>
      <c r="H137" s="46" t="s">
        <v>14</v>
      </c>
      <c r="I137" s="46" t="s">
        <v>109</v>
      </c>
      <c r="J137" s="46" t="s">
        <v>110</v>
      </c>
      <c r="K137" s="46" t="s">
        <v>105</v>
      </c>
      <c r="L137" s="46" t="s">
        <v>106</v>
      </c>
      <c r="M137" s="46" t="s">
        <v>119</v>
      </c>
      <c r="N137" s="46" t="s">
        <v>120</v>
      </c>
      <c r="O137" s="49">
        <v>36024</v>
      </c>
    </row>
    <row r="138" spans="1:15" ht="15" x14ac:dyDescent="0.2">
      <c r="A138" s="46">
        <v>110056</v>
      </c>
      <c r="B138" s="46" t="s">
        <v>480</v>
      </c>
      <c r="C138" s="24" t="str">
        <f t="shared" si="4"/>
        <v>110056 K PEACH FREESTONEDICED FRZ CUP-96/4.4 OZ</v>
      </c>
      <c r="D138" s="47">
        <v>1.3912</v>
      </c>
      <c r="E138" s="46" t="s">
        <v>12</v>
      </c>
      <c r="F138" s="48">
        <v>1400</v>
      </c>
      <c r="G138" s="46" t="s">
        <v>13</v>
      </c>
      <c r="H138" s="46" t="s">
        <v>14</v>
      </c>
      <c r="I138" s="46" t="s">
        <v>121</v>
      </c>
      <c r="J138" s="46" t="s">
        <v>122</v>
      </c>
      <c r="K138" s="46" t="s">
        <v>105</v>
      </c>
      <c r="L138" s="46" t="s">
        <v>106</v>
      </c>
      <c r="M138" s="46" t="s">
        <v>125</v>
      </c>
      <c r="N138" s="46" t="s">
        <v>126</v>
      </c>
      <c r="O138" s="49">
        <v>36960</v>
      </c>
    </row>
    <row r="139" spans="1:15" ht="15" x14ac:dyDescent="0.2">
      <c r="A139" s="46">
        <v>110059</v>
      </c>
      <c r="B139" s="46" t="s">
        <v>481</v>
      </c>
      <c r="C139" s="24" t="str">
        <f t="shared" si="4"/>
        <v>110059 K CORN WHOLE KERNEL(LIQ) CAN-6/10</v>
      </c>
      <c r="D139" s="47">
        <v>0.48320000000000002</v>
      </c>
      <c r="E139" s="46" t="s">
        <v>12</v>
      </c>
      <c r="F139" s="48">
        <v>912</v>
      </c>
      <c r="G139" s="46" t="s">
        <v>13</v>
      </c>
      <c r="H139" s="46" t="s">
        <v>14</v>
      </c>
      <c r="I139" s="46" t="s">
        <v>147</v>
      </c>
      <c r="J139" s="46" t="s">
        <v>148</v>
      </c>
      <c r="K139" s="46" t="s">
        <v>105</v>
      </c>
      <c r="L139" s="46" t="s">
        <v>106</v>
      </c>
      <c r="M139" s="46" t="s">
        <v>153</v>
      </c>
      <c r="N139" s="46" t="s">
        <v>154</v>
      </c>
      <c r="O139" s="49">
        <v>36252</v>
      </c>
    </row>
    <row r="140" spans="1:15" ht="15" x14ac:dyDescent="0.2">
      <c r="A140" s="46">
        <v>110062</v>
      </c>
      <c r="B140" s="46" t="s">
        <v>619</v>
      </c>
      <c r="C140" s="24" t="str">
        <f t="shared" si="4"/>
        <v>110062 K PEAS GREEN FRZ CTN-30 LB</v>
      </c>
      <c r="D140" s="47">
        <v>0.57599999999999996</v>
      </c>
      <c r="E140" s="46" t="s">
        <v>12</v>
      </c>
      <c r="F140" s="48">
        <v>1320</v>
      </c>
      <c r="G140" s="46" t="s">
        <v>13</v>
      </c>
      <c r="H140" s="46" t="s">
        <v>14</v>
      </c>
      <c r="I140" s="46" t="s">
        <v>165</v>
      </c>
      <c r="J140" s="46" t="s">
        <v>166</v>
      </c>
      <c r="K140" s="46" t="s">
        <v>105</v>
      </c>
      <c r="L140" s="46" t="s">
        <v>106</v>
      </c>
      <c r="M140" s="46" t="s">
        <v>169</v>
      </c>
      <c r="N140" s="46" t="s">
        <v>170</v>
      </c>
      <c r="O140" s="49">
        <v>39600</v>
      </c>
    </row>
    <row r="141" spans="1:15" ht="15" x14ac:dyDescent="0.2">
      <c r="A141" s="46">
        <v>110063</v>
      </c>
      <c r="B141" s="46" t="s">
        <v>620</v>
      </c>
      <c r="C141" s="24" t="str">
        <f t="shared" si="4"/>
        <v>110063 K BEANS GREEN FRZ CTN-30 LB</v>
      </c>
      <c r="D141" s="47">
        <v>0.58199999999999996</v>
      </c>
      <c r="E141" s="46" t="s">
        <v>12</v>
      </c>
      <c r="F141" s="48">
        <v>1320</v>
      </c>
      <c r="G141" s="46" t="s">
        <v>13</v>
      </c>
      <c r="H141" s="46" t="s">
        <v>14</v>
      </c>
      <c r="I141" s="46" t="s">
        <v>165</v>
      </c>
      <c r="J141" s="46" t="s">
        <v>166</v>
      </c>
      <c r="K141" s="46" t="s">
        <v>105</v>
      </c>
      <c r="L141" s="46" t="s">
        <v>106</v>
      </c>
      <c r="M141" s="46" t="s">
        <v>171</v>
      </c>
      <c r="N141" s="46" t="s">
        <v>172</v>
      </c>
      <c r="O141" s="49">
        <v>39600</v>
      </c>
    </row>
    <row r="142" spans="1:15" ht="15" x14ac:dyDescent="0.2">
      <c r="A142" s="46">
        <v>110064</v>
      </c>
      <c r="B142" s="46" t="s">
        <v>621</v>
      </c>
      <c r="C142" s="24" t="str">
        <f t="shared" si="4"/>
        <v>110064 K CARROTS FRZ CTN-30 LB</v>
      </c>
      <c r="D142" s="47">
        <v>0.60029999999999994</v>
      </c>
      <c r="E142" s="46" t="s">
        <v>12</v>
      </c>
      <c r="F142" s="48">
        <v>1320</v>
      </c>
      <c r="G142" s="46" t="s">
        <v>13</v>
      </c>
      <c r="H142" s="46" t="s">
        <v>14</v>
      </c>
      <c r="I142" s="46" t="s">
        <v>165</v>
      </c>
      <c r="J142" s="46" t="s">
        <v>166</v>
      </c>
      <c r="K142" s="46" t="s">
        <v>105</v>
      </c>
      <c r="L142" s="46" t="s">
        <v>106</v>
      </c>
      <c r="M142" s="46" t="s">
        <v>173</v>
      </c>
      <c r="N142" s="46" t="s">
        <v>174</v>
      </c>
      <c r="O142" s="49">
        <v>39600</v>
      </c>
    </row>
    <row r="143" spans="1:15" ht="15" x14ac:dyDescent="0.2">
      <c r="A143" s="46">
        <v>110066</v>
      </c>
      <c r="B143" s="46" t="s">
        <v>482</v>
      </c>
      <c r="C143" s="24" t="str">
        <f t="shared" si="4"/>
        <v>110066 K BEANS GREAT NORTHERN DRY BAG-25 LB</v>
      </c>
      <c r="D143" s="47">
        <v>0.58320000000000005</v>
      </c>
      <c r="E143" s="46" t="s">
        <v>12</v>
      </c>
      <c r="F143" s="48">
        <v>1600</v>
      </c>
      <c r="G143" s="46" t="s">
        <v>13</v>
      </c>
      <c r="H143" s="46" t="s">
        <v>14</v>
      </c>
      <c r="I143" s="46" t="s">
        <v>179</v>
      </c>
      <c r="J143" s="46" t="s">
        <v>180</v>
      </c>
      <c r="K143" s="46" t="s">
        <v>105</v>
      </c>
      <c r="L143" s="46" t="s">
        <v>106</v>
      </c>
      <c r="M143" s="46" t="s">
        <v>181</v>
      </c>
      <c r="N143" s="46" t="s">
        <v>182</v>
      </c>
      <c r="O143" s="49">
        <v>40000</v>
      </c>
    </row>
    <row r="144" spans="1:15" ht="15" x14ac:dyDescent="0.2">
      <c r="A144" s="46">
        <v>110080</v>
      </c>
      <c r="B144" s="46" t="s">
        <v>483</v>
      </c>
      <c r="C144" s="24" t="str">
        <f t="shared" si="4"/>
        <v>110080 CHICKEN OVEN ROASTED FRZ 8 PC CTN-30 LB</v>
      </c>
      <c r="D144" s="47">
        <v>2.3698000000000001</v>
      </c>
      <c r="E144" s="46" t="s">
        <v>12</v>
      </c>
      <c r="F144" s="48">
        <v>1200</v>
      </c>
      <c r="G144" s="46" t="s">
        <v>13</v>
      </c>
      <c r="H144" s="46" t="s">
        <v>14</v>
      </c>
      <c r="I144" s="46" t="s">
        <v>53</v>
      </c>
      <c r="J144" s="46" t="s">
        <v>54</v>
      </c>
      <c r="K144" s="46" t="s">
        <v>39</v>
      </c>
      <c r="L144" s="46" t="s">
        <v>40</v>
      </c>
      <c r="M144" s="46" t="s">
        <v>47</v>
      </c>
      <c r="N144" s="46" t="s">
        <v>48</v>
      </c>
      <c r="O144" s="49">
        <v>36000</v>
      </c>
    </row>
    <row r="145" spans="1:15" ht="15" x14ac:dyDescent="0.2">
      <c r="A145" s="46">
        <v>110101</v>
      </c>
      <c r="B145" s="46" t="s">
        <v>484</v>
      </c>
      <c r="C145" s="24" t="str">
        <f t="shared" si="4"/>
        <v>110101 K TOMATO SAUCE CAN-6/10</v>
      </c>
      <c r="D145" s="47">
        <v>0.3841</v>
      </c>
      <c r="E145" s="46" t="s">
        <v>12</v>
      </c>
      <c r="F145" s="48">
        <v>912</v>
      </c>
      <c r="G145" s="46" t="s">
        <v>13</v>
      </c>
      <c r="H145" s="46" t="s">
        <v>14</v>
      </c>
      <c r="I145" s="46" t="s">
        <v>147</v>
      </c>
      <c r="J145" s="46" t="s">
        <v>148</v>
      </c>
      <c r="K145" s="46" t="s">
        <v>105</v>
      </c>
      <c r="L145" s="46" t="s">
        <v>106</v>
      </c>
      <c r="M145" s="46" t="s">
        <v>159</v>
      </c>
      <c r="N145" s="46" t="s">
        <v>160</v>
      </c>
      <c r="O145" s="49">
        <v>36252</v>
      </c>
    </row>
    <row r="146" spans="1:15" ht="15" x14ac:dyDescent="0.2">
      <c r="A146" s="46">
        <v>110102</v>
      </c>
      <c r="B146" s="46" t="s">
        <v>485</v>
      </c>
      <c r="C146" s="24" t="str">
        <f t="shared" si="4"/>
        <v>110102 K TOMATO PASTE CAN-6/10</v>
      </c>
      <c r="D146" s="47">
        <v>0.57779999999999998</v>
      </c>
      <c r="E146" s="46" t="s">
        <v>12</v>
      </c>
      <c r="F146" s="48">
        <v>912</v>
      </c>
      <c r="G146" s="46" t="s">
        <v>13</v>
      </c>
      <c r="H146" s="46" t="s">
        <v>14</v>
      </c>
      <c r="I146" s="46" t="s">
        <v>147</v>
      </c>
      <c r="J146" s="46" t="s">
        <v>148</v>
      </c>
      <c r="K146" s="46" t="s">
        <v>105</v>
      </c>
      <c r="L146" s="46" t="s">
        <v>106</v>
      </c>
      <c r="M146" s="46" t="s">
        <v>159</v>
      </c>
      <c r="N146" s="46" t="s">
        <v>160</v>
      </c>
      <c r="O146" s="49">
        <v>37962</v>
      </c>
    </row>
    <row r="147" spans="1:15" ht="15" x14ac:dyDescent="0.2">
      <c r="A147" s="46">
        <v>110138</v>
      </c>
      <c r="B147" s="46" t="s">
        <v>486</v>
      </c>
      <c r="C147" s="24" t="str">
        <f t="shared" si="4"/>
        <v>110138 PORK BNLS LEG ROASTS - BULK CTN-60 LB</v>
      </c>
      <c r="D147" s="47">
        <v>1.4633</v>
      </c>
      <c r="E147" s="46" t="s">
        <v>12</v>
      </c>
      <c r="F147" s="48">
        <v>700</v>
      </c>
      <c r="G147" s="46" t="s">
        <v>13</v>
      </c>
      <c r="H147" s="46" t="s">
        <v>14</v>
      </c>
      <c r="I147" s="46" t="s">
        <v>89</v>
      </c>
      <c r="J147" s="46" t="s">
        <v>90</v>
      </c>
      <c r="K147" s="46" t="s">
        <v>67</v>
      </c>
      <c r="L147" s="46" t="s">
        <v>68</v>
      </c>
      <c r="M147" s="46" t="s">
        <v>91</v>
      </c>
      <c r="N147" s="46" t="s">
        <v>92</v>
      </c>
      <c r="O147" s="49">
        <v>42000</v>
      </c>
    </row>
    <row r="148" spans="1:15" ht="15" x14ac:dyDescent="0.2">
      <c r="A148" s="46">
        <v>110149</v>
      </c>
      <c r="B148" s="46" t="s">
        <v>487</v>
      </c>
      <c r="C148" s="24" t="str">
        <f t="shared" si="4"/>
        <v>110149 APPLES FOR FURTHER PROCESSING – BULK</v>
      </c>
      <c r="D148" s="47">
        <v>0.30070000000000002</v>
      </c>
      <c r="E148" s="46" t="s">
        <v>12</v>
      </c>
      <c r="F148" s="48">
        <v>0</v>
      </c>
      <c r="G148" s="46" t="s">
        <v>13</v>
      </c>
      <c r="H148" s="46" t="s">
        <v>14</v>
      </c>
      <c r="I148" s="46" t="s">
        <v>135</v>
      </c>
      <c r="J148" s="46" t="s">
        <v>136</v>
      </c>
      <c r="K148" s="46" t="s">
        <v>105</v>
      </c>
      <c r="L148" s="46" t="s">
        <v>106</v>
      </c>
      <c r="M148" s="46" t="s">
        <v>225</v>
      </c>
      <c r="N148" s="46" t="s">
        <v>226</v>
      </c>
      <c r="O148" s="49">
        <v>39600</v>
      </c>
    </row>
    <row r="149" spans="1:15" ht="15" x14ac:dyDescent="0.2">
      <c r="A149" s="46">
        <v>110161</v>
      </c>
      <c r="B149" s="46" t="s">
        <v>488</v>
      </c>
      <c r="C149" s="24" t="str">
        <f t="shared" si="4"/>
        <v>110161 FRUIT MIX DRIED PKG-5/5 LB</v>
      </c>
      <c r="D149" s="47">
        <v>3.7240000000000002</v>
      </c>
      <c r="E149" s="46" t="s">
        <v>12</v>
      </c>
      <c r="F149" s="48">
        <v>1456</v>
      </c>
      <c r="G149" s="46" t="s">
        <v>13</v>
      </c>
      <c r="H149" s="46" t="s">
        <v>14</v>
      </c>
      <c r="I149" s="46" t="s">
        <v>139</v>
      </c>
      <c r="J149" s="46" t="s">
        <v>140</v>
      </c>
      <c r="K149" s="46" t="s">
        <v>105</v>
      </c>
      <c r="L149" s="46" t="s">
        <v>106</v>
      </c>
      <c r="M149" s="46" t="s">
        <v>237</v>
      </c>
      <c r="N149" s="46" t="s">
        <v>238</v>
      </c>
      <c r="O149" s="49">
        <v>36400</v>
      </c>
    </row>
    <row r="150" spans="1:15" ht="15" x14ac:dyDescent="0.2">
      <c r="A150" s="46">
        <v>110177</v>
      </c>
      <c r="B150" s="46" t="s">
        <v>489</v>
      </c>
      <c r="C150" s="24" t="str">
        <f t="shared" si="4"/>
        <v>110177 SPAGHETTI SAUCE MEATLESS POUCH-6/106 OZ</v>
      </c>
      <c r="D150" s="47">
        <v>0.50460000000000005</v>
      </c>
      <c r="E150" s="46" t="s">
        <v>12</v>
      </c>
      <c r="F150" s="48">
        <v>960</v>
      </c>
      <c r="G150" s="46" t="s">
        <v>13</v>
      </c>
      <c r="H150" s="46" t="s">
        <v>14</v>
      </c>
      <c r="I150" s="46" t="s">
        <v>147</v>
      </c>
      <c r="J150" s="46" t="s">
        <v>148</v>
      </c>
      <c r="K150" s="46" t="s">
        <v>105</v>
      </c>
      <c r="L150" s="46" t="s">
        <v>106</v>
      </c>
      <c r="M150" s="46" t="s">
        <v>159</v>
      </c>
      <c r="N150" s="46" t="s">
        <v>160</v>
      </c>
      <c r="O150" s="49">
        <v>38160</v>
      </c>
    </row>
    <row r="151" spans="1:15" ht="15" x14ac:dyDescent="0.2">
      <c r="A151" s="46">
        <v>110186</v>
      </c>
      <c r="B151" s="46" t="s">
        <v>490</v>
      </c>
      <c r="C151" s="24" t="str">
        <f t="shared" si="4"/>
        <v>110186 TOMATO SALSA POUCH-6/106 OZ</v>
      </c>
      <c r="D151" s="47">
        <v>0.54349999999999998</v>
      </c>
      <c r="E151" s="46" t="s">
        <v>12</v>
      </c>
      <c r="F151" s="48">
        <v>960</v>
      </c>
      <c r="G151" s="46" t="s">
        <v>13</v>
      </c>
      <c r="H151" s="46" t="s">
        <v>14</v>
      </c>
      <c r="I151" s="46" t="s">
        <v>147</v>
      </c>
      <c r="J151" s="46" t="s">
        <v>148</v>
      </c>
      <c r="K151" s="46" t="s">
        <v>105</v>
      </c>
      <c r="L151" s="46" t="s">
        <v>106</v>
      </c>
      <c r="M151" s="46" t="s">
        <v>159</v>
      </c>
      <c r="N151" s="46" t="s">
        <v>160</v>
      </c>
      <c r="O151" s="49">
        <v>38160</v>
      </c>
    </row>
    <row r="152" spans="1:15" ht="15" x14ac:dyDescent="0.2">
      <c r="A152" s="46">
        <v>110187</v>
      </c>
      <c r="B152" s="46" t="s">
        <v>491</v>
      </c>
      <c r="C152" s="24" t="str">
        <f t="shared" si="4"/>
        <v>110187 TOMATO SAUCE POUCH-6/106 OZ</v>
      </c>
      <c r="D152" s="47">
        <v>0.4536</v>
      </c>
      <c r="E152" s="46" t="s">
        <v>12</v>
      </c>
      <c r="F152" s="48">
        <v>960</v>
      </c>
      <c r="G152" s="46" t="s">
        <v>13</v>
      </c>
      <c r="H152" s="46" t="s">
        <v>14</v>
      </c>
      <c r="I152" s="46" t="s">
        <v>147</v>
      </c>
      <c r="J152" s="46" t="s">
        <v>148</v>
      </c>
      <c r="K152" s="46" t="s">
        <v>105</v>
      </c>
      <c r="L152" s="46" t="s">
        <v>106</v>
      </c>
      <c r="M152" s="46" t="s">
        <v>159</v>
      </c>
      <c r="N152" s="46" t="s">
        <v>160</v>
      </c>
      <c r="O152" s="49">
        <v>38160</v>
      </c>
    </row>
    <row r="153" spans="1:15" ht="15" x14ac:dyDescent="0.2">
      <c r="A153" s="46">
        <v>110208</v>
      </c>
      <c r="B153" s="46" t="s">
        <v>492</v>
      </c>
      <c r="C153" s="24" t="str">
        <f t="shared" si="4"/>
        <v>110208 FLOUR WHITE WHOLE WHEAT BLEND BAG-25 LB</v>
      </c>
      <c r="D153" s="47">
        <v>0.2293</v>
      </c>
      <c r="E153" s="46" t="s">
        <v>12</v>
      </c>
      <c r="F153" s="48">
        <v>1728</v>
      </c>
      <c r="G153" s="46" t="s">
        <v>13</v>
      </c>
      <c r="H153" s="46" t="s">
        <v>14</v>
      </c>
      <c r="I153" s="46" t="s">
        <v>191</v>
      </c>
      <c r="J153" s="46" t="s">
        <v>192</v>
      </c>
      <c r="K153" s="46" t="s">
        <v>185</v>
      </c>
      <c r="L153" s="46" t="s">
        <v>186</v>
      </c>
      <c r="M153" s="46" t="s">
        <v>193</v>
      </c>
      <c r="N153" s="46" t="s">
        <v>194</v>
      </c>
      <c r="O153" s="49">
        <v>43200</v>
      </c>
    </row>
    <row r="154" spans="1:15" ht="15" x14ac:dyDescent="0.2">
      <c r="A154" s="46">
        <v>110211</v>
      </c>
      <c r="B154" s="46" t="s">
        <v>493</v>
      </c>
      <c r="C154" s="24" t="str">
        <f t="shared" si="4"/>
        <v>110211 FLOUR WHITE WHOLE WHEAT BLEND BAG-8/5 LB</v>
      </c>
      <c r="D154" s="47">
        <v>0.31319999999999998</v>
      </c>
      <c r="E154" s="46" t="s">
        <v>12</v>
      </c>
      <c r="F154" s="48">
        <v>1071</v>
      </c>
      <c r="G154" s="46" t="s">
        <v>13</v>
      </c>
      <c r="H154" s="46" t="s">
        <v>14</v>
      </c>
      <c r="I154" s="46" t="s">
        <v>191</v>
      </c>
      <c r="J154" s="46" t="s">
        <v>192</v>
      </c>
      <c r="K154" s="46" t="s">
        <v>185</v>
      </c>
      <c r="L154" s="46" t="s">
        <v>186</v>
      </c>
      <c r="M154" s="46" t="s">
        <v>193</v>
      </c>
      <c r="N154" s="46" t="s">
        <v>194</v>
      </c>
      <c r="O154" s="49">
        <v>42840</v>
      </c>
    </row>
    <row r="155" spans="1:15" ht="15" x14ac:dyDescent="0.2">
      <c r="A155" s="46">
        <v>110227</v>
      </c>
      <c r="B155" s="46" t="s">
        <v>494</v>
      </c>
      <c r="C155" s="24" t="str">
        <f t="shared" si="4"/>
        <v>110227 POTATO FOR PROCESS INTO DEHY PRD-BULK</v>
      </c>
      <c r="D155" s="47">
        <v>7.7100000000000002E-2</v>
      </c>
      <c r="E155" s="46" t="s">
        <v>12</v>
      </c>
      <c r="F155" s="48">
        <v>0</v>
      </c>
      <c r="G155" s="46" t="s">
        <v>13</v>
      </c>
      <c r="H155" s="46" t="s">
        <v>14</v>
      </c>
      <c r="I155" s="46" t="s">
        <v>161</v>
      </c>
      <c r="J155" s="46" t="s">
        <v>162</v>
      </c>
      <c r="K155" s="46" t="s">
        <v>105</v>
      </c>
      <c r="L155" s="46" t="s">
        <v>106</v>
      </c>
      <c r="M155" s="46" t="s">
        <v>223</v>
      </c>
      <c r="N155" s="46" t="s">
        <v>224</v>
      </c>
      <c r="O155" s="49">
        <v>40000</v>
      </c>
    </row>
    <row r="156" spans="1:15" ht="15" x14ac:dyDescent="0.2">
      <c r="A156" s="46">
        <v>110242</v>
      </c>
      <c r="B156" s="46" t="s">
        <v>495</v>
      </c>
      <c r="C156" s="24" t="str">
        <f t="shared" si="4"/>
        <v>110242 CHEESE NAT AMER FBD BARREL-500 LB(40800)</v>
      </c>
      <c r="D156" s="47">
        <v>1.6368</v>
      </c>
      <c r="E156" s="46" t="s">
        <v>12</v>
      </c>
      <c r="F156" s="48">
        <v>0</v>
      </c>
      <c r="G156" s="46" t="s">
        <v>13</v>
      </c>
      <c r="H156" s="46" t="s">
        <v>14</v>
      </c>
      <c r="I156" s="46" t="s">
        <v>15</v>
      </c>
      <c r="J156" s="46" t="s">
        <v>16</v>
      </c>
      <c r="K156" s="46" t="s">
        <v>17</v>
      </c>
      <c r="L156" s="46" t="s">
        <v>18</v>
      </c>
      <c r="M156" s="46" t="s">
        <v>239</v>
      </c>
      <c r="N156" s="46" t="s">
        <v>240</v>
      </c>
      <c r="O156" s="49">
        <v>40800</v>
      </c>
    </row>
    <row r="157" spans="1:15" ht="15" x14ac:dyDescent="0.2">
      <c r="A157" s="46">
        <v>110244</v>
      </c>
      <c r="B157" s="46" t="s">
        <v>496</v>
      </c>
      <c r="C157" s="24" t="str">
        <f t="shared" si="4"/>
        <v>110244 CHEESE MOZ LM PT SKM UNFZ PROC PK(41125)</v>
      </c>
      <c r="D157" s="47">
        <v>1.6629</v>
      </c>
      <c r="E157" s="46" t="s">
        <v>12</v>
      </c>
      <c r="F157" s="48">
        <v>0</v>
      </c>
      <c r="G157" s="46" t="s">
        <v>13</v>
      </c>
      <c r="H157" s="46" t="s">
        <v>14</v>
      </c>
      <c r="I157" s="46" t="s">
        <v>29</v>
      </c>
      <c r="J157" s="46" t="s">
        <v>30</v>
      </c>
      <c r="K157" s="46" t="s">
        <v>17</v>
      </c>
      <c r="L157" s="46" t="s">
        <v>18</v>
      </c>
      <c r="M157" s="46" t="s">
        <v>241</v>
      </c>
      <c r="N157" s="46" t="s">
        <v>242</v>
      </c>
      <c r="O157" s="49">
        <v>41125</v>
      </c>
    </row>
    <row r="158" spans="1:15" ht="15" x14ac:dyDescent="0.2">
      <c r="A158" s="46">
        <v>110253</v>
      </c>
      <c r="B158" s="46" t="s">
        <v>622</v>
      </c>
      <c r="C158" s="24" t="str">
        <f t="shared" si="4"/>
        <v>110253 CHEESE CHED WHT BLOCK-40 LB (40800)</v>
      </c>
      <c r="D158" s="47">
        <v>1.6368</v>
      </c>
      <c r="E158" s="46" t="s">
        <v>12</v>
      </c>
      <c r="F158" s="48">
        <v>960</v>
      </c>
      <c r="G158" s="46" t="s">
        <v>13</v>
      </c>
      <c r="H158" s="46" t="s">
        <v>14</v>
      </c>
      <c r="I158" s="46" t="s">
        <v>15</v>
      </c>
      <c r="J158" s="46" t="s">
        <v>16</v>
      </c>
      <c r="K158" s="46" t="s">
        <v>17</v>
      </c>
      <c r="L158" s="46" t="s">
        <v>18</v>
      </c>
      <c r="M158" s="46" t="s">
        <v>243</v>
      </c>
      <c r="N158" s="46" t="s">
        <v>244</v>
      </c>
      <c r="O158" s="49">
        <v>40800</v>
      </c>
    </row>
    <row r="159" spans="1:15" ht="15" x14ac:dyDescent="0.2">
      <c r="A159" s="46">
        <v>110254</v>
      </c>
      <c r="B159" s="46" t="s">
        <v>497</v>
      </c>
      <c r="C159" s="24" t="str">
        <f t="shared" si="4"/>
        <v>110254 CHEESE CHED YEL BLOCK-40 LB (40800)</v>
      </c>
      <c r="D159" s="47">
        <v>1.6368</v>
      </c>
      <c r="E159" s="46" t="s">
        <v>12</v>
      </c>
      <c r="F159" s="48">
        <v>960</v>
      </c>
      <c r="G159" s="46" t="s">
        <v>13</v>
      </c>
      <c r="H159" s="46" t="s">
        <v>14</v>
      </c>
      <c r="I159" s="46" t="s">
        <v>15</v>
      </c>
      <c r="J159" s="46" t="s">
        <v>16</v>
      </c>
      <c r="K159" s="46" t="s">
        <v>17</v>
      </c>
      <c r="L159" s="46" t="s">
        <v>18</v>
      </c>
      <c r="M159" s="46" t="s">
        <v>245</v>
      </c>
      <c r="N159" s="46" t="s">
        <v>246</v>
      </c>
      <c r="O159" s="49">
        <v>40800</v>
      </c>
    </row>
    <row r="160" spans="1:15" ht="15" x14ac:dyDescent="0.2">
      <c r="A160" s="46">
        <v>110261</v>
      </c>
      <c r="B160" s="46" t="s">
        <v>498</v>
      </c>
      <c r="C160" s="24" t="str">
        <f t="shared" si="4"/>
        <v>110261 BEEF FINE GROUND LFT OPT FRZ CTN-40 LB</v>
      </c>
      <c r="D160" s="47">
        <v>2.5966999999999998</v>
      </c>
      <c r="E160" s="46" t="s">
        <v>12</v>
      </c>
      <c r="F160" s="48">
        <v>1000</v>
      </c>
      <c r="G160" s="46" t="s">
        <v>13</v>
      </c>
      <c r="H160" s="46" t="s">
        <v>14</v>
      </c>
      <c r="I160" s="46" t="s">
        <v>79</v>
      </c>
      <c r="J160" s="46" t="s">
        <v>80</v>
      </c>
      <c r="K160" s="46" t="s">
        <v>67</v>
      </c>
      <c r="L160" s="46" t="s">
        <v>68</v>
      </c>
      <c r="M160" s="46" t="s">
        <v>81</v>
      </c>
      <c r="N160" s="46" t="s">
        <v>82</v>
      </c>
      <c r="O160" s="49">
        <v>40000</v>
      </c>
    </row>
    <row r="161" spans="1:15" ht="15" x14ac:dyDescent="0.2">
      <c r="A161" s="46">
        <v>110322</v>
      </c>
      <c r="B161" s="46" t="s">
        <v>499</v>
      </c>
      <c r="C161" s="24" t="str">
        <f t="shared" si="4"/>
        <v>110322 BEEF SPP PTY HSTYLE CKD 2.0MMA CTN-40 LB</v>
      </c>
      <c r="D161" s="47">
        <v>3.4115000000000002</v>
      </c>
      <c r="E161" s="46" t="s">
        <v>12</v>
      </c>
      <c r="F161" s="48">
        <v>950</v>
      </c>
      <c r="G161" s="46" t="s">
        <v>13</v>
      </c>
      <c r="H161" s="46" t="s">
        <v>14</v>
      </c>
      <c r="I161" s="46" t="s">
        <v>71</v>
      </c>
      <c r="J161" s="46" t="s">
        <v>72</v>
      </c>
      <c r="K161" s="46" t="s">
        <v>67</v>
      </c>
      <c r="L161" s="46" t="s">
        <v>68</v>
      </c>
      <c r="M161" s="46" t="s">
        <v>73</v>
      </c>
      <c r="N161" s="46" t="s">
        <v>74</v>
      </c>
      <c r="O161" s="49">
        <v>38000</v>
      </c>
    </row>
    <row r="162" spans="1:15" ht="15" x14ac:dyDescent="0.2">
      <c r="A162" s="46">
        <v>110346</v>
      </c>
      <c r="B162" s="46" t="s">
        <v>500</v>
      </c>
      <c r="C162" s="24" t="str">
        <f t="shared" si="4"/>
        <v>110346 BEEF 100% PTY 90/10 FRZ 2.0MMA CTN-40 LB</v>
      </c>
      <c r="D162" s="47">
        <v>2.8472</v>
      </c>
      <c r="E162" s="46" t="s">
        <v>12</v>
      </c>
      <c r="F162" s="48">
        <v>950</v>
      </c>
      <c r="G162" s="46" t="s">
        <v>13</v>
      </c>
      <c r="H162" s="46" t="s">
        <v>14</v>
      </c>
      <c r="I162" s="46" t="s">
        <v>79</v>
      </c>
      <c r="J162" s="46" t="s">
        <v>80</v>
      </c>
      <c r="K162" s="46" t="s">
        <v>67</v>
      </c>
      <c r="L162" s="46" t="s">
        <v>68</v>
      </c>
      <c r="M162" s="46" t="s">
        <v>81</v>
      </c>
      <c r="N162" s="46" t="s">
        <v>82</v>
      </c>
      <c r="O162" s="49">
        <v>38000</v>
      </c>
    </row>
    <row r="163" spans="1:15" ht="15" x14ac:dyDescent="0.2">
      <c r="A163" s="46">
        <v>110348</v>
      </c>
      <c r="B163" s="46" t="s">
        <v>501</v>
      </c>
      <c r="C163" s="24" t="str">
        <f t="shared" si="4"/>
        <v>110348 BEEF SPP PTY 85/15 FRZ 2.0 MMA CTN-40 LB</v>
      </c>
      <c r="D163" s="47">
        <v>2.2711999999999999</v>
      </c>
      <c r="E163" s="46" t="s">
        <v>12</v>
      </c>
      <c r="F163" s="48">
        <v>950</v>
      </c>
      <c r="G163" s="46" t="s">
        <v>13</v>
      </c>
      <c r="H163" s="46" t="s">
        <v>14</v>
      </c>
      <c r="I163" s="46" t="s">
        <v>79</v>
      </c>
      <c r="J163" s="46" t="s">
        <v>80</v>
      </c>
      <c r="K163" s="46" t="s">
        <v>67</v>
      </c>
      <c r="L163" s="46" t="s">
        <v>68</v>
      </c>
      <c r="M163" s="46" t="s">
        <v>81</v>
      </c>
      <c r="N163" s="46" t="s">
        <v>82</v>
      </c>
      <c r="O163" s="49">
        <v>38000</v>
      </c>
    </row>
    <row r="164" spans="1:15" ht="15" x14ac:dyDescent="0.2">
      <c r="A164" s="46">
        <v>110349</v>
      </c>
      <c r="B164" s="46" t="s">
        <v>502</v>
      </c>
      <c r="C164" s="24" t="str">
        <f t="shared" si="4"/>
        <v>110349 BEEF 100% PTY 85/15 FRZ 2.0MMA CTN-40 LB</v>
      </c>
      <c r="D164" s="47">
        <v>2.7418</v>
      </c>
      <c r="E164" s="46" t="s">
        <v>12</v>
      </c>
      <c r="F164" s="48">
        <v>950</v>
      </c>
      <c r="G164" s="46" t="s">
        <v>13</v>
      </c>
      <c r="H164" s="46" t="s">
        <v>14</v>
      </c>
      <c r="I164" s="46" t="s">
        <v>79</v>
      </c>
      <c r="J164" s="46" t="s">
        <v>80</v>
      </c>
      <c r="K164" s="46" t="s">
        <v>67</v>
      </c>
      <c r="L164" s="46" t="s">
        <v>68</v>
      </c>
      <c r="M164" s="46" t="s">
        <v>81</v>
      </c>
      <c r="N164" s="46" t="s">
        <v>82</v>
      </c>
      <c r="O164" s="49">
        <v>38000</v>
      </c>
    </row>
    <row r="165" spans="1:15" ht="15" x14ac:dyDescent="0.2">
      <c r="A165" s="46">
        <v>110361</v>
      </c>
      <c r="B165" s="46" t="s">
        <v>503</v>
      </c>
      <c r="C165" s="24" t="str">
        <f t="shared" si="4"/>
        <v>110361 APPLESAUCE CUP-96/4.5</v>
      </c>
      <c r="D165" s="47">
        <v>0.5968</v>
      </c>
      <c r="E165" s="46" t="s">
        <v>12</v>
      </c>
      <c r="F165" s="48">
        <v>1400</v>
      </c>
      <c r="G165" s="46" t="s">
        <v>13</v>
      </c>
      <c r="H165" s="46" t="s">
        <v>14</v>
      </c>
      <c r="I165" s="46" t="s">
        <v>109</v>
      </c>
      <c r="J165" s="46" t="s">
        <v>110</v>
      </c>
      <c r="K165" s="46" t="s">
        <v>105</v>
      </c>
      <c r="L165" s="46" t="s">
        <v>106</v>
      </c>
      <c r="M165" s="46" t="s">
        <v>111</v>
      </c>
      <c r="N165" s="46" t="s">
        <v>112</v>
      </c>
      <c r="O165" s="49">
        <v>37800</v>
      </c>
    </row>
    <row r="166" spans="1:15" ht="15" x14ac:dyDescent="0.2">
      <c r="A166" s="46">
        <v>110381</v>
      </c>
      <c r="B166" s="46" t="s">
        <v>504</v>
      </c>
      <c r="C166" s="24" t="str">
        <f t="shared" si="4"/>
        <v>110381 BEANS PINTO DRY TOTE-2000 LB</v>
      </c>
      <c r="D166" s="47">
        <v>0.35699999999999998</v>
      </c>
      <c r="E166" s="46" t="s">
        <v>12</v>
      </c>
      <c r="F166" s="48">
        <v>0</v>
      </c>
      <c r="G166" s="46" t="s">
        <v>13</v>
      </c>
      <c r="H166" s="46" t="s">
        <v>14</v>
      </c>
      <c r="I166" s="46" t="s">
        <v>179</v>
      </c>
      <c r="J166" s="46" t="s">
        <v>180</v>
      </c>
      <c r="K166" s="46" t="s">
        <v>105</v>
      </c>
      <c r="L166" s="46" t="s">
        <v>106</v>
      </c>
      <c r="M166" s="46" t="s">
        <v>181</v>
      </c>
      <c r="N166" s="46" t="s">
        <v>182</v>
      </c>
      <c r="O166" s="49">
        <v>44000</v>
      </c>
    </row>
    <row r="167" spans="1:15" ht="15" x14ac:dyDescent="0.2">
      <c r="A167" s="46">
        <v>110393</v>
      </c>
      <c r="B167" s="46" t="s">
        <v>505</v>
      </c>
      <c r="C167" s="24" t="str">
        <f t="shared" si="4"/>
        <v>110393 PANCAKES WHOLE WHEAT FZN-144 COUNT</v>
      </c>
      <c r="D167" s="47">
        <v>1.1362000000000001</v>
      </c>
      <c r="E167" s="46" t="s">
        <v>12</v>
      </c>
      <c r="F167" s="48">
        <v>2100</v>
      </c>
      <c r="G167" s="46" t="s">
        <v>13</v>
      </c>
      <c r="H167" s="46" t="s">
        <v>14</v>
      </c>
      <c r="I167" s="46" t="s">
        <v>247</v>
      </c>
      <c r="J167" s="46" t="s">
        <v>248</v>
      </c>
      <c r="K167" s="46" t="s">
        <v>185</v>
      </c>
      <c r="L167" s="46" t="s">
        <v>186</v>
      </c>
      <c r="M167" s="46" t="s">
        <v>249</v>
      </c>
      <c r="N167" s="46" t="s">
        <v>250</v>
      </c>
      <c r="O167" s="49">
        <v>22680</v>
      </c>
    </row>
    <row r="168" spans="1:15" ht="15" x14ac:dyDescent="0.2">
      <c r="A168" s="46">
        <v>110394</v>
      </c>
      <c r="B168" s="46" t="s">
        <v>506</v>
      </c>
      <c r="C168" s="24" t="str">
        <f t="shared" si="4"/>
        <v>110394 TORTILLA WHOLE WHEAT FZN 8" CTN-12/24</v>
      </c>
      <c r="D168" s="47">
        <v>0.73180000000000001</v>
      </c>
      <c r="E168" s="46" t="s">
        <v>12</v>
      </c>
      <c r="F168" s="48">
        <v>1500</v>
      </c>
      <c r="G168" s="46" t="s">
        <v>13</v>
      </c>
      <c r="H168" s="46" t="s">
        <v>14</v>
      </c>
      <c r="I168" s="46" t="s">
        <v>251</v>
      </c>
      <c r="J168" s="46" t="s">
        <v>252</v>
      </c>
      <c r="K168" s="46" t="s">
        <v>185</v>
      </c>
      <c r="L168" s="46" t="s">
        <v>186</v>
      </c>
      <c r="M168" s="46" t="s">
        <v>253</v>
      </c>
      <c r="N168" s="46" t="s">
        <v>254</v>
      </c>
      <c r="O168" s="49">
        <v>40500</v>
      </c>
    </row>
    <row r="169" spans="1:15" ht="15" x14ac:dyDescent="0.2">
      <c r="A169" s="46">
        <v>110396</v>
      </c>
      <c r="B169" s="46" t="s">
        <v>507</v>
      </c>
      <c r="C169" s="24" t="str">
        <f t="shared" si="4"/>
        <v>110396 CHEESE MOZ LM PT SKM STRING BOX-360/1 OZ</v>
      </c>
      <c r="D169" s="47">
        <v>2.4531999999999998</v>
      </c>
      <c r="E169" s="46" t="s">
        <v>12</v>
      </c>
      <c r="F169" s="48">
        <v>1680</v>
      </c>
      <c r="G169" s="46" t="s">
        <v>13</v>
      </c>
      <c r="H169" s="46" t="s">
        <v>14</v>
      </c>
      <c r="I169" s="46" t="s">
        <v>29</v>
      </c>
      <c r="J169" s="46" t="s">
        <v>30</v>
      </c>
      <c r="K169" s="46" t="s">
        <v>17</v>
      </c>
      <c r="L169" s="46" t="s">
        <v>18</v>
      </c>
      <c r="M169" s="46" t="s">
        <v>255</v>
      </c>
      <c r="N169" s="46" t="s">
        <v>256</v>
      </c>
      <c r="O169" s="49">
        <v>37800</v>
      </c>
    </row>
    <row r="170" spans="1:15" ht="15" x14ac:dyDescent="0.2">
      <c r="A170" s="46">
        <v>110398</v>
      </c>
      <c r="B170" s="46" t="s">
        <v>508</v>
      </c>
      <c r="C170" s="24" t="str">
        <f t="shared" si="4"/>
        <v>110398 YOGURT HI PROTEIN VANILLA TUB-6/32 OZ</v>
      </c>
      <c r="D170" s="47">
        <v>1.25</v>
      </c>
      <c r="E170" s="46" t="s">
        <v>12</v>
      </c>
      <c r="F170" s="48">
        <v>2860</v>
      </c>
      <c r="G170" s="46" t="s">
        <v>13</v>
      </c>
      <c r="H170" s="46" t="s">
        <v>14</v>
      </c>
      <c r="I170" s="46" t="s">
        <v>257</v>
      </c>
      <c r="J170" s="46" t="s">
        <v>258</v>
      </c>
      <c r="K170" s="46" t="s">
        <v>17</v>
      </c>
      <c r="L170" s="46" t="s">
        <v>18</v>
      </c>
      <c r="M170" s="46" t="s">
        <v>259</v>
      </c>
      <c r="N170" s="46" t="s">
        <v>260</v>
      </c>
      <c r="O170" s="49">
        <v>34320</v>
      </c>
    </row>
    <row r="171" spans="1:15" ht="15" x14ac:dyDescent="0.2">
      <c r="A171" s="46">
        <v>110400</v>
      </c>
      <c r="B171" s="46" t="s">
        <v>509</v>
      </c>
      <c r="C171" s="24" t="str">
        <f t="shared" si="4"/>
        <v>110400 YOGURT HI PROTEIN BLUEBERRY CUP-24/4 OZ</v>
      </c>
      <c r="D171" s="47">
        <v>1.2001999999999999</v>
      </c>
      <c r="E171" s="46" t="s">
        <v>12</v>
      </c>
      <c r="F171" s="48">
        <v>4900</v>
      </c>
      <c r="G171" s="46" t="s">
        <v>13</v>
      </c>
      <c r="H171" s="46" t="s">
        <v>14</v>
      </c>
      <c r="I171" s="46" t="s">
        <v>257</v>
      </c>
      <c r="J171" s="46" t="s">
        <v>258</v>
      </c>
      <c r="K171" s="46" t="s">
        <v>17</v>
      </c>
      <c r="L171" s="46" t="s">
        <v>18</v>
      </c>
      <c r="M171" s="46" t="s">
        <v>261</v>
      </c>
      <c r="N171" s="46" t="s">
        <v>262</v>
      </c>
      <c r="O171" s="49">
        <v>29400</v>
      </c>
    </row>
    <row r="172" spans="1:15" ht="15" x14ac:dyDescent="0.2">
      <c r="A172" s="46">
        <v>110401</v>
      </c>
      <c r="B172" s="46" t="s">
        <v>510</v>
      </c>
      <c r="C172" s="24" t="str">
        <f t="shared" si="4"/>
        <v>110401 YOGURT HI PROTEIN STRAWBERRY CUP-24/4 OZ</v>
      </c>
      <c r="D172" s="47">
        <v>1.2005999999999999</v>
      </c>
      <c r="E172" s="46" t="s">
        <v>12</v>
      </c>
      <c r="F172" s="48">
        <v>4900</v>
      </c>
      <c r="G172" s="46" t="s">
        <v>13</v>
      </c>
      <c r="H172" s="46" t="s">
        <v>14</v>
      </c>
      <c r="I172" s="46" t="s">
        <v>257</v>
      </c>
      <c r="J172" s="46" t="s">
        <v>258</v>
      </c>
      <c r="K172" s="46" t="s">
        <v>17</v>
      </c>
      <c r="L172" s="46" t="s">
        <v>18</v>
      </c>
      <c r="M172" s="46" t="s">
        <v>261</v>
      </c>
      <c r="N172" s="46" t="s">
        <v>262</v>
      </c>
      <c r="O172" s="49">
        <v>29400</v>
      </c>
    </row>
    <row r="173" spans="1:15" ht="15" x14ac:dyDescent="0.2">
      <c r="A173" s="46">
        <v>110402</v>
      </c>
      <c r="B173" s="46" t="s">
        <v>511</v>
      </c>
      <c r="C173" s="24" t="str">
        <f t="shared" si="4"/>
        <v>110402 YOGURT HI PROTEIN VANILLA CUP-24/4 OZ</v>
      </c>
      <c r="D173" s="47">
        <v>1.1911</v>
      </c>
      <c r="E173" s="46" t="s">
        <v>12</v>
      </c>
      <c r="F173" s="48">
        <v>4900</v>
      </c>
      <c r="G173" s="46" t="s">
        <v>13</v>
      </c>
      <c r="H173" s="46" t="s">
        <v>14</v>
      </c>
      <c r="I173" s="46" t="s">
        <v>257</v>
      </c>
      <c r="J173" s="46" t="s">
        <v>258</v>
      </c>
      <c r="K173" s="46" t="s">
        <v>17</v>
      </c>
      <c r="L173" s="46" t="s">
        <v>18</v>
      </c>
      <c r="M173" s="46" t="s">
        <v>261</v>
      </c>
      <c r="N173" s="46" t="s">
        <v>262</v>
      </c>
      <c r="O173" s="49">
        <v>29400</v>
      </c>
    </row>
    <row r="174" spans="1:15" ht="15" x14ac:dyDescent="0.2">
      <c r="A174" s="46">
        <v>110425</v>
      </c>
      <c r="B174" s="46" t="s">
        <v>512</v>
      </c>
      <c r="C174" s="24" t="str">
        <f t="shared" si="4"/>
        <v>110425 SPINACH CHOPPED FRZ IQF CTN-20 LB (1902)</v>
      </c>
      <c r="D174" s="50">
        <v>0.90049999999999997</v>
      </c>
      <c r="E174" s="46" t="s">
        <v>12</v>
      </c>
      <c r="F174" s="48">
        <v>1902</v>
      </c>
      <c r="G174" s="46" t="s">
        <v>13</v>
      </c>
      <c r="H174" s="46" t="s">
        <v>14</v>
      </c>
      <c r="I174" s="46" t="s">
        <v>165</v>
      </c>
      <c r="J174" s="46" t="s">
        <v>166</v>
      </c>
      <c r="K174" s="46" t="s">
        <v>105</v>
      </c>
      <c r="L174" s="46" t="s">
        <v>106</v>
      </c>
      <c r="M174" s="46" t="s">
        <v>265</v>
      </c>
      <c r="N174" s="46" t="s">
        <v>266</v>
      </c>
      <c r="O174" s="49">
        <v>38040</v>
      </c>
    </row>
    <row r="175" spans="1:15" ht="15" x14ac:dyDescent="0.2">
      <c r="A175" s="46">
        <v>110462</v>
      </c>
      <c r="B175" s="46" t="s">
        <v>513</v>
      </c>
      <c r="C175" s="24" t="str">
        <f t="shared" si="4"/>
        <v>110462 CHICKEN STRIPS FRZ CTN-30 LB</v>
      </c>
      <c r="D175" s="47">
        <v>1.8826000000000001</v>
      </c>
      <c r="E175" s="46" t="s">
        <v>12</v>
      </c>
      <c r="F175" s="48">
        <v>1300</v>
      </c>
      <c r="G175" s="46" t="s">
        <v>13</v>
      </c>
      <c r="H175" s="46" t="s">
        <v>14</v>
      </c>
      <c r="I175" s="46" t="s">
        <v>53</v>
      </c>
      <c r="J175" s="46" t="s">
        <v>54</v>
      </c>
      <c r="K175" s="46" t="s">
        <v>39</v>
      </c>
      <c r="L175" s="46" t="s">
        <v>40</v>
      </c>
      <c r="M175" s="46" t="s">
        <v>47</v>
      </c>
      <c r="N175" s="46" t="s">
        <v>48</v>
      </c>
      <c r="O175" s="49">
        <v>39000</v>
      </c>
    </row>
    <row r="176" spans="1:15" ht="15" x14ac:dyDescent="0.2">
      <c r="A176" s="46">
        <v>110470</v>
      </c>
      <c r="B176" s="46" t="s">
        <v>514</v>
      </c>
      <c r="C176" s="24" t="str">
        <f t="shared" si="4"/>
        <v>110470 APPLE SLICES FRZ CTN-12/2.5 LB</v>
      </c>
      <c r="D176" s="47">
        <v>1.0256000000000001</v>
      </c>
      <c r="E176" s="46" t="s">
        <v>12</v>
      </c>
      <c r="F176" s="48">
        <v>1320</v>
      </c>
      <c r="G176" s="46" t="s">
        <v>13</v>
      </c>
      <c r="H176" s="46" t="s">
        <v>14</v>
      </c>
      <c r="I176" s="46" t="s">
        <v>121</v>
      </c>
      <c r="J176" s="46" t="s">
        <v>122</v>
      </c>
      <c r="K176" s="46" t="s">
        <v>105</v>
      </c>
      <c r="L176" s="46" t="s">
        <v>106</v>
      </c>
      <c r="M176" s="46" t="s">
        <v>131</v>
      </c>
      <c r="N176" s="46" t="s">
        <v>132</v>
      </c>
      <c r="O176" s="49">
        <v>39600</v>
      </c>
    </row>
    <row r="177" spans="1:15" ht="15" x14ac:dyDescent="0.2">
      <c r="A177" s="46">
        <v>110473</v>
      </c>
      <c r="B177" s="46" t="s">
        <v>515</v>
      </c>
      <c r="C177" s="24" t="str">
        <f t="shared" si="4"/>
        <v>110473 BROCCOLI FRZ CTN-30 LB</v>
      </c>
      <c r="D177" s="47">
        <v>1.4386000000000001</v>
      </c>
      <c r="E177" s="46" t="s">
        <v>12</v>
      </c>
      <c r="F177" s="48">
        <v>1134</v>
      </c>
      <c r="G177" s="46" t="s">
        <v>13</v>
      </c>
      <c r="H177" s="46" t="s">
        <v>14</v>
      </c>
      <c r="I177" s="46" t="s">
        <v>165</v>
      </c>
      <c r="J177" s="46" t="s">
        <v>166</v>
      </c>
      <c r="K177" s="46" t="s">
        <v>105</v>
      </c>
      <c r="L177" s="46" t="s">
        <v>106</v>
      </c>
      <c r="M177" s="46" t="s">
        <v>267</v>
      </c>
      <c r="N177" s="46" t="s">
        <v>268</v>
      </c>
      <c r="O177" s="49">
        <v>34020</v>
      </c>
    </row>
    <row r="178" spans="1:15" ht="15" x14ac:dyDescent="0.2">
      <c r="A178" s="46">
        <v>110480</v>
      </c>
      <c r="B178" s="46" t="s">
        <v>516</v>
      </c>
      <c r="C178" s="24" t="str">
        <f t="shared" si="4"/>
        <v>110480 CARROTS DICED FRZ CTN-30 LB</v>
      </c>
      <c r="D178" s="47">
        <v>0.46529999999999999</v>
      </c>
      <c r="E178" s="46" t="s">
        <v>12</v>
      </c>
      <c r="F178" s="48">
        <v>1320</v>
      </c>
      <c r="G178" s="46" t="s">
        <v>13</v>
      </c>
      <c r="H178" s="46" t="s">
        <v>14</v>
      </c>
      <c r="I178" s="46" t="s">
        <v>165</v>
      </c>
      <c r="J178" s="46" t="s">
        <v>166</v>
      </c>
      <c r="K178" s="46" t="s">
        <v>105</v>
      </c>
      <c r="L178" s="46" t="s">
        <v>106</v>
      </c>
      <c r="M178" s="46" t="s">
        <v>173</v>
      </c>
      <c r="N178" s="46" t="s">
        <v>174</v>
      </c>
      <c r="O178" s="49">
        <v>39600</v>
      </c>
    </row>
    <row r="179" spans="1:15" ht="15" x14ac:dyDescent="0.2">
      <c r="A179" s="46">
        <v>110482</v>
      </c>
      <c r="B179" s="46" t="s">
        <v>517</v>
      </c>
      <c r="C179" s="24" t="str">
        <f t="shared" si="4"/>
        <v>110482 FLOUR HIGH GLUTEN BAG-50 LB</v>
      </c>
      <c r="D179" s="47">
        <v>0.24579999999999999</v>
      </c>
      <c r="E179" s="46" t="s">
        <v>12</v>
      </c>
      <c r="F179" s="48">
        <v>864</v>
      </c>
      <c r="G179" s="46" t="s">
        <v>13</v>
      </c>
      <c r="H179" s="46" t="s">
        <v>14</v>
      </c>
      <c r="I179" s="46" t="s">
        <v>195</v>
      </c>
      <c r="J179" s="46" t="s">
        <v>196</v>
      </c>
      <c r="K179" s="46" t="s">
        <v>185</v>
      </c>
      <c r="L179" s="46" t="s">
        <v>186</v>
      </c>
      <c r="M179" s="46" t="s">
        <v>197</v>
      </c>
      <c r="N179" s="46" t="s">
        <v>198</v>
      </c>
      <c r="O179" s="49">
        <v>43200</v>
      </c>
    </row>
    <row r="180" spans="1:15" ht="15" x14ac:dyDescent="0.2">
      <c r="A180" s="46">
        <v>110483</v>
      </c>
      <c r="B180" s="46" t="s">
        <v>518</v>
      </c>
      <c r="C180" s="24" t="str">
        <f t="shared" si="4"/>
        <v>110483 K BEANS GARBANZO CAN-6/10</v>
      </c>
      <c r="D180" s="47">
        <v>0.56189999999999996</v>
      </c>
      <c r="E180" s="46" t="s">
        <v>12</v>
      </c>
      <c r="F180" s="48">
        <v>864</v>
      </c>
      <c r="G180" s="46" t="s">
        <v>13</v>
      </c>
      <c r="H180" s="46" t="s">
        <v>14</v>
      </c>
      <c r="I180" s="46" t="s">
        <v>147</v>
      </c>
      <c r="J180" s="46" t="s">
        <v>148</v>
      </c>
      <c r="K180" s="46" t="s">
        <v>105</v>
      </c>
      <c r="L180" s="46" t="s">
        <v>106</v>
      </c>
      <c r="M180" s="46" t="s">
        <v>177</v>
      </c>
      <c r="N180" s="46" t="s">
        <v>178</v>
      </c>
      <c r="O180" s="49">
        <v>34992</v>
      </c>
    </row>
    <row r="181" spans="1:15" ht="15" x14ac:dyDescent="0.2">
      <c r="A181" s="46">
        <v>110501</v>
      </c>
      <c r="B181" s="46" t="s">
        <v>519</v>
      </c>
      <c r="C181" s="24" t="str">
        <f t="shared" si="4"/>
        <v>110501 WHOLE GRAIN BLEND MACARONI CTN-20 LB</v>
      </c>
      <c r="D181" s="47">
        <v>0.41199999999999998</v>
      </c>
      <c r="E181" s="46" t="s">
        <v>12</v>
      </c>
      <c r="F181" s="48">
        <v>2000</v>
      </c>
      <c r="G181" s="46" t="s">
        <v>13</v>
      </c>
      <c r="H181" s="46" t="s">
        <v>14</v>
      </c>
      <c r="I181" s="46" t="s">
        <v>205</v>
      </c>
      <c r="J181" s="46" t="s">
        <v>206</v>
      </c>
      <c r="K181" s="46" t="s">
        <v>185</v>
      </c>
      <c r="L181" s="46" t="s">
        <v>186</v>
      </c>
      <c r="M181" s="46" t="s">
        <v>207</v>
      </c>
      <c r="N181" s="46" t="s">
        <v>208</v>
      </c>
      <c r="O181" s="49">
        <v>40000</v>
      </c>
    </row>
    <row r="182" spans="1:15" ht="15" x14ac:dyDescent="0.2">
      <c r="A182" s="46">
        <v>110504</v>
      </c>
      <c r="B182" s="46" t="s">
        <v>520</v>
      </c>
      <c r="C182" s="24" t="str">
        <f t="shared" si="4"/>
        <v>110504 WHOLE GRAIN BLEND ROTINI MAC CTN-20 LB</v>
      </c>
      <c r="D182" s="47">
        <v>0.44169999999999998</v>
      </c>
      <c r="E182" s="46" t="s">
        <v>12</v>
      </c>
      <c r="F182" s="48">
        <v>1400</v>
      </c>
      <c r="G182" s="46" t="s">
        <v>13</v>
      </c>
      <c r="H182" s="46" t="s">
        <v>14</v>
      </c>
      <c r="I182" s="46" t="s">
        <v>205</v>
      </c>
      <c r="J182" s="46" t="s">
        <v>206</v>
      </c>
      <c r="K182" s="46" t="s">
        <v>185</v>
      </c>
      <c r="L182" s="46" t="s">
        <v>186</v>
      </c>
      <c r="M182" s="46" t="s">
        <v>207</v>
      </c>
      <c r="N182" s="46" t="s">
        <v>208</v>
      </c>
      <c r="O182" s="49">
        <v>28000</v>
      </c>
    </row>
    <row r="183" spans="1:15" ht="15" x14ac:dyDescent="0.2">
      <c r="A183" s="46">
        <v>110506</v>
      </c>
      <c r="B183" s="46" t="s">
        <v>521</v>
      </c>
      <c r="C183" s="24" t="str">
        <f t="shared" si="4"/>
        <v>110506 WHOLE GRAIN BLEND SPAGHETTI CTN-20 LB</v>
      </c>
      <c r="D183" s="47">
        <v>0.40479999999999999</v>
      </c>
      <c r="E183" s="46" t="s">
        <v>12</v>
      </c>
      <c r="F183" s="48">
        <v>2000</v>
      </c>
      <c r="G183" s="46" t="s">
        <v>13</v>
      </c>
      <c r="H183" s="46" t="s">
        <v>14</v>
      </c>
      <c r="I183" s="46" t="s">
        <v>201</v>
      </c>
      <c r="J183" s="46" t="s">
        <v>202</v>
      </c>
      <c r="K183" s="46" t="s">
        <v>185</v>
      </c>
      <c r="L183" s="46" t="s">
        <v>186</v>
      </c>
      <c r="M183" s="46" t="s">
        <v>203</v>
      </c>
      <c r="N183" s="46" t="s">
        <v>204</v>
      </c>
      <c r="O183" s="49">
        <v>40000</v>
      </c>
    </row>
    <row r="184" spans="1:15" ht="15" x14ac:dyDescent="0.2">
      <c r="A184" s="46">
        <v>110520</v>
      </c>
      <c r="B184" s="46" t="s">
        <v>522</v>
      </c>
      <c r="C184" s="24" t="str">
        <f t="shared" si="4"/>
        <v>110520 WHOLE GRAIN BLEND PENNE CTN-2/10 LB</v>
      </c>
      <c r="D184" s="47">
        <v>0.39789999999999998</v>
      </c>
      <c r="E184" s="46" t="s">
        <v>12</v>
      </c>
      <c r="F184" s="48">
        <v>1890</v>
      </c>
      <c r="G184" s="46" t="s">
        <v>13</v>
      </c>
      <c r="H184" s="46" t="s">
        <v>14</v>
      </c>
      <c r="I184" s="46" t="s">
        <v>205</v>
      </c>
      <c r="J184" s="46" t="s">
        <v>206</v>
      </c>
      <c r="K184" s="46" t="s">
        <v>185</v>
      </c>
      <c r="L184" s="46" t="s">
        <v>186</v>
      </c>
      <c r="M184" s="46" t="s">
        <v>271</v>
      </c>
      <c r="N184" s="46" t="s">
        <v>272</v>
      </c>
      <c r="O184" s="49">
        <v>37800</v>
      </c>
    </row>
    <row r="185" spans="1:15" ht="15" x14ac:dyDescent="0.2">
      <c r="A185" s="46">
        <v>110541</v>
      </c>
      <c r="B185" s="46" t="s">
        <v>523</v>
      </c>
      <c r="C185" s="24" t="str">
        <f t="shared" si="4"/>
        <v>110541 APPLESAUCE UNSWEETENED CAN-6/10</v>
      </c>
      <c r="D185" s="47">
        <v>0.52549999999999997</v>
      </c>
      <c r="E185" s="46" t="s">
        <v>12</v>
      </c>
      <c r="F185" s="48">
        <v>912</v>
      </c>
      <c r="G185" s="46" t="s">
        <v>13</v>
      </c>
      <c r="H185" s="46" t="s">
        <v>14</v>
      </c>
      <c r="I185" s="46" t="s">
        <v>109</v>
      </c>
      <c r="J185" s="46" t="s">
        <v>110</v>
      </c>
      <c r="K185" s="46" t="s">
        <v>105</v>
      </c>
      <c r="L185" s="46" t="s">
        <v>106</v>
      </c>
      <c r="M185" s="46" t="s">
        <v>111</v>
      </c>
      <c r="N185" s="46" t="s">
        <v>112</v>
      </c>
      <c r="O185" s="49">
        <v>36252</v>
      </c>
    </row>
    <row r="186" spans="1:15" ht="15" x14ac:dyDescent="0.2">
      <c r="A186" s="46">
        <v>110543</v>
      </c>
      <c r="B186" s="46" t="s">
        <v>524</v>
      </c>
      <c r="C186" s="24" t="str">
        <f t="shared" si="4"/>
        <v>110543 APPLES GRANNY SMITH FRESH CTN-40 LB</v>
      </c>
      <c r="D186" s="47">
        <v>0.73329999999999995</v>
      </c>
      <c r="E186" s="46" t="s">
        <v>12</v>
      </c>
      <c r="F186" s="48">
        <v>924</v>
      </c>
      <c r="G186" s="46" t="s">
        <v>13</v>
      </c>
      <c r="H186" s="46" t="s">
        <v>14</v>
      </c>
      <c r="I186" s="46" t="s">
        <v>135</v>
      </c>
      <c r="J186" s="46" t="s">
        <v>136</v>
      </c>
      <c r="K186" s="46" t="s">
        <v>105</v>
      </c>
      <c r="L186" s="46" t="s">
        <v>106</v>
      </c>
      <c r="M186" s="46" t="s">
        <v>225</v>
      </c>
      <c r="N186" s="46" t="s">
        <v>226</v>
      </c>
      <c r="O186" s="49">
        <v>35574</v>
      </c>
    </row>
    <row r="187" spans="1:15" ht="15" x14ac:dyDescent="0.2">
      <c r="A187" s="46">
        <v>110554</v>
      </c>
      <c r="B187" s="46" t="s">
        <v>525</v>
      </c>
      <c r="C187" s="24" t="str">
        <f t="shared" si="4"/>
        <v>110554 TURKEY BREAST DELI SLICED FRZ PKG-8/5 LB</v>
      </c>
      <c r="D187" s="47">
        <v>2.7105999999999999</v>
      </c>
      <c r="E187" s="46" t="s">
        <v>12</v>
      </c>
      <c r="F187" s="48">
        <v>1000</v>
      </c>
      <c r="G187" s="46" t="s">
        <v>13</v>
      </c>
      <c r="H187" s="46" t="s">
        <v>14</v>
      </c>
      <c r="I187" s="46" t="s">
        <v>55</v>
      </c>
      <c r="J187" s="46" t="s">
        <v>56</v>
      </c>
      <c r="K187" s="46" t="s">
        <v>39</v>
      </c>
      <c r="L187" s="46" t="s">
        <v>40</v>
      </c>
      <c r="M187" s="46" t="s">
        <v>57</v>
      </c>
      <c r="N187" s="46" t="s">
        <v>58</v>
      </c>
      <c r="O187" s="49">
        <v>40000</v>
      </c>
    </row>
    <row r="188" spans="1:15" ht="15" x14ac:dyDescent="0.2">
      <c r="A188" s="46">
        <v>110562</v>
      </c>
      <c r="B188" s="46" t="s">
        <v>526</v>
      </c>
      <c r="C188" s="24" t="str">
        <f t="shared" si="4"/>
        <v>110562 SWEET POTATOES CHUNK FRZ PKG-6/5 LB</v>
      </c>
      <c r="D188" s="47">
        <v>0.71099999999999997</v>
      </c>
      <c r="E188" s="46" t="s">
        <v>12</v>
      </c>
      <c r="F188" s="48">
        <v>1320</v>
      </c>
      <c r="G188" s="46" t="s">
        <v>13</v>
      </c>
      <c r="H188" s="46" t="s">
        <v>14</v>
      </c>
      <c r="I188" s="46" t="s">
        <v>165</v>
      </c>
      <c r="J188" s="46" t="s">
        <v>166</v>
      </c>
      <c r="K188" s="46" t="s">
        <v>105</v>
      </c>
      <c r="L188" s="46" t="s">
        <v>106</v>
      </c>
      <c r="M188" s="46" t="s">
        <v>273</v>
      </c>
      <c r="N188" s="46" t="s">
        <v>274</v>
      </c>
      <c r="O188" s="49">
        <v>39600</v>
      </c>
    </row>
    <row r="189" spans="1:15" ht="15" x14ac:dyDescent="0.2">
      <c r="A189" s="46">
        <v>110601</v>
      </c>
      <c r="B189" s="46" t="s">
        <v>527</v>
      </c>
      <c r="C189" s="24" t="str">
        <f t="shared" si="4"/>
        <v>110601 FISH AK PLCK FRZ BULK CTN-49.5 LB</v>
      </c>
      <c r="D189" s="47">
        <v>1.6103000000000001</v>
      </c>
      <c r="E189" s="46" t="s">
        <v>12</v>
      </c>
      <c r="F189" s="48">
        <v>0</v>
      </c>
      <c r="G189" s="46" t="s">
        <v>13</v>
      </c>
      <c r="H189" s="46" t="s">
        <v>14</v>
      </c>
      <c r="I189" s="46" t="s">
        <v>99</v>
      </c>
      <c r="J189" s="46" t="s">
        <v>100</v>
      </c>
      <c r="K189" s="46" t="s">
        <v>67</v>
      </c>
      <c r="L189" s="46" t="s">
        <v>68</v>
      </c>
      <c r="M189" s="46" t="s">
        <v>275</v>
      </c>
      <c r="N189" s="46" t="s">
        <v>276</v>
      </c>
      <c r="O189" s="49">
        <v>39600</v>
      </c>
    </row>
    <row r="190" spans="1:15" ht="15" x14ac:dyDescent="0.2">
      <c r="A190" s="46">
        <v>110623</v>
      </c>
      <c r="B190" s="46" t="s">
        <v>528</v>
      </c>
      <c r="C190" s="24" t="str">
        <f t="shared" si="4"/>
        <v>110623 BLUEBERRY HIGHBUSH FRZ CTN-12/2.5 LB</v>
      </c>
      <c r="D190" s="47">
        <v>1.2506999999999999</v>
      </c>
      <c r="E190" s="46" t="s">
        <v>12</v>
      </c>
      <c r="F190" s="48">
        <v>1320</v>
      </c>
      <c r="G190" s="46" t="s">
        <v>13</v>
      </c>
      <c r="H190" s="46" t="s">
        <v>14</v>
      </c>
      <c r="I190" s="46" t="s">
        <v>121</v>
      </c>
      <c r="J190" s="46" t="s">
        <v>122</v>
      </c>
      <c r="K190" s="46" t="s">
        <v>105</v>
      </c>
      <c r="L190" s="46" t="s">
        <v>106</v>
      </c>
      <c r="M190" s="46" t="s">
        <v>127</v>
      </c>
      <c r="N190" s="46" t="s">
        <v>128</v>
      </c>
      <c r="O190" s="49">
        <v>39600</v>
      </c>
    </row>
    <row r="191" spans="1:15" ht="15" x14ac:dyDescent="0.2">
      <c r="A191" s="46">
        <v>110624</v>
      </c>
      <c r="B191" s="46" t="s">
        <v>529</v>
      </c>
      <c r="C191" s="24" t="str">
        <f t="shared" si="4"/>
        <v>110624 BLUEBERRY HIGHBUSH FRZ CTN-30 LB</v>
      </c>
      <c r="D191" s="47">
        <v>1.0134000000000001</v>
      </c>
      <c r="E191" s="46" t="s">
        <v>12</v>
      </c>
      <c r="F191" s="48">
        <v>1320</v>
      </c>
      <c r="G191" s="46" t="s">
        <v>13</v>
      </c>
      <c r="H191" s="46" t="s">
        <v>14</v>
      </c>
      <c r="I191" s="46" t="s">
        <v>121</v>
      </c>
      <c r="J191" s="46" t="s">
        <v>122</v>
      </c>
      <c r="K191" s="46" t="s">
        <v>105</v>
      </c>
      <c r="L191" s="46" t="s">
        <v>106</v>
      </c>
      <c r="M191" s="46" t="s">
        <v>127</v>
      </c>
      <c r="N191" s="46" t="s">
        <v>128</v>
      </c>
      <c r="O191" s="49">
        <v>39600</v>
      </c>
    </row>
    <row r="192" spans="1:15" ht="15" x14ac:dyDescent="0.2">
      <c r="A192" s="46">
        <v>110630</v>
      </c>
      <c r="B192" s="46" t="s">
        <v>530</v>
      </c>
      <c r="C192" s="24" t="str">
        <f t="shared" si="4"/>
        <v>110630 K OIL VEGETABLE BTL-6/1 GAL</v>
      </c>
      <c r="D192" s="47">
        <v>0.49419999999999997</v>
      </c>
      <c r="E192" s="46" t="s">
        <v>12</v>
      </c>
      <c r="F192" s="48">
        <v>800</v>
      </c>
      <c r="G192" s="46" t="s">
        <v>13</v>
      </c>
      <c r="H192" s="46" t="s">
        <v>14</v>
      </c>
      <c r="I192" s="46" t="s">
        <v>277</v>
      </c>
      <c r="J192" s="46" t="s">
        <v>278</v>
      </c>
      <c r="K192" s="46" t="s">
        <v>185</v>
      </c>
      <c r="L192" s="46" t="s">
        <v>186</v>
      </c>
      <c r="M192" s="46" t="s">
        <v>211</v>
      </c>
      <c r="N192" s="46" t="s">
        <v>212</v>
      </c>
      <c r="O192" s="49">
        <v>36960</v>
      </c>
    </row>
    <row r="193" spans="1:16" ht="15" x14ac:dyDescent="0.2">
      <c r="A193" s="46">
        <v>110651</v>
      </c>
      <c r="B193" s="46" t="s">
        <v>531</v>
      </c>
      <c r="C193" s="24" t="str">
        <f t="shared" ref="C193:C226" si="5">A193 &amp; " " &amp;B193</f>
        <v>110651 ORANGE JUICE SINGLE FRZ CUP-96/4 OZ</v>
      </c>
      <c r="D193" s="47">
        <v>0.56000000000000005</v>
      </c>
      <c r="E193" s="46" t="s">
        <v>12</v>
      </c>
      <c r="F193" s="48">
        <v>1408</v>
      </c>
      <c r="G193" s="46" t="s">
        <v>13</v>
      </c>
      <c r="H193" s="46" t="s">
        <v>14</v>
      </c>
      <c r="I193" s="46" t="s">
        <v>103</v>
      </c>
      <c r="J193" s="46" t="s">
        <v>104</v>
      </c>
      <c r="K193" s="46" t="s">
        <v>105</v>
      </c>
      <c r="L193" s="46" t="s">
        <v>106</v>
      </c>
      <c r="M193" s="46" t="s">
        <v>107</v>
      </c>
      <c r="N193" s="46" t="s">
        <v>108</v>
      </c>
      <c r="O193" s="49">
        <v>38016</v>
      </c>
    </row>
    <row r="194" spans="1:16" ht="15" x14ac:dyDescent="0.2">
      <c r="A194" s="46">
        <v>110673</v>
      </c>
      <c r="B194" s="46" t="s">
        <v>574</v>
      </c>
      <c r="C194" s="24" t="str">
        <f t="shared" si="5"/>
        <v>110673 CORNMEAL WHOLE GRAIN BLUE BAG-12/2 LB</v>
      </c>
      <c r="D194" s="50" t="s">
        <v>599</v>
      </c>
      <c r="E194" s="46" t="s">
        <v>12</v>
      </c>
      <c r="F194" s="48">
        <v>1584</v>
      </c>
      <c r="G194" s="46" t="s">
        <v>13</v>
      </c>
      <c r="H194" s="46" t="s">
        <v>14</v>
      </c>
      <c r="I194" s="46" t="s">
        <v>623</v>
      </c>
      <c r="J194" s="46" t="s">
        <v>624</v>
      </c>
      <c r="K194" s="46" t="s">
        <v>185</v>
      </c>
      <c r="L194" s="46" t="s">
        <v>186</v>
      </c>
      <c r="M194" s="46" t="s">
        <v>625</v>
      </c>
      <c r="N194" s="46" t="s">
        <v>626</v>
      </c>
      <c r="O194" s="49">
        <v>38016</v>
      </c>
    </row>
    <row r="195" spans="1:16" ht="15" x14ac:dyDescent="0.2">
      <c r="A195" s="46">
        <v>110690</v>
      </c>
      <c r="B195" s="46" t="s">
        <v>532</v>
      </c>
      <c r="C195" s="24" t="str">
        <f t="shared" si="5"/>
        <v>110690 MILK 1% MILKFAT UHT 2816 BOX-24/8 FL OZ</v>
      </c>
      <c r="D195" s="47">
        <v>0.57599999999999996</v>
      </c>
      <c r="E195" s="46" t="s">
        <v>12</v>
      </c>
      <c r="F195" s="48">
        <v>2816</v>
      </c>
      <c r="G195" s="46" t="s">
        <v>13</v>
      </c>
      <c r="H195" s="46" t="s">
        <v>14</v>
      </c>
      <c r="I195" s="46" t="s">
        <v>279</v>
      </c>
      <c r="J195" s="46" t="s">
        <v>280</v>
      </c>
      <c r="K195" s="46" t="s">
        <v>17</v>
      </c>
      <c r="L195" s="46" t="s">
        <v>18</v>
      </c>
      <c r="M195" s="46" t="s">
        <v>281</v>
      </c>
      <c r="N195" s="46" t="s">
        <v>282</v>
      </c>
      <c r="O195" s="49">
        <v>36428</v>
      </c>
    </row>
    <row r="196" spans="1:16" ht="15" x14ac:dyDescent="0.2">
      <c r="A196" s="46">
        <v>110694</v>
      </c>
      <c r="B196" s="46" t="s">
        <v>533</v>
      </c>
      <c r="C196" s="24" t="str">
        <f t="shared" si="5"/>
        <v>110694 RICE BRN US#1 MEDIUM GRAIN BAG-25 LB</v>
      </c>
      <c r="D196" s="47">
        <v>0.73</v>
      </c>
      <c r="E196" s="46" t="s">
        <v>12</v>
      </c>
      <c r="F196" s="48">
        <v>1680</v>
      </c>
      <c r="G196" s="46" t="s">
        <v>13</v>
      </c>
      <c r="H196" s="46" t="s">
        <v>14</v>
      </c>
      <c r="I196" s="46" t="s">
        <v>217</v>
      </c>
      <c r="J196" s="46" t="s">
        <v>218</v>
      </c>
      <c r="K196" s="46" t="s">
        <v>185</v>
      </c>
      <c r="L196" s="46" t="s">
        <v>186</v>
      </c>
      <c r="M196" s="46" t="s">
        <v>219</v>
      </c>
      <c r="N196" s="46" t="s">
        <v>220</v>
      </c>
      <c r="O196" s="49">
        <v>42000</v>
      </c>
    </row>
    <row r="197" spans="1:16" ht="15" x14ac:dyDescent="0.2">
      <c r="A197" s="46">
        <v>110700</v>
      </c>
      <c r="B197" s="46" t="s">
        <v>534</v>
      </c>
      <c r="C197" s="24" t="str">
        <f t="shared" si="5"/>
        <v>110700 PEANUTS RAW SHELLED-BULK 44000 LB</v>
      </c>
      <c r="D197" s="47">
        <v>0.44419999999999998</v>
      </c>
      <c r="E197" s="46" t="s">
        <v>12</v>
      </c>
      <c r="F197" s="48">
        <v>0</v>
      </c>
      <c r="G197" s="46" t="s">
        <v>13</v>
      </c>
      <c r="H197" s="46" t="s">
        <v>14</v>
      </c>
      <c r="I197" s="46" t="s">
        <v>283</v>
      </c>
      <c r="J197" s="46" t="s">
        <v>284</v>
      </c>
      <c r="K197" s="46" t="s">
        <v>185</v>
      </c>
      <c r="L197" s="46" t="s">
        <v>186</v>
      </c>
      <c r="M197" s="46" t="s">
        <v>269</v>
      </c>
      <c r="N197" s="46" t="s">
        <v>270</v>
      </c>
      <c r="O197" s="49">
        <v>44000</v>
      </c>
    </row>
    <row r="198" spans="1:16" ht="15" x14ac:dyDescent="0.2">
      <c r="A198" s="46">
        <v>110711</v>
      </c>
      <c r="B198" s="46" t="s">
        <v>535</v>
      </c>
      <c r="C198" s="24" t="str">
        <f t="shared" si="5"/>
        <v>110711 BEEF PATTY CKD FRZ 2.0 MMA CTN-40 LB</v>
      </c>
      <c r="D198" s="47">
        <v>4.1356000000000002</v>
      </c>
      <c r="E198" s="46" t="s">
        <v>12</v>
      </c>
      <c r="F198" s="48">
        <v>950</v>
      </c>
      <c r="G198" s="46" t="s">
        <v>13</v>
      </c>
      <c r="H198" s="46" t="s">
        <v>14</v>
      </c>
      <c r="I198" s="46" t="s">
        <v>71</v>
      </c>
      <c r="J198" s="46" t="s">
        <v>72</v>
      </c>
      <c r="K198" s="46" t="s">
        <v>67</v>
      </c>
      <c r="L198" s="46" t="s">
        <v>68</v>
      </c>
      <c r="M198" s="46" t="s">
        <v>73</v>
      </c>
      <c r="N198" s="46" t="s">
        <v>74</v>
      </c>
      <c r="O198" s="49">
        <v>38000</v>
      </c>
    </row>
    <row r="199" spans="1:16" ht="15" x14ac:dyDescent="0.2">
      <c r="A199" s="46">
        <v>110721</v>
      </c>
      <c r="B199" s="46" t="s">
        <v>536</v>
      </c>
      <c r="C199" s="24" t="str">
        <f t="shared" si="5"/>
        <v>110721 SWEET POTATOES CRINKLE FRZ PKG-6/5 LB</v>
      </c>
      <c r="D199" s="47">
        <v>1.4194</v>
      </c>
      <c r="E199" s="46" t="s">
        <v>12</v>
      </c>
      <c r="F199" s="48">
        <v>1320</v>
      </c>
      <c r="G199" s="46" t="s">
        <v>13</v>
      </c>
      <c r="H199" s="46" t="s">
        <v>14</v>
      </c>
      <c r="I199" s="46" t="s">
        <v>165</v>
      </c>
      <c r="J199" s="46" t="s">
        <v>166</v>
      </c>
      <c r="K199" s="46" t="s">
        <v>105</v>
      </c>
      <c r="L199" s="46" t="s">
        <v>106</v>
      </c>
      <c r="M199" s="46" t="s">
        <v>273</v>
      </c>
      <c r="N199" s="46" t="s">
        <v>274</v>
      </c>
      <c r="O199" s="49">
        <v>39600</v>
      </c>
    </row>
    <row r="200" spans="1:16" ht="15" x14ac:dyDescent="0.2">
      <c r="A200" s="46">
        <v>110723</v>
      </c>
      <c r="B200" s="46" t="s">
        <v>537</v>
      </c>
      <c r="C200" s="24" t="str">
        <f t="shared" si="5"/>
        <v>110723 CRANBERRIES DRIED PKG-300/1.16 OZ</v>
      </c>
      <c r="D200" s="47">
        <v>2.6852</v>
      </c>
      <c r="E200" s="46" t="s">
        <v>12</v>
      </c>
      <c r="F200" s="48">
        <v>1500</v>
      </c>
      <c r="G200" s="46" t="s">
        <v>13</v>
      </c>
      <c r="H200" s="46" t="s">
        <v>14</v>
      </c>
      <c r="I200" s="46" t="s">
        <v>139</v>
      </c>
      <c r="J200" s="46" t="s">
        <v>140</v>
      </c>
      <c r="K200" s="46" t="s">
        <v>105</v>
      </c>
      <c r="L200" s="46" t="s">
        <v>106</v>
      </c>
      <c r="M200" s="46" t="s">
        <v>145</v>
      </c>
      <c r="N200" s="46" t="s">
        <v>146</v>
      </c>
      <c r="O200" s="49">
        <v>32625</v>
      </c>
    </row>
    <row r="201" spans="1:16" ht="15" x14ac:dyDescent="0.2">
      <c r="A201" s="46">
        <v>110724</v>
      </c>
      <c r="B201" s="46" t="s">
        <v>538</v>
      </c>
      <c r="C201" s="24" t="str">
        <f t="shared" si="5"/>
        <v>110724 PEPPERS/ONION BLEND FRZ CTN-30 LB</v>
      </c>
      <c r="D201" s="47">
        <v>1.464</v>
      </c>
      <c r="E201" s="46" t="s">
        <v>12</v>
      </c>
      <c r="F201" s="48">
        <v>1320</v>
      </c>
      <c r="G201" s="46" t="s">
        <v>13</v>
      </c>
      <c r="H201" s="46" t="s">
        <v>14</v>
      </c>
      <c r="I201" s="46" t="s">
        <v>165</v>
      </c>
      <c r="J201" s="46" t="s">
        <v>166</v>
      </c>
      <c r="K201" s="46" t="s">
        <v>105</v>
      </c>
      <c r="L201" s="46" t="s">
        <v>106</v>
      </c>
      <c r="M201" s="46" t="s">
        <v>285</v>
      </c>
      <c r="N201" s="46" t="s">
        <v>286</v>
      </c>
      <c r="O201" s="49">
        <v>39600</v>
      </c>
    </row>
    <row r="202" spans="1:16" ht="15" x14ac:dyDescent="0.2">
      <c r="A202" s="46">
        <v>110730</v>
      </c>
      <c r="B202" s="46" t="s">
        <v>539</v>
      </c>
      <c r="C202" s="24" t="str">
        <f t="shared" si="5"/>
        <v>110730 PORK PULLED CKD PKG-8/5 LB</v>
      </c>
      <c r="D202" s="47">
        <v>2.6568999999999998</v>
      </c>
      <c r="E202" s="46" t="s">
        <v>12</v>
      </c>
      <c r="F202" s="48">
        <v>1000</v>
      </c>
      <c r="G202" s="46" t="s">
        <v>13</v>
      </c>
      <c r="H202" s="46" t="s">
        <v>14</v>
      </c>
      <c r="I202" s="46" t="s">
        <v>287</v>
      </c>
      <c r="J202" s="46" t="s">
        <v>288</v>
      </c>
      <c r="K202" s="46" t="s">
        <v>67</v>
      </c>
      <c r="L202" s="46" t="s">
        <v>68</v>
      </c>
      <c r="M202" s="46" t="s">
        <v>289</v>
      </c>
      <c r="N202" s="46" t="s">
        <v>290</v>
      </c>
      <c r="O202" s="49">
        <v>40000</v>
      </c>
    </row>
    <row r="203" spans="1:16" ht="15" x14ac:dyDescent="0.2">
      <c r="A203" s="46">
        <v>110763</v>
      </c>
      <c r="B203" s="46" t="s">
        <v>540</v>
      </c>
      <c r="C203" s="24" t="str">
        <f t="shared" si="5"/>
        <v>110763 PEAS GREEN FRZ CTN-12/2.5 LB</v>
      </c>
      <c r="D203" s="47">
        <v>0.77669999999999995</v>
      </c>
      <c r="E203" s="46" t="s">
        <v>12</v>
      </c>
      <c r="F203" s="48">
        <v>1320</v>
      </c>
      <c r="G203" s="46" t="s">
        <v>13</v>
      </c>
      <c r="H203" s="46" t="s">
        <v>14</v>
      </c>
      <c r="I203" s="46" t="s">
        <v>165</v>
      </c>
      <c r="J203" s="46" t="s">
        <v>166</v>
      </c>
      <c r="K203" s="46" t="s">
        <v>105</v>
      </c>
      <c r="L203" s="46" t="s">
        <v>106</v>
      </c>
      <c r="M203" s="46" t="s">
        <v>169</v>
      </c>
      <c r="N203" s="46" t="s">
        <v>170</v>
      </c>
      <c r="O203" s="49">
        <v>39600</v>
      </c>
    </row>
    <row r="204" spans="1:16" ht="15" x14ac:dyDescent="0.2">
      <c r="A204" s="46">
        <v>110844</v>
      </c>
      <c r="B204" s="46" t="s">
        <v>541</v>
      </c>
      <c r="C204" s="24" t="str">
        <f t="shared" si="5"/>
        <v>110844 POTATOES DICED FRZ PKG-6/5 LB</v>
      </c>
      <c r="D204" s="47">
        <v>0.61070000000000002</v>
      </c>
      <c r="E204" s="46" t="s">
        <v>12</v>
      </c>
      <c r="F204" s="48">
        <v>1320</v>
      </c>
      <c r="G204" s="46" t="s">
        <v>13</v>
      </c>
      <c r="H204" s="46" t="s">
        <v>14</v>
      </c>
      <c r="I204" s="46" t="s">
        <v>165</v>
      </c>
      <c r="J204" s="46" t="s">
        <v>166</v>
      </c>
      <c r="K204" s="46" t="s">
        <v>105</v>
      </c>
      <c r="L204" s="46" t="s">
        <v>106</v>
      </c>
      <c r="M204" s="46" t="s">
        <v>175</v>
      </c>
      <c r="N204" s="46" t="s">
        <v>176</v>
      </c>
      <c r="O204" s="49">
        <v>39600</v>
      </c>
    </row>
    <row r="205" spans="1:16" ht="15" x14ac:dyDescent="0.2">
      <c r="A205" s="46">
        <v>110845</v>
      </c>
      <c r="B205" s="46" t="s">
        <v>542</v>
      </c>
      <c r="C205" s="24" t="str">
        <f t="shared" si="5"/>
        <v>110845 EGGS WHOLE FRZ CTN-12/2 LB</v>
      </c>
      <c r="D205" s="47">
        <v>0.75319999999999998</v>
      </c>
      <c r="E205" s="46" t="s">
        <v>12</v>
      </c>
      <c r="F205" s="48">
        <v>1600</v>
      </c>
      <c r="G205" s="46" t="s">
        <v>13</v>
      </c>
      <c r="H205" s="46" t="s">
        <v>14</v>
      </c>
      <c r="I205" s="46" t="s">
        <v>37</v>
      </c>
      <c r="J205" s="46" t="s">
        <v>38</v>
      </c>
      <c r="K205" s="46" t="s">
        <v>39</v>
      </c>
      <c r="L205" s="46" t="s">
        <v>40</v>
      </c>
      <c r="M205" s="46" t="s">
        <v>41</v>
      </c>
      <c r="N205" s="46" t="s">
        <v>42</v>
      </c>
      <c r="O205" s="49">
        <v>38400</v>
      </c>
    </row>
    <row r="206" spans="1:16" ht="15" x14ac:dyDescent="0.2">
      <c r="A206" s="46">
        <v>110846</v>
      </c>
      <c r="B206" s="46" t="s">
        <v>543</v>
      </c>
      <c r="C206" s="24" t="str">
        <f t="shared" si="5"/>
        <v>110846 STRAWBERRY WHOLE UNSWT IQF CTN-6/5 LB</v>
      </c>
      <c r="D206" s="47">
        <v>1.1475</v>
      </c>
      <c r="E206" s="46" t="s">
        <v>12</v>
      </c>
      <c r="F206" s="48">
        <v>1320</v>
      </c>
      <c r="G206" s="46" t="s">
        <v>13</v>
      </c>
      <c r="H206" s="46" t="s">
        <v>14</v>
      </c>
      <c r="I206" s="46" t="s">
        <v>121</v>
      </c>
      <c r="J206" s="46" t="s">
        <v>122</v>
      </c>
      <c r="K206" s="46" t="s">
        <v>105</v>
      </c>
      <c r="L206" s="46" t="s">
        <v>106</v>
      </c>
      <c r="M206" s="46" t="s">
        <v>129</v>
      </c>
      <c r="N206" s="46" t="s">
        <v>130</v>
      </c>
      <c r="O206" s="49">
        <v>39600</v>
      </c>
      <c r="P206" s="24">
        <f>O206/F206</f>
        <v>30</v>
      </c>
    </row>
    <row r="207" spans="1:16" ht="15" x14ac:dyDescent="0.2">
      <c r="A207" s="46">
        <v>110851</v>
      </c>
      <c r="B207" s="46" t="s">
        <v>544</v>
      </c>
      <c r="C207" s="24" t="str">
        <f t="shared" si="5"/>
        <v>110851 FISH AK POLLOCK STICKS BRD FRZ CTN-40 LB</v>
      </c>
      <c r="D207" s="47">
        <v>2.3191999999999999</v>
      </c>
      <c r="E207" s="46" t="s">
        <v>12</v>
      </c>
      <c r="F207" s="48">
        <v>950</v>
      </c>
      <c r="G207" s="46" t="s">
        <v>13</v>
      </c>
      <c r="H207" s="46" t="s">
        <v>14</v>
      </c>
      <c r="I207" s="46" t="s">
        <v>99</v>
      </c>
      <c r="J207" s="46" t="s">
        <v>100</v>
      </c>
      <c r="K207" s="46" t="s">
        <v>67</v>
      </c>
      <c r="L207" s="46" t="s">
        <v>68</v>
      </c>
      <c r="M207" s="46" t="s">
        <v>275</v>
      </c>
      <c r="N207" s="46" t="s">
        <v>276</v>
      </c>
      <c r="O207" s="49">
        <v>38000</v>
      </c>
      <c r="P207" s="24">
        <v>30</v>
      </c>
    </row>
    <row r="208" spans="1:16" ht="15" x14ac:dyDescent="0.2">
      <c r="A208" s="46">
        <v>110854</v>
      </c>
      <c r="B208" s="46" t="s">
        <v>545</v>
      </c>
      <c r="C208" s="24" t="str">
        <f t="shared" si="5"/>
        <v>110854 PEANUT BUTTER SMOOTH PKG-120/1.1 OZ</v>
      </c>
      <c r="D208" s="47">
        <v>2.1909999999999998</v>
      </c>
      <c r="E208" s="46" t="s">
        <v>12</v>
      </c>
      <c r="F208" s="48">
        <v>3780</v>
      </c>
      <c r="G208" s="46" t="s">
        <v>13</v>
      </c>
      <c r="H208" s="46" t="s">
        <v>14</v>
      </c>
      <c r="I208" s="46" t="s">
        <v>183</v>
      </c>
      <c r="J208" s="46" t="s">
        <v>184</v>
      </c>
      <c r="K208" s="46" t="s">
        <v>185</v>
      </c>
      <c r="L208" s="46" t="s">
        <v>186</v>
      </c>
      <c r="M208" s="46" t="s">
        <v>187</v>
      </c>
      <c r="N208" s="46" t="s">
        <v>188</v>
      </c>
      <c r="O208" s="49">
        <v>31185</v>
      </c>
    </row>
    <row r="209" spans="1:15" ht="15" x14ac:dyDescent="0.2">
      <c r="A209" s="46">
        <v>110855</v>
      </c>
      <c r="B209" s="46" t="s">
        <v>575</v>
      </c>
      <c r="C209" s="24" t="str">
        <f t="shared" si="5"/>
        <v>110855 FLOUR WHITE WHOLE WHEAT 100% BAG-50 LB</v>
      </c>
      <c r="D209" s="47">
        <v>0.2094</v>
      </c>
      <c r="E209" s="46" t="s">
        <v>12</v>
      </c>
      <c r="F209" s="48">
        <v>800</v>
      </c>
      <c r="G209" s="46" t="s">
        <v>13</v>
      </c>
      <c r="H209" s="46" t="s">
        <v>14</v>
      </c>
      <c r="I209" s="46" t="s">
        <v>191</v>
      </c>
      <c r="J209" s="46" t="s">
        <v>192</v>
      </c>
      <c r="K209" s="46" t="s">
        <v>185</v>
      </c>
      <c r="L209" s="46" t="s">
        <v>186</v>
      </c>
      <c r="M209" s="46" t="s">
        <v>193</v>
      </c>
      <c r="N209" s="46" t="s">
        <v>194</v>
      </c>
      <c r="O209" s="49">
        <v>40000</v>
      </c>
    </row>
    <row r="210" spans="1:15" ht="15" x14ac:dyDescent="0.2">
      <c r="A210" s="46">
        <v>110857</v>
      </c>
      <c r="B210" s="46" t="s">
        <v>576</v>
      </c>
      <c r="C210" s="24" t="str">
        <f t="shared" si="5"/>
        <v>110857 FLOUR WHITE WHOLE WHEAT 100% BAG-8/5 LB</v>
      </c>
      <c r="D210" s="47">
        <v>0.28499999999999998</v>
      </c>
      <c r="E210" s="46" t="s">
        <v>12</v>
      </c>
      <c r="F210" s="48">
        <v>1000</v>
      </c>
      <c r="G210" s="46" t="s">
        <v>13</v>
      </c>
      <c r="H210" s="46" t="s">
        <v>14</v>
      </c>
      <c r="I210" s="46" t="s">
        <v>191</v>
      </c>
      <c r="J210" s="46" t="s">
        <v>192</v>
      </c>
      <c r="K210" s="46" t="s">
        <v>185</v>
      </c>
      <c r="L210" s="46" t="s">
        <v>186</v>
      </c>
      <c r="M210" s="46" t="s">
        <v>193</v>
      </c>
      <c r="N210" s="46" t="s">
        <v>194</v>
      </c>
      <c r="O210" s="49">
        <v>40000</v>
      </c>
    </row>
    <row r="211" spans="1:15" ht="15" x14ac:dyDescent="0.2">
      <c r="A211" s="46">
        <v>110858</v>
      </c>
      <c r="B211" s="46" t="s">
        <v>577</v>
      </c>
      <c r="C211" s="24" t="str">
        <f t="shared" si="5"/>
        <v>110858 FLOUR WHITE WHOLE WHEAT 100% BAG-25 LB</v>
      </c>
      <c r="D211" s="47">
        <v>0.23760000000000001</v>
      </c>
      <c r="E211" s="46" t="s">
        <v>12</v>
      </c>
      <c r="F211" s="48">
        <v>1600</v>
      </c>
      <c r="G211" s="46" t="s">
        <v>13</v>
      </c>
      <c r="H211" s="46" t="s">
        <v>14</v>
      </c>
      <c r="I211" s="46" t="s">
        <v>191</v>
      </c>
      <c r="J211" s="46" t="s">
        <v>192</v>
      </c>
      <c r="K211" s="46" t="s">
        <v>185</v>
      </c>
      <c r="L211" s="46" t="s">
        <v>186</v>
      </c>
      <c r="M211" s="46" t="s">
        <v>193</v>
      </c>
      <c r="N211" s="46" t="s">
        <v>194</v>
      </c>
      <c r="O211" s="49">
        <v>40000</v>
      </c>
    </row>
    <row r="212" spans="1:15" ht="15" x14ac:dyDescent="0.2">
      <c r="A212" s="46">
        <v>110859</v>
      </c>
      <c r="B212" s="46" t="s">
        <v>578</v>
      </c>
      <c r="C212" s="24" t="str">
        <f t="shared" si="5"/>
        <v>110859 MIXED BERRY FRZ CUP-96/4.OZ</v>
      </c>
      <c r="D212" s="47">
        <v>1.6001000000000001</v>
      </c>
      <c r="E212" s="46" t="s">
        <v>12</v>
      </c>
      <c r="F212" s="48">
        <v>1400</v>
      </c>
      <c r="G212" s="46" t="s">
        <v>13</v>
      </c>
      <c r="H212" s="46" t="s">
        <v>14</v>
      </c>
      <c r="I212" s="46" t="s">
        <v>121</v>
      </c>
      <c r="J212" s="46" t="s">
        <v>122</v>
      </c>
      <c r="K212" s="46" t="s">
        <v>105</v>
      </c>
      <c r="L212" s="46" t="s">
        <v>106</v>
      </c>
      <c r="M212" s="46" t="s">
        <v>129</v>
      </c>
      <c r="N212" s="46" t="s">
        <v>130</v>
      </c>
      <c r="O212" s="49">
        <v>33600</v>
      </c>
    </row>
    <row r="213" spans="1:15" ht="15" x14ac:dyDescent="0.2">
      <c r="A213" s="46">
        <v>110860</v>
      </c>
      <c r="B213" s="46" t="s">
        <v>546</v>
      </c>
      <c r="C213" s="24" t="str">
        <f t="shared" si="5"/>
        <v>110860 STRAWBERRY SLICES UNSWT IQF CTN-6/5 LB</v>
      </c>
      <c r="D213" s="47">
        <v>1.2217</v>
      </c>
      <c r="E213" s="46" t="s">
        <v>12</v>
      </c>
      <c r="F213" s="48">
        <v>1320</v>
      </c>
      <c r="G213" s="46" t="s">
        <v>13</v>
      </c>
      <c r="H213" s="46" t="s">
        <v>14</v>
      </c>
      <c r="I213" s="46" t="s">
        <v>121</v>
      </c>
      <c r="J213" s="46" t="s">
        <v>122</v>
      </c>
      <c r="K213" s="46" t="s">
        <v>105</v>
      </c>
      <c r="L213" s="46" t="s">
        <v>106</v>
      </c>
      <c r="M213" s="46" t="s">
        <v>129</v>
      </c>
      <c r="N213" s="46" t="s">
        <v>130</v>
      </c>
      <c r="O213" s="49">
        <v>39600</v>
      </c>
    </row>
    <row r="214" spans="1:15" ht="15" x14ac:dyDescent="0.2">
      <c r="A214" s="46">
        <v>110861</v>
      </c>
      <c r="B214" s="46" t="s">
        <v>547</v>
      </c>
      <c r="C214" s="24" t="str">
        <f t="shared" si="5"/>
        <v>110861 SQUASH BUTTERNUT DICED IQF CTN-6/5 LB</v>
      </c>
      <c r="D214" s="47">
        <v>0.72740000000000005</v>
      </c>
      <c r="E214" s="46" t="s">
        <v>12</v>
      </c>
      <c r="F214" s="48">
        <v>1320</v>
      </c>
      <c r="G214" s="46" t="s">
        <v>13</v>
      </c>
      <c r="H214" s="46" t="s">
        <v>14</v>
      </c>
      <c r="I214" s="46" t="s">
        <v>165</v>
      </c>
      <c r="J214" s="46" t="s">
        <v>166</v>
      </c>
      <c r="K214" s="46" t="s">
        <v>105</v>
      </c>
      <c r="L214" s="46" t="s">
        <v>106</v>
      </c>
      <c r="M214" s="46" t="s">
        <v>171</v>
      </c>
      <c r="N214" s="46" t="s">
        <v>172</v>
      </c>
      <c r="O214" s="49">
        <v>39600</v>
      </c>
    </row>
    <row r="215" spans="1:15" ht="15" x14ac:dyDescent="0.2">
      <c r="A215" s="46">
        <v>110871</v>
      </c>
      <c r="B215" s="46" t="s">
        <v>579</v>
      </c>
      <c r="C215" s="24" t="str">
        <f t="shared" si="5"/>
        <v>110871 MIXED VEGETABLES FRZ CTN-30 LB</v>
      </c>
      <c r="D215" s="47">
        <v>0.64890000000000003</v>
      </c>
      <c r="E215" s="46" t="s">
        <v>12</v>
      </c>
      <c r="F215" s="48">
        <v>1320</v>
      </c>
      <c r="G215" s="46" t="s">
        <v>13</v>
      </c>
      <c r="H215" s="46" t="s">
        <v>14</v>
      </c>
      <c r="I215" s="46" t="s">
        <v>165</v>
      </c>
      <c r="J215" s="46" t="s">
        <v>166</v>
      </c>
      <c r="K215" s="46" t="s">
        <v>105</v>
      </c>
      <c r="L215" s="46" t="s">
        <v>106</v>
      </c>
      <c r="M215" s="46" t="s">
        <v>171</v>
      </c>
      <c r="N215" s="46" t="s">
        <v>172</v>
      </c>
      <c r="O215" s="49">
        <v>39600</v>
      </c>
    </row>
    <row r="216" spans="1:15" ht="15" x14ac:dyDescent="0.2">
      <c r="A216" s="46">
        <v>110872</v>
      </c>
      <c r="B216" s="46" t="s">
        <v>627</v>
      </c>
      <c r="C216" s="24" t="str">
        <f t="shared" si="5"/>
        <v>110872 CHERRIES SWEET PITTED IQF BAG-12/2.5 LB</v>
      </c>
      <c r="D216" s="47">
        <v>1.6347</v>
      </c>
      <c r="E216" s="46" t="s">
        <v>12</v>
      </c>
      <c r="F216" s="48">
        <v>1320</v>
      </c>
      <c r="G216" s="46" t="s">
        <v>13</v>
      </c>
      <c r="H216" s="46" t="s">
        <v>14</v>
      </c>
      <c r="I216" s="46" t="s">
        <v>121</v>
      </c>
      <c r="J216" s="46" t="s">
        <v>122</v>
      </c>
      <c r="K216" s="46" t="s">
        <v>105</v>
      </c>
      <c r="L216" s="46" t="s">
        <v>106</v>
      </c>
      <c r="M216" s="46" t="s">
        <v>628</v>
      </c>
      <c r="N216" s="46" t="s">
        <v>629</v>
      </c>
      <c r="O216" s="49">
        <v>39600</v>
      </c>
    </row>
    <row r="217" spans="1:15" ht="15" x14ac:dyDescent="0.2">
      <c r="A217" s="46">
        <v>110910</v>
      </c>
      <c r="B217" s="46" t="s">
        <v>580</v>
      </c>
      <c r="C217" s="24" t="str">
        <f t="shared" si="5"/>
        <v>110910 TURKEY BREAST SMKD SLC FRZ PKG-8/5 LB</v>
      </c>
      <c r="D217" s="47">
        <v>2.7867999999999999</v>
      </c>
      <c r="E217" s="46" t="s">
        <v>12</v>
      </c>
      <c r="F217" s="48">
        <v>1000</v>
      </c>
      <c r="G217" s="46" t="s">
        <v>13</v>
      </c>
      <c r="H217" s="46" t="s">
        <v>14</v>
      </c>
      <c r="I217" s="46" t="s">
        <v>55</v>
      </c>
      <c r="J217" s="46" t="s">
        <v>56</v>
      </c>
      <c r="K217" s="46" t="s">
        <v>39</v>
      </c>
      <c r="L217" s="46" t="s">
        <v>40</v>
      </c>
      <c r="M217" s="46" t="s">
        <v>57</v>
      </c>
      <c r="N217" s="46" t="s">
        <v>58</v>
      </c>
      <c r="O217" s="49">
        <v>40000</v>
      </c>
    </row>
    <row r="218" spans="1:15" ht="15" x14ac:dyDescent="0.2">
      <c r="A218" s="46">
        <v>110911</v>
      </c>
      <c r="B218" s="46" t="s">
        <v>581</v>
      </c>
      <c r="C218" s="24" t="str">
        <f t="shared" si="5"/>
        <v>110911 TURKEY HAM SMKD SLC FRZ PKG-8/5 LB</v>
      </c>
      <c r="D218" s="47">
        <v>2.8395999999999999</v>
      </c>
      <c r="E218" s="46" t="s">
        <v>12</v>
      </c>
      <c r="F218" s="48">
        <v>1000</v>
      </c>
      <c r="G218" s="46" t="s">
        <v>13</v>
      </c>
      <c r="H218" s="46" t="s">
        <v>14</v>
      </c>
      <c r="I218" s="46" t="s">
        <v>55</v>
      </c>
      <c r="J218" s="46" t="s">
        <v>56</v>
      </c>
      <c r="K218" s="46" t="s">
        <v>39</v>
      </c>
      <c r="L218" s="46" t="s">
        <v>40</v>
      </c>
      <c r="M218" s="46" t="s">
        <v>57</v>
      </c>
      <c r="N218" s="46" t="s">
        <v>58</v>
      </c>
      <c r="O218" s="49">
        <v>40000</v>
      </c>
    </row>
    <row r="219" spans="1:15" ht="15" x14ac:dyDescent="0.2">
      <c r="A219" s="46">
        <v>110920</v>
      </c>
      <c r="B219" s="46" t="s">
        <v>582</v>
      </c>
      <c r="C219" s="24" t="str">
        <f t="shared" si="5"/>
        <v>110920 MUSHROOMS DICED FRZ IQF CTN-12/2.5 LB</v>
      </c>
      <c r="D219" s="47">
        <v>0.82399999999999995</v>
      </c>
      <c r="E219" s="46" t="s">
        <v>12</v>
      </c>
      <c r="F219" s="48">
        <v>1320</v>
      </c>
      <c r="G219" s="46" t="s">
        <v>13</v>
      </c>
      <c r="H219" s="46" t="s">
        <v>14</v>
      </c>
      <c r="I219" s="46" t="s">
        <v>165</v>
      </c>
      <c r="J219" s="46" t="s">
        <v>166</v>
      </c>
      <c r="K219" s="46" t="s">
        <v>105</v>
      </c>
      <c r="L219" s="46" t="s">
        <v>106</v>
      </c>
      <c r="M219" s="46" t="s">
        <v>263</v>
      </c>
      <c r="N219" s="46" t="s">
        <v>264</v>
      </c>
      <c r="O219" s="49">
        <v>39600</v>
      </c>
    </row>
    <row r="220" spans="1:15" ht="15" x14ac:dyDescent="0.2">
      <c r="A220" s="46">
        <v>110921</v>
      </c>
      <c r="B220" s="46" t="s">
        <v>583</v>
      </c>
      <c r="C220" s="24" t="str">
        <f t="shared" si="5"/>
        <v>110921 CHICKEN FILLETS UNBRD FRZ CTN-30 LB</v>
      </c>
      <c r="D220" s="47">
        <v>2.3567</v>
      </c>
      <c r="E220" s="46" t="s">
        <v>12</v>
      </c>
      <c r="F220" s="48">
        <v>1300</v>
      </c>
      <c r="G220" s="46" t="s">
        <v>13</v>
      </c>
      <c r="H220" s="46" t="s">
        <v>14</v>
      </c>
      <c r="I220" s="46" t="s">
        <v>53</v>
      </c>
      <c r="J220" s="46" t="s">
        <v>54</v>
      </c>
      <c r="K220" s="46" t="s">
        <v>39</v>
      </c>
      <c r="L220" s="46" t="s">
        <v>40</v>
      </c>
      <c r="M220" s="46" t="s">
        <v>47</v>
      </c>
      <c r="N220" s="46" t="s">
        <v>48</v>
      </c>
      <c r="O220" s="49">
        <v>39000</v>
      </c>
    </row>
    <row r="221" spans="1:15" ht="15" x14ac:dyDescent="0.2">
      <c r="A221" s="46">
        <v>110931</v>
      </c>
      <c r="B221" s="46" t="s">
        <v>584</v>
      </c>
      <c r="C221" s="24" t="str">
        <f t="shared" si="5"/>
        <v>110931 EGG PATTY ROUND FRZ CTN-25 LB</v>
      </c>
      <c r="D221" s="47">
        <v>2.1112000000000002</v>
      </c>
      <c r="E221" s="46" t="s">
        <v>12</v>
      </c>
      <c r="F221" s="48">
        <v>1584</v>
      </c>
      <c r="G221" s="46" t="s">
        <v>13</v>
      </c>
      <c r="H221" s="46" t="s">
        <v>14</v>
      </c>
      <c r="I221" s="46" t="s">
        <v>37</v>
      </c>
      <c r="J221" s="46" t="s">
        <v>38</v>
      </c>
      <c r="K221" s="46" t="s">
        <v>39</v>
      </c>
      <c r="L221" s="46" t="s">
        <v>40</v>
      </c>
      <c r="M221" s="46" t="s">
        <v>41</v>
      </c>
      <c r="N221" s="46" t="s">
        <v>42</v>
      </c>
      <c r="O221" s="49">
        <v>39600</v>
      </c>
    </row>
    <row r="222" spans="1:15" ht="15" x14ac:dyDescent="0.2">
      <c r="A222" s="46">
        <v>111052</v>
      </c>
      <c r="B222" s="46" t="s">
        <v>630</v>
      </c>
      <c r="C222" s="24" t="str">
        <f t="shared" si="5"/>
        <v>111052 CARROTS DICED FRZ CTN-12/2 LB</v>
      </c>
      <c r="D222" s="47">
        <v>0.55910000000000004</v>
      </c>
      <c r="E222" s="46" t="s">
        <v>12</v>
      </c>
      <c r="F222" s="48">
        <v>1620</v>
      </c>
      <c r="G222" s="46" t="s">
        <v>13</v>
      </c>
      <c r="H222" s="46" t="s">
        <v>14</v>
      </c>
      <c r="I222" s="46" t="s">
        <v>165</v>
      </c>
      <c r="J222" s="46" t="s">
        <v>166</v>
      </c>
      <c r="K222" s="46" t="s">
        <v>105</v>
      </c>
      <c r="L222" s="46" t="s">
        <v>106</v>
      </c>
      <c r="M222" s="46" t="s">
        <v>173</v>
      </c>
      <c r="N222" s="46" t="s">
        <v>174</v>
      </c>
      <c r="O222" s="49">
        <v>38880</v>
      </c>
    </row>
    <row r="223" spans="1:15" ht="15" x14ac:dyDescent="0.2">
      <c r="A223" s="46">
        <v>111053</v>
      </c>
      <c r="B223" s="46" t="s">
        <v>631</v>
      </c>
      <c r="C223" s="24" t="str">
        <f t="shared" si="5"/>
        <v>111053 CORN FRZ CTN-12/2.5 LB</v>
      </c>
      <c r="D223" s="47">
        <v>0.64190000000000003</v>
      </c>
      <c r="E223" s="46" t="s">
        <v>12</v>
      </c>
      <c r="F223" s="48">
        <v>1320</v>
      </c>
      <c r="G223" s="46" t="s">
        <v>13</v>
      </c>
      <c r="H223" s="46" t="s">
        <v>14</v>
      </c>
      <c r="I223" s="46" t="s">
        <v>165</v>
      </c>
      <c r="J223" s="46" t="s">
        <v>166</v>
      </c>
      <c r="K223" s="46" t="s">
        <v>105</v>
      </c>
      <c r="L223" s="46" t="s">
        <v>106</v>
      </c>
      <c r="M223" s="46" t="s">
        <v>167</v>
      </c>
      <c r="N223" s="46" t="s">
        <v>168</v>
      </c>
      <c r="O223" s="49">
        <v>39600</v>
      </c>
    </row>
    <row r="224" spans="1:15" ht="15" x14ac:dyDescent="0.2">
      <c r="A224" s="46">
        <v>111054</v>
      </c>
      <c r="B224" s="46" t="s">
        <v>632</v>
      </c>
      <c r="C224" s="24" t="str">
        <f t="shared" si="5"/>
        <v>111054 BEANS GREEN FRZ CTN-12/2 LB</v>
      </c>
      <c r="D224" s="47">
        <v>0.66979999999999995</v>
      </c>
      <c r="E224" s="46" t="s">
        <v>12</v>
      </c>
      <c r="F224" s="48">
        <v>1620</v>
      </c>
      <c r="G224" s="46" t="s">
        <v>13</v>
      </c>
      <c r="H224" s="46" t="s">
        <v>14</v>
      </c>
      <c r="I224" s="46" t="s">
        <v>165</v>
      </c>
      <c r="J224" s="46" t="s">
        <v>166</v>
      </c>
      <c r="K224" s="46" t="s">
        <v>105</v>
      </c>
      <c r="L224" s="46" t="s">
        <v>106</v>
      </c>
      <c r="M224" s="46" t="s">
        <v>171</v>
      </c>
      <c r="N224" s="46" t="s">
        <v>172</v>
      </c>
      <c r="O224" s="49">
        <v>38880</v>
      </c>
    </row>
    <row r="225" spans="1:15" ht="15" x14ac:dyDescent="0.2">
      <c r="A225" s="46">
        <v>111100</v>
      </c>
      <c r="B225" s="46" t="s">
        <v>633</v>
      </c>
      <c r="C225" s="24" t="str">
        <f t="shared" si="5"/>
        <v>111100 CEREAL OAT CIRCLES BOWL PKG 96/1 OZ</v>
      </c>
      <c r="D225" s="47">
        <v>2.5592000000000001</v>
      </c>
      <c r="E225" s="46" t="s">
        <v>12</v>
      </c>
      <c r="F225" s="48">
        <v>1080</v>
      </c>
      <c r="G225" s="46" t="s">
        <v>13</v>
      </c>
      <c r="H225" s="46" t="s">
        <v>14</v>
      </c>
      <c r="I225" s="46" t="s">
        <v>634</v>
      </c>
      <c r="J225" s="46" t="s">
        <v>635</v>
      </c>
      <c r="K225" s="46" t="s">
        <v>185</v>
      </c>
      <c r="L225" s="46" t="s">
        <v>186</v>
      </c>
      <c r="M225" s="46" t="s">
        <v>636</v>
      </c>
      <c r="N225" s="46" t="s">
        <v>637</v>
      </c>
      <c r="O225" s="49">
        <v>6480</v>
      </c>
    </row>
    <row r="226" spans="1:15" ht="15" x14ac:dyDescent="0.2">
      <c r="A226" s="46">
        <v>111110</v>
      </c>
      <c r="B226" s="46" t="s">
        <v>638</v>
      </c>
      <c r="C226" s="24" t="str">
        <f t="shared" si="5"/>
        <v>111110 CHEESE CHED YEL 0.75 OZ SLICE PKG-12 LB</v>
      </c>
      <c r="D226" s="47">
        <v>2.4857999999999998</v>
      </c>
      <c r="E226" s="46" t="s">
        <v>12</v>
      </c>
      <c r="F226" s="48">
        <v>3120</v>
      </c>
      <c r="G226" s="46" t="s">
        <v>13</v>
      </c>
      <c r="H226" s="46" t="s">
        <v>14</v>
      </c>
      <c r="I226" s="46" t="s">
        <v>15</v>
      </c>
      <c r="J226" s="46" t="s">
        <v>16</v>
      </c>
      <c r="K226" s="46" t="s">
        <v>17</v>
      </c>
      <c r="L226" s="46" t="s">
        <v>18</v>
      </c>
      <c r="M226" s="46" t="s">
        <v>639</v>
      </c>
      <c r="N226" s="46" t="s">
        <v>640</v>
      </c>
      <c r="O226" s="49">
        <v>37440</v>
      </c>
    </row>
  </sheetData>
  <autoFilter ref="A2:M513"/>
  <dataValidations count="1">
    <dataValidation type="list" allowBlank="1" showInputMessage="1" showErrorMessage="1" error="Choose from list" prompt="Select beef product" sqref="C34">
      <formula1>Beef_p</formula1>
    </dataValidation>
  </dataValidations>
  <pageMargins left="0.75" right="0.75" top="1" bottom="1" header="0.5" footer="0.5"/>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X74"/>
  <sheetViews>
    <sheetView topLeftCell="K1" workbookViewId="0">
      <selection activeCell="N40" sqref="N40"/>
    </sheetView>
  </sheetViews>
  <sheetFormatPr defaultRowHeight="15" x14ac:dyDescent="0.25"/>
  <cols>
    <col min="1" max="1" width="46" customWidth="1"/>
    <col min="2" max="2" width="47" customWidth="1"/>
    <col min="3" max="3" width="48.7109375" customWidth="1"/>
    <col min="4" max="4" width="49.28515625" customWidth="1"/>
    <col min="5" max="5" width="50.5703125" customWidth="1"/>
    <col min="6" max="6" width="46.85546875" customWidth="1"/>
    <col min="7" max="7" width="53.28515625" customWidth="1"/>
    <col min="8" max="8" width="50.7109375" bestFit="1" customWidth="1"/>
    <col min="9" max="9" width="55.5703125" bestFit="1" customWidth="1"/>
    <col min="10" max="10" width="45.28515625" bestFit="1" customWidth="1"/>
    <col min="11" max="11" width="43.85546875" bestFit="1" customWidth="1"/>
    <col min="12" max="12" width="56.5703125" bestFit="1" customWidth="1"/>
    <col min="13" max="13" width="39.5703125" customWidth="1"/>
    <col min="14" max="14" width="49.7109375" bestFit="1" customWidth="1"/>
    <col min="15" max="15" width="40.7109375" bestFit="1" customWidth="1"/>
    <col min="16" max="16" width="45.140625" bestFit="1" customWidth="1"/>
    <col min="17" max="17" width="40.7109375" bestFit="1" customWidth="1"/>
    <col min="18" max="18" width="45.140625" bestFit="1" customWidth="1"/>
    <col min="19" max="19" width="43.140625" bestFit="1" customWidth="1"/>
    <col min="20" max="20" width="40.5703125" bestFit="1" customWidth="1"/>
    <col min="21" max="21" width="46.7109375" bestFit="1" customWidth="1"/>
    <col min="22" max="22" width="33.140625" bestFit="1" customWidth="1"/>
    <col min="23" max="23" width="45" bestFit="1" customWidth="1"/>
    <col min="24" max="24" width="43.140625" bestFit="1" customWidth="1"/>
    <col min="25" max="25" width="47.42578125" bestFit="1" customWidth="1"/>
    <col min="26" max="26" width="45.140625" bestFit="1" customWidth="1"/>
    <col min="27" max="27" width="30.7109375" bestFit="1" customWidth="1"/>
    <col min="28" max="28" width="36" bestFit="1" customWidth="1"/>
    <col min="29" max="29" width="33.85546875" customWidth="1"/>
    <col min="30" max="30" width="38.140625" bestFit="1" customWidth="1"/>
    <col min="31" max="31" width="38.28515625" customWidth="1"/>
    <col min="32" max="32" width="43.140625" bestFit="1" customWidth="1"/>
    <col min="33" max="33" width="55.5703125" bestFit="1" customWidth="1"/>
    <col min="37" max="37" width="23.7109375" customWidth="1"/>
    <col min="38" max="38" width="40.5703125" bestFit="1" customWidth="1"/>
    <col min="39" max="39" width="20.5703125" customWidth="1"/>
    <col min="40" max="40" width="49.85546875" bestFit="1" customWidth="1"/>
    <col min="41" max="41" width="38.5703125" bestFit="1" customWidth="1"/>
    <col min="44" max="44" width="20.28515625" customWidth="1"/>
  </cols>
  <sheetData>
    <row r="1" spans="1:9" s="3" customFormat="1" x14ac:dyDescent="0.25">
      <c r="A1" s="2" t="s">
        <v>298</v>
      </c>
    </row>
    <row r="2" spans="1:9" s="3" customFormat="1" ht="16.5" customHeight="1" x14ac:dyDescent="0.25">
      <c r="A2" s="3" t="s">
        <v>299</v>
      </c>
      <c r="B2" s="3" t="s">
        <v>300</v>
      </c>
      <c r="C2" s="3" t="s">
        <v>301</v>
      </c>
      <c r="D2" s="3" t="s">
        <v>302</v>
      </c>
      <c r="E2" s="3" t="s">
        <v>304</v>
      </c>
      <c r="F2" s="31"/>
      <c r="G2" s="31"/>
      <c r="H2" s="31"/>
    </row>
    <row r="3" spans="1:9" s="3" customFormat="1" x14ac:dyDescent="0.25">
      <c r="A3" s="52" t="s">
        <v>548</v>
      </c>
      <c r="B3" s="51" t="s">
        <v>311</v>
      </c>
      <c r="C3" s="52" t="s">
        <v>359</v>
      </c>
      <c r="D3" s="51" t="s">
        <v>641</v>
      </c>
      <c r="E3" s="51" t="s">
        <v>319</v>
      </c>
      <c r="F3" s="31"/>
      <c r="G3" s="31"/>
      <c r="H3" s="31"/>
    </row>
    <row r="4" spans="1:9" s="3" customFormat="1" x14ac:dyDescent="0.25">
      <c r="A4" s="51" t="s">
        <v>311</v>
      </c>
      <c r="B4" s="51" t="s">
        <v>320</v>
      </c>
      <c r="C4" s="52" t="s">
        <v>648</v>
      </c>
      <c r="D4" s="51" t="s">
        <v>313</v>
      </c>
      <c r="E4" s="51" t="s">
        <v>320</v>
      </c>
      <c r="F4" s="31"/>
      <c r="G4" s="31"/>
      <c r="H4" s="31"/>
    </row>
    <row r="5" spans="1:9" s="3" customFormat="1" x14ac:dyDescent="0.25">
      <c r="A5" s="51" t="s">
        <v>315</v>
      </c>
      <c r="C5" s="51" t="s">
        <v>570</v>
      </c>
      <c r="D5" s="51" t="s">
        <v>332</v>
      </c>
      <c r="E5" s="31"/>
      <c r="G5" s="31"/>
      <c r="H5" s="31"/>
    </row>
    <row r="6" spans="1:9" s="3" customFormat="1" x14ac:dyDescent="0.25">
      <c r="A6" s="52" t="s">
        <v>343</v>
      </c>
      <c r="B6" s="3" t="s">
        <v>357</v>
      </c>
      <c r="C6" s="51" t="s">
        <v>335</v>
      </c>
      <c r="D6" s="51" t="s">
        <v>331</v>
      </c>
      <c r="E6" s="3" t="s">
        <v>357</v>
      </c>
      <c r="G6" s="31"/>
      <c r="H6" s="31"/>
    </row>
    <row r="7" spans="1:9" s="3" customFormat="1" x14ac:dyDescent="0.25">
      <c r="A7" s="51" t="s">
        <v>589</v>
      </c>
      <c r="B7" s="3" t="s">
        <v>357</v>
      </c>
      <c r="C7" s="51" t="s">
        <v>312</v>
      </c>
      <c r="D7" s="51" t="s">
        <v>333</v>
      </c>
      <c r="E7" s="3" t="s">
        <v>357</v>
      </c>
    </row>
    <row r="8" spans="1:9" s="3" customFormat="1" x14ac:dyDescent="0.25">
      <c r="A8" s="3" t="s">
        <v>357</v>
      </c>
      <c r="B8" s="3" t="s">
        <v>357</v>
      </c>
      <c r="C8" s="52" t="s">
        <v>549</v>
      </c>
      <c r="D8" s="52" t="s">
        <v>657</v>
      </c>
      <c r="E8" s="3" t="s">
        <v>357</v>
      </c>
    </row>
    <row r="9" spans="1:9" s="3" customFormat="1" x14ac:dyDescent="0.25">
      <c r="A9" s="3" t="s">
        <v>357</v>
      </c>
      <c r="B9" s="3" t="s">
        <v>357</v>
      </c>
      <c r="C9" s="52" t="s">
        <v>330</v>
      </c>
      <c r="D9" s="51" t="s">
        <v>320</v>
      </c>
      <c r="E9" s="3" t="s">
        <v>357</v>
      </c>
    </row>
    <row r="10" spans="1:9" s="3" customFormat="1" x14ac:dyDescent="0.25">
      <c r="A10" s="3" t="s">
        <v>357</v>
      </c>
      <c r="B10" s="3" t="s">
        <v>357</v>
      </c>
      <c r="D10" s="51" t="s">
        <v>569</v>
      </c>
      <c r="E10" s="3" t="s">
        <v>357</v>
      </c>
    </row>
    <row r="11" spans="1:9" s="3" customFormat="1" x14ac:dyDescent="0.25">
      <c r="A11" s="3" t="s">
        <v>357</v>
      </c>
      <c r="B11" s="3" t="s">
        <v>357</v>
      </c>
      <c r="C11" s="3" t="s">
        <v>357</v>
      </c>
      <c r="D11" s="52" t="s">
        <v>316</v>
      </c>
      <c r="E11" s="3" t="s">
        <v>357</v>
      </c>
    </row>
    <row r="12" spans="1:9" s="3" customFormat="1" x14ac:dyDescent="0.25">
      <c r="A12" s="3" t="s">
        <v>357</v>
      </c>
      <c r="B12" s="3" t="s">
        <v>357</v>
      </c>
      <c r="C12" s="3" t="s">
        <v>357</v>
      </c>
      <c r="D12" s="52" t="s">
        <v>318</v>
      </c>
      <c r="E12" s="31" t="s">
        <v>357</v>
      </c>
      <c r="G12" s="3" t="s">
        <v>357</v>
      </c>
    </row>
    <row r="13" spans="1:9" s="3" customFormat="1" x14ac:dyDescent="0.25">
      <c r="B13" s="3" t="s">
        <v>357</v>
      </c>
      <c r="C13" s="3" t="s">
        <v>357</v>
      </c>
      <c r="D13" s="3" t="s">
        <v>357</v>
      </c>
      <c r="E13" s="31"/>
      <c r="F13" s="3" t="s">
        <v>357</v>
      </c>
      <c r="G13" s="3" t="s">
        <v>357</v>
      </c>
      <c r="I13" s="3" t="s">
        <v>357</v>
      </c>
    </row>
    <row r="14" spans="1:9" x14ac:dyDescent="0.25">
      <c r="A14" s="3"/>
      <c r="B14" s="3"/>
      <c r="C14" s="3"/>
      <c r="D14" s="3" t="s">
        <v>357</v>
      </c>
      <c r="E14" s="3" t="s">
        <v>357</v>
      </c>
      <c r="F14" s="3" t="s">
        <v>357</v>
      </c>
      <c r="G14" s="31"/>
      <c r="H14" s="3" t="s">
        <v>357</v>
      </c>
      <c r="I14" s="3" t="s">
        <v>357</v>
      </c>
    </row>
    <row r="15" spans="1:9" s="5" customFormat="1" x14ac:dyDescent="0.25">
      <c r="A15" s="3"/>
      <c r="B15" s="3"/>
      <c r="C15" s="3"/>
      <c r="D15" s="3" t="s">
        <v>357</v>
      </c>
      <c r="E15" s="3" t="s">
        <v>357</v>
      </c>
      <c r="F15" s="3" t="s">
        <v>357</v>
      </c>
      <c r="G15" s="31"/>
      <c r="H15" s="3" t="s">
        <v>357</v>
      </c>
      <c r="I15" s="3" t="s">
        <v>357</v>
      </c>
    </row>
    <row r="16" spans="1:9" s="5" customFormat="1" x14ac:dyDescent="0.25">
      <c r="A16" s="4"/>
      <c r="B16" s="4"/>
      <c r="C16" s="4"/>
      <c r="D16" s="5" t="s">
        <v>357</v>
      </c>
      <c r="E16" s="5" t="s">
        <v>357</v>
      </c>
      <c r="F16" s="3" t="s">
        <v>357</v>
      </c>
      <c r="G16" s="31"/>
      <c r="H16" s="5" t="s">
        <v>357</v>
      </c>
      <c r="I16" s="5" t="s">
        <v>357</v>
      </c>
    </row>
    <row r="17" spans="1:46" x14ac:dyDescent="0.25">
      <c r="A17" s="2"/>
      <c r="B17" s="5"/>
      <c r="C17" s="5"/>
      <c r="E17" s="5"/>
      <c r="F17" s="5"/>
      <c r="G17" s="5"/>
    </row>
    <row r="18" spans="1:46" s="3" customFormat="1" x14ac:dyDescent="0.25">
      <c r="A18" s="2" t="s">
        <v>337</v>
      </c>
      <c r="B18" s="5"/>
      <c r="C18" s="5"/>
      <c r="E18" s="5"/>
      <c r="F18" s="5"/>
      <c r="G18" s="5"/>
    </row>
    <row r="19" spans="1:46" x14ac:dyDescent="0.25">
      <c r="A19" s="3" t="s">
        <v>291</v>
      </c>
      <c r="B19" s="1" t="s">
        <v>292</v>
      </c>
      <c r="C19" s="1" t="s">
        <v>293</v>
      </c>
      <c r="D19" s="3" t="s">
        <v>565</v>
      </c>
      <c r="E19" s="3" t="s">
        <v>294</v>
      </c>
    </row>
    <row r="20" spans="1:46" x14ac:dyDescent="0.25">
      <c r="A20" s="52" t="s">
        <v>647</v>
      </c>
      <c r="B20" s="52" t="s">
        <v>663</v>
      </c>
      <c r="C20" s="51" t="s">
        <v>662</v>
      </c>
      <c r="D20" s="52" t="s">
        <v>322</v>
      </c>
      <c r="E20" s="51" t="s">
        <v>335</v>
      </c>
    </row>
    <row r="21" spans="1:46" x14ac:dyDescent="0.25">
      <c r="A21" s="52" t="s">
        <v>651</v>
      </c>
      <c r="C21" s="51" t="s">
        <v>335</v>
      </c>
      <c r="D21" s="52" t="s">
        <v>652</v>
      </c>
      <c r="E21" s="51"/>
    </row>
    <row r="22" spans="1:46" x14ac:dyDescent="0.25">
      <c r="A22" s="51" t="s">
        <v>656</v>
      </c>
      <c r="C22" s="51"/>
      <c r="D22" s="51" t="s">
        <v>335</v>
      </c>
      <c r="E22" s="3" t="s">
        <v>357</v>
      </c>
      <c r="L22" s="31"/>
    </row>
    <row r="23" spans="1:46" x14ac:dyDescent="0.25">
      <c r="A23" s="51" t="s">
        <v>335</v>
      </c>
      <c r="D23" s="52" t="s">
        <v>658</v>
      </c>
    </row>
    <row r="24" spans="1:46" x14ac:dyDescent="0.25">
      <c r="A24" s="52" t="s">
        <v>551</v>
      </c>
      <c r="D24" s="51" t="s">
        <v>320</v>
      </c>
    </row>
    <row r="25" spans="1:46" x14ac:dyDescent="0.25">
      <c r="D25" s="52" t="s">
        <v>551</v>
      </c>
    </row>
    <row r="31" spans="1:46" x14ac:dyDescent="0.25">
      <c r="A31" s="2" t="s">
        <v>307</v>
      </c>
      <c r="B31" s="1"/>
      <c r="C31" s="1"/>
    </row>
    <row r="32" spans="1:46" x14ac:dyDescent="0.25">
      <c r="A32" s="3" t="s">
        <v>566</v>
      </c>
      <c r="B32" s="3" t="s">
        <v>567</v>
      </c>
      <c r="C32" s="3" t="s">
        <v>558</v>
      </c>
      <c r="D32" s="3" t="s">
        <v>559</v>
      </c>
      <c r="E32" s="3" t="s">
        <v>590</v>
      </c>
      <c r="F32" s="3" t="s">
        <v>568</v>
      </c>
      <c r="G32" s="3" t="s">
        <v>560</v>
      </c>
      <c r="H32" s="3" t="s">
        <v>644</v>
      </c>
      <c r="I32" s="3" t="s">
        <v>643</v>
      </c>
      <c r="J32" s="3" t="s">
        <v>561</v>
      </c>
      <c r="K32" s="3" t="s">
        <v>562</v>
      </c>
      <c r="L32" s="3" t="s">
        <v>563</v>
      </c>
      <c r="M32" s="3" t="s">
        <v>564</v>
      </c>
      <c r="N32" s="3" t="s">
        <v>550</v>
      </c>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T32" s="31"/>
    </row>
    <row r="33" spans="1:50" x14ac:dyDescent="0.25">
      <c r="A33" s="51" t="s">
        <v>314</v>
      </c>
      <c r="B33" s="51" t="s">
        <v>585</v>
      </c>
      <c r="C33" s="51" t="s">
        <v>585</v>
      </c>
      <c r="D33" s="52" t="s">
        <v>660</v>
      </c>
      <c r="E33" s="5" t="s">
        <v>549</v>
      </c>
      <c r="F33" s="5" t="s">
        <v>335</v>
      </c>
      <c r="G33" s="39" t="s">
        <v>314</v>
      </c>
      <c r="H33" s="31" t="s">
        <v>314</v>
      </c>
      <c r="I33" s="31" t="s">
        <v>642</v>
      </c>
      <c r="J33" s="31" t="s">
        <v>323</v>
      </c>
      <c r="K33" s="51" t="s">
        <v>654</v>
      </c>
      <c r="L33" s="39" t="s">
        <v>344</v>
      </c>
      <c r="M33" s="39" t="s">
        <v>360</v>
      </c>
      <c r="N33" s="31" t="s">
        <v>661</v>
      </c>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T33" s="31"/>
    </row>
    <row r="34" spans="1:50" x14ac:dyDescent="0.25">
      <c r="A34" s="31"/>
      <c r="B34" s="51" t="s">
        <v>314</v>
      </c>
      <c r="C34" s="51" t="s">
        <v>314</v>
      </c>
      <c r="D34" s="5"/>
      <c r="E34" s="5"/>
      <c r="F34" s="5" t="s">
        <v>588</v>
      </c>
      <c r="G34" s="39" t="s">
        <v>357</v>
      </c>
      <c r="H34" s="31"/>
      <c r="I34" s="31" t="s">
        <v>334</v>
      </c>
      <c r="J34" s="31" t="s">
        <v>342</v>
      </c>
      <c r="K34" s="51" t="s">
        <v>314</v>
      </c>
      <c r="L34" s="39" t="s">
        <v>586</v>
      </c>
      <c r="M34" s="39" t="s">
        <v>357</v>
      </c>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T34" s="31"/>
    </row>
    <row r="35" spans="1:50" x14ac:dyDescent="0.25">
      <c r="A35" s="31" t="s">
        <v>357</v>
      </c>
      <c r="B35" s="39"/>
      <c r="C35" s="31"/>
      <c r="D35" s="5"/>
      <c r="E35" s="5" t="s">
        <v>357</v>
      </c>
      <c r="F35" s="5" t="s">
        <v>316</v>
      </c>
      <c r="G35" s="39" t="s">
        <v>357</v>
      </c>
      <c r="H35" s="31" t="s">
        <v>357</v>
      </c>
      <c r="I35" s="31" t="s">
        <v>357</v>
      </c>
      <c r="J35" s="31" t="s">
        <v>357</v>
      </c>
      <c r="K35" s="51" t="s">
        <v>324</v>
      </c>
      <c r="L35" s="39"/>
      <c r="M35" s="39" t="s">
        <v>357</v>
      </c>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T35" s="3"/>
    </row>
    <row r="36" spans="1:50" x14ac:dyDescent="0.25">
      <c r="A36" s="3" t="s">
        <v>357</v>
      </c>
      <c r="B36" s="3"/>
      <c r="C36" s="3" t="s">
        <v>357</v>
      </c>
      <c r="D36" s="31"/>
      <c r="E36" s="5"/>
      <c r="F36" s="5" t="s">
        <v>357</v>
      </c>
      <c r="G36" s="52"/>
      <c r="H36" s="31" t="s">
        <v>357</v>
      </c>
      <c r="I36" s="31" t="s">
        <v>357</v>
      </c>
      <c r="J36" s="31" t="s">
        <v>357</v>
      </c>
      <c r="K36" s="31" t="s">
        <v>357</v>
      </c>
      <c r="L36" s="51"/>
      <c r="M36" s="39" t="s">
        <v>357</v>
      </c>
      <c r="N36" s="31" t="s">
        <v>357</v>
      </c>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T36" s="3"/>
    </row>
    <row r="37" spans="1:50" x14ac:dyDescent="0.25">
      <c r="A37" s="3" t="s">
        <v>357</v>
      </c>
      <c r="B37" s="3" t="s">
        <v>357</v>
      </c>
      <c r="C37" s="3" t="s">
        <v>357</v>
      </c>
      <c r="D37" s="31" t="s">
        <v>357</v>
      </c>
      <c r="E37" s="5"/>
      <c r="F37" s="5" t="s">
        <v>357</v>
      </c>
      <c r="G37" s="39"/>
      <c r="H37" s="31" t="s">
        <v>357</v>
      </c>
      <c r="I37" s="31" t="s">
        <v>357</v>
      </c>
      <c r="J37" s="31" t="s">
        <v>357</v>
      </c>
      <c r="K37" s="31" t="s">
        <v>357</v>
      </c>
      <c r="L37" s="39" t="s">
        <v>357</v>
      </c>
      <c r="M37" s="39" t="s">
        <v>357</v>
      </c>
      <c r="N37" s="31" t="s">
        <v>357</v>
      </c>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T37" s="3"/>
    </row>
    <row r="38" spans="1:50" x14ac:dyDescent="0.25">
      <c r="A38" s="3" t="s">
        <v>357</v>
      </c>
      <c r="B38" s="3" t="s">
        <v>357</v>
      </c>
      <c r="C38" s="3" t="s">
        <v>357</v>
      </c>
      <c r="D38" s="3" t="s">
        <v>357</v>
      </c>
      <c r="E38" s="31" t="s">
        <v>357</v>
      </c>
      <c r="F38" s="31" t="s">
        <v>357</v>
      </c>
      <c r="G38" s="5" t="s">
        <v>357</v>
      </c>
      <c r="H38" s="5" t="s">
        <v>357</v>
      </c>
      <c r="I38" s="5" t="s">
        <v>357</v>
      </c>
      <c r="J38" s="5" t="s">
        <v>357</v>
      </c>
      <c r="K38" s="31" t="s">
        <v>357</v>
      </c>
      <c r="L38" s="5"/>
      <c r="M38" s="5"/>
      <c r="N38" s="31"/>
      <c r="O38" s="31" t="s">
        <v>357</v>
      </c>
      <c r="P38" s="31" t="s">
        <v>357</v>
      </c>
      <c r="Q38" s="31" t="s">
        <v>357</v>
      </c>
      <c r="R38" s="31" t="s">
        <v>357</v>
      </c>
      <c r="S38" s="31" t="s">
        <v>357</v>
      </c>
      <c r="T38" s="31" t="s">
        <v>357</v>
      </c>
      <c r="U38" s="31" t="s">
        <v>357</v>
      </c>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X38" s="3"/>
    </row>
    <row r="39" spans="1:50" x14ac:dyDescent="0.25">
      <c r="C39" s="3"/>
      <c r="D39" s="3"/>
      <c r="E39" s="3" t="s">
        <v>357</v>
      </c>
      <c r="F39" s="3" t="s">
        <v>357</v>
      </c>
      <c r="G39" s="3" t="s">
        <v>357</v>
      </c>
      <c r="H39" s="3" t="s">
        <v>357</v>
      </c>
      <c r="I39" s="3" t="s">
        <v>357</v>
      </c>
      <c r="J39" s="3" t="s">
        <v>357</v>
      </c>
      <c r="K39" s="3" t="s">
        <v>357</v>
      </c>
      <c r="L39" s="3" t="s">
        <v>357</v>
      </c>
      <c r="M39" s="3" t="s">
        <v>357</v>
      </c>
      <c r="N39" s="3" t="s">
        <v>357</v>
      </c>
      <c r="O39" s="3" t="s">
        <v>357</v>
      </c>
      <c r="P39" s="3" t="s">
        <v>357</v>
      </c>
      <c r="Q39" s="5"/>
      <c r="R39" s="5"/>
      <c r="S39" s="5"/>
      <c r="T39" s="5"/>
      <c r="U39" s="5"/>
      <c r="V39" s="5"/>
      <c r="W39" s="31"/>
      <c r="X39" s="31"/>
      <c r="Y39" s="31"/>
      <c r="Z39" s="31"/>
      <c r="AA39" s="31"/>
      <c r="AB39" s="31"/>
      <c r="AC39" s="31"/>
      <c r="AD39" s="3"/>
      <c r="AE39" s="3"/>
      <c r="AF39" s="3" t="s">
        <v>357</v>
      </c>
      <c r="AG39" s="3" t="s">
        <v>357</v>
      </c>
      <c r="AH39" s="3" t="s">
        <v>357</v>
      </c>
      <c r="AI39" s="3" t="s">
        <v>357</v>
      </c>
      <c r="AJ39" s="3" t="s">
        <v>357</v>
      </c>
      <c r="AK39" s="3" t="s">
        <v>357</v>
      </c>
      <c r="AL39" s="3" t="s">
        <v>357</v>
      </c>
      <c r="AM39" s="3" t="s">
        <v>357</v>
      </c>
      <c r="AN39" s="3" t="s">
        <v>357</v>
      </c>
      <c r="AO39" s="3" t="s">
        <v>357</v>
      </c>
      <c r="AR39" s="3"/>
      <c r="AS39" s="3"/>
      <c r="AT39" s="3"/>
      <c r="AU39" s="3"/>
    </row>
    <row r="40" spans="1:50" x14ac:dyDescent="0.25">
      <c r="J40" s="3"/>
    </row>
    <row r="41" spans="1:50" s="3" customFormat="1" x14ac:dyDescent="0.25">
      <c r="A41"/>
      <c r="C41"/>
      <c r="D41"/>
      <c r="E41"/>
      <c r="F41"/>
      <c r="G41"/>
    </row>
    <row r="42" spans="1:50" s="3" customFormat="1" x14ac:dyDescent="0.25">
      <c r="A42" s="2" t="s">
        <v>309</v>
      </c>
      <c r="D42"/>
      <c r="G42"/>
    </row>
    <row r="43" spans="1:50" s="3" customFormat="1" x14ac:dyDescent="0.25">
      <c r="A43" s="3" t="s">
        <v>310</v>
      </c>
    </row>
    <row r="44" spans="1:50" s="3" customFormat="1" x14ac:dyDescent="0.25">
      <c r="A44" s="51" t="s">
        <v>655</v>
      </c>
    </row>
    <row r="45" spans="1:50" s="3" customFormat="1" x14ac:dyDescent="0.25">
      <c r="A45" s="52" t="s">
        <v>325</v>
      </c>
    </row>
    <row r="46" spans="1:50" s="3" customFormat="1" x14ac:dyDescent="0.25">
      <c r="A46" s="52"/>
      <c r="J46"/>
    </row>
    <row r="47" spans="1:50" x14ac:dyDescent="0.25">
      <c r="A47" s="3"/>
      <c r="B47" s="3"/>
      <c r="C47" s="3"/>
      <c r="D47" s="3"/>
      <c r="E47" s="3"/>
      <c r="F47" s="3"/>
      <c r="G47" s="3"/>
    </row>
    <row r="48" spans="1:50" x14ac:dyDescent="0.25">
      <c r="B48" s="3"/>
      <c r="D48" s="3"/>
      <c r="G48" s="3"/>
    </row>
    <row r="49" spans="1:9" x14ac:dyDescent="0.25">
      <c r="B49" s="3"/>
    </row>
    <row r="50" spans="1:9" x14ac:dyDescent="0.25">
      <c r="A50" s="2" t="s">
        <v>303</v>
      </c>
      <c r="B50" s="1"/>
      <c r="C50" s="1"/>
      <c r="E50" s="1"/>
    </row>
    <row r="51" spans="1:9" x14ac:dyDescent="0.25">
      <c r="A51" s="3" t="s">
        <v>306</v>
      </c>
      <c r="B51" s="3" t="s">
        <v>339</v>
      </c>
      <c r="C51" s="3" t="s">
        <v>340</v>
      </c>
      <c r="D51" s="3" t="s">
        <v>554</v>
      </c>
      <c r="F51" s="3"/>
      <c r="G51" s="31"/>
      <c r="H51" s="31"/>
    </row>
    <row r="52" spans="1:9" x14ac:dyDescent="0.25">
      <c r="A52" s="52" t="s">
        <v>316</v>
      </c>
      <c r="B52" s="52" t="s">
        <v>653</v>
      </c>
      <c r="C52" s="51" t="s">
        <v>345</v>
      </c>
      <c r="D52" s="52" t="s">
        <v>336</v>
      </c>
      <c r="F52" s="31"/>
      <c r="G52" s="31"/>
      <c r="H52" s="31"/>
    </row>
    <row r="53" spans="1:9" x14ac:dyDescent="0.25">
      <c r="A53" s="53"/>
      <c r="B53" s="51" t="s">
        <v>587</v>
      </c>
      <c r="C53" s="31" t="s">
        <v>357</v>
      </c>
      <c r="D53" s="31" t="s">
        <v>357</v>
      </c>
      <c r="F53" s="3"/>
      <c r="G53" s="31"/>
      <c r="H53" s="31"/>
    </row>
    <row r="54" spans="1:9" x14ac:dyDescent="0.25">
      <c r="B54" s="53"/>
      <c r="C54" s="39"/>
      <c r="D54" s="53"/>
      <c r="E54" s="53"/>
      <c r="H54" s="31"/>
      <c r="I54" s="31"/>
    </row>
    <row r="59" spans="1:9" x14ac:dyDescent="0.25">
      <c r="A59" s="2" t="s">
        <v>295</v>
      </c>
      <c r="B59" s="1"/>
      <c r="C59" s="1"/>
      <c r="E59" s="1"/>
    </row>
    <row r="60" spans="1:9" x14ac:dyDescent="0.25">
      <c r="A60" s="3" t="s">
        <v>556</v>
      </c>
      <c r="B60" s="3" t="s">
        <v>305</v>
      </c>
      <c r="C60" s="3" t="s">
        <v>296</v>
      </c>
      <c r="D60" s="3" t="s">
        <v>297</v>
      </c>
      <c r="E60" s="3" t="s">
        <v>553</v>
      </c>
      <c r="F60" s="3" t="s">
        <v>557</v>
      </c>
      <c r="G60" s="31"/>
    </row>
    <row r="61" spans="1:9" x14ac:dyDescent="0.25">
      <c r="A61" s="52" t="s">
        <v>326</v>
      </c>
      <c r="B61" s="51" t="s">
        <v>329</v>
      </c>
      <c r="C61" s="52" t="s">
        <v>650</v>
      </c>
      <c r="D61" s="52" t="s">
        <v>650</v>
      </c>
      <c r="E61" s="52" t="s">
        <v>341</v>
      </c>
      <c r="F61" s="52" t="s">
        <v>322</v>
      </c>
      <c r="G61" s="31"/>
      <c r="H61" s="31"/>
    </row>
    <row r="62" spans="1:9" x14ac:dyDescent="0.25">
      <c r="A62" s="51" t="s">
        <v>327</v>
      </c>
      <c r="B62" s="3" t="s">
        <v>357</v>
      </c>
      <c r="C62" s="52" t="s">
        <v>649</v>
      </c>
      <c r="D62" s="52" t="s">
        <v>659</v>
      </c>
      <c r="E62" s="51" t="s">
        <v>338</v>
      </c>
      <c r="F62" s="51" t="s">
        <v>338</v>
      </c>
      <c r="G62" s="31"/>
      <c r="H62" s="31"/>
    </row>
    <row r="63" spans="1:9" x14ac:dyDescent="0.25">
      <c r="A63" s="3" t="s">
        <v>357</v>
      </c>
      <c r="B63" s="3" t="s">
        <v>357</v>
      </c>
      <c r="C63" s="51" t="s">
        <v>328</v>
      </c>
      <c r="D63" s="52" t="s">
        <v>321</v>
      </c>
      <c r="E63" s="31"/>
      <c r="F63" s="51" t="s">
        <v>335</v>
      </c>
      <c r="G63" s="31"/>
      <c r="H63" s="31"/>
    </row>
    <row r="64" spans="1:9" x14ac:dyDescent="0.25">
      <c r="A64" s="3" t="s">
        <v>357</v>
      </c>
      <c r="B64" s="3" t="s">
        <v>357</v>
      </c>
      <c r="C64" s="52" t="s">
        <v>592</v>
      </c>
      <c r="D64" s="3" t="s">
        <v>357</v>
      </c>
      <c r="E64" s="3" t="s">
        <v>357</v>
      </c>
      <c r="F64" s="39"/>
      <c r="G64" s="31"/>
      <c r="H64" s="31"/>
    </row>
    <row r="65" spans="1:8" x14ac:dyDescent="0.25">
      <c r="B65" s="3"/>
      <c r="C65" s="52" t="s">
        <v>317</v>
      </c>
      <c r="D65" s="5"/>
      <c r="E65" s="3"/>
      <c r="F65" s="39"/>
      <c r="G65" s="31"/>
      <c r="H65" s="31"/>
    </row>
    <row r="66" spans="1:8" x14ac:dyDescent="0.25">
      <c r="B66" s="3"/>
    </row>
    <row r="67" spans="1:8" x14ac:dyDescent="0.25">
      <c r="B67" s="3"/>
    </row>
    <row r="68" spans="1:8" x14ac:dyDescent="0.25">
      <c r="B68" s="3"/>
    </row>
    <row r="69" spans="1:8" x14ac:dyDescent="0.25">
      <c r="B69" s="3"/>
    </row>
    <row r="71" spans="1:8" x14ac:dyDescent="0.25">
      <c r="A71" s="2" t="s">
        <v>308</v>
      </c>
    </row>
    <row r="72" spans="1:8" x14ac:dyDescent="0.25">
      <c r="A72" s="3" t="s">
        <v>555</v>
      </c>
      <c r="B72" s="31"/>
    </row>
    <row r="73" spans="1:8" x14ac:dyDescent="0.25">
      <c r="A73" s="51" t="s">
        <v>645</v>
      </c>
      <c r="B73" s="31"/>
    </row>
    <row r="74" spans="1:8" x14ac:dyDescent="0.25">
      <c r="A74" s="31"/>
      <c r="B74" s="5"/>
      <c r="C74" s="5"/>
    </row>
  </sheetData>
  <pageMargins left="0.7" right="0.7" top="0.75" bottom="0.75" header="0.3" footer="0.3"/>
  <pageSetup orientation="portrait" horizontalDpi="4294967295" verticalDpi="4294967295"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Remediation_x0020_Date xmlns="365df3b4-2938-4962-8750-b3f089551ef3">2020-01-24T08:00:00+00:00</Remediation_x0020_Date>
    <Priority xmlns="365df3b4-2938-4962-8750-b3f089551ef3">New</Priority>
    <Estimated_x0020_Creation_x0020_Date xmlns="365df3b4-2938-4962-8750-b3f089551ef3">2020-01-24T08:00:00+00:00</Estimated_x0020_Creation_x0020_Dat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6895D7B4FD22A4A9C390F7B0E997D3F" ma:contentTypeVersion="7" ma:contentTypeDescription="Create a new document." ma:contentTypeScope="" ma:versionID="78d7bd49f711d3aa5cbb090d4a7360d0">
  <xsd:schema xmlns:xsd="http://www.w3.org/2001/XMLSchema" xmlns:xs="http://www.w3.org/2001/XMLSchema" xmlns:p="http://schemas.microsoft.com/office/2006/metadata/properties" xmlns:ns1="http://schemas.microsoft.com/sharepoint/v3" xmlns:ns2="365df3b4-2938-4962-8750-b3f089551ef3" xmlns:ns3="54031767-dd6d-417c-ab73-583408f47564" targetNamespace="http://schemas.microsoft.com/office/2006/metadata/properties" ma:root="true" ma:fieldsID="588d825b507c8e642fe3917ef671a92c" ns1:_="" ns2:_="" ns3:_="">
    <xsd:import namespace="http://schemas.microsoft.com/sharepoint/v3"/>
    <xsd:import namespace="365df3b4-2938-4962-8750-b3f089551ef3"/>
    <xsd:import namespace="54031767-dd6d-417c-ab73-583408f47564"/>
    <xsd:element name="properties">
      <xsd:complexType>
        <xsd:sequence>
          <xsd:element name="documentManagement">
            <xsd:complexType>
              <xsd:all>
                <xsd:element ref="ns1:PublishingStartDate" minOccurs="0"/>
                <xsd:element ref="ns1:PublishingExpirationDate" minOccurs="0"/>
                <xsd:element ref="ns2:Estimated_x0020_Creation_x0020_Date" minOccurs="0"/>
                <xsd:element ref="ns2:Remediation_x0020_Date" minOccurs="0"/>
                <xsd:element ref="ns2:Prior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65df3b4-2938-4962-8750-b3f089551ef3" elementFormDefault="qualified">
    <xsd:import namespace="http://schemas.microsoft.com/office/2006/documentManagement/types"/>
    <xsd:import namespace="http://schemas.microsoft.com/office/infopath/2007/PartnerControls"/>
    <xsd:element name="Estimated_x0020_Creation_x0020_Date" ma:index="6" nillable="true" ma:displayName="Estimated Creation Date" ma:format="DateOnly" ma:internalName="Estimated_x0020_Creation_x0020_Date" ma:readOnly="false">
      <xsd:simpleType>
        <xsd:restriction base="dms:DateTime"/>
      </xsd:simpleType>
    </xsd:element>
    <xsd:element name="Remediation_x0020_Date" ma:index="7" nillable="true" ma:displayName="Remediation Date" ma:default="[today]" ma:format="DateOnly" ma:internalName="Remediation_x0020_Date" ma:readOnly="false">
      <xsd:simpleType>
        <xsd:restriction base="dms:DateTime"/>
      </xsd:simpleType>
    </xsd:element>
    <xsd:element name="Priority" ma:index="8" nillable="true" ma:displayName="Priority" ma:default="New" ma:description="What Priority Level Is This Document?" ma:format="RadioButtons" ma:internalName="Priority" ma:readOnly="false">
      <xsd:simpleType>
        <xsd:restriction base="dms:Choice">
          <xsd:enumeration value="New"/>
          <xsd:enumeration value="Legacy"/>
          <xsd:enumeration value="Tier 1"/>
          <xsd:enumeration value="Tier 2"/>
          <xsd:enumeration value="Tier 3"/>
        </xsd:restriction>
      </xsd:simpleType>
    </xsd:element>
  </xsd:schema>
  <xsd:schema xmlns:xsd="http://www.w3.org/2001/XMLSchema" xmlns:xs="http://www.w3.org/2001/XMLSchema" xmlns:dms="http://schemas.microsoft.com/office/2006/documentManagement/types" xmlns:pc="http://schemas.microsoft.com/office/infopath/2007/PartnerControls" targetNamespace="54031767-dd6d-417c-ab73-583408f4756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39580D-E049-4917-A4D5-39B3E95BCE37}"/>
</file>

<file path=customXml/itemProps2.xml><?xml version="1.0" encoding="utf-8"?>
<ds:datastoreItem xmlns:ds="http://schemas.openxmlformats.org/officeDocument/2006/customXml" ds:itemID="{106BC8BF-4D19-44D7-86E7-7D1D1362D791}"/>
</file>

<file path=customXml/itemProps3.xml><?xml version="1.0" encoding="utf-8"?>
<ds:datastoreItem xmlns:ds="http://schemas.openxmlformats.org/officeDocument/2006/customXml" ds:itemID="{91728EA2-2016-4BD8-97D8-C5B459CE18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Order Worksheet</vt:lpstr>
      <vt:lpstr>Sheet1</vt:lpstr>
      <vt:lpstr>November 2019</vt:lpstr>
      <vt:lpstr>Tables</vt:lpstr>
      <vt:lpstr>Beef_p</vt:lpstr>
      <vt:lpstr>Dairy_p</vt:lpstr>
      <vt:lpstr>Fish_p</vt:lpstr>
      <vt:lpstr>FV_p</vt:lpstr>
      <vt:lpstr>Grain_p</vt:lpstr>
      <vt:lpstr>Nov_15</vt:lpstr>
      <vt:lpstr>Nut_p</vt:lpstr>
      <vt:lpstr>Poultry_p</vt:lpstr>
    </vt:vector>
  </TitlesOfParts>
  <Company>Oregon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USDA Foods Processing Worksheet SY 20-21</dc:title>
  <dc:creator>ENGLISH Sarah</dc:creator>
  <cp:lastModifiedBy>"englishs"</cp:lastModifiedBy>
  <cp:lastPrinted>2020-01-22T21:24:04Z</cp:lastPrinted>
  <dcterms:created xsi:type="dcterms:W3CDTF">2017-01-05T18:25:34Z</dcterms:created>
  <dcterms:modified xsi:type="dcterms:W3CDTF">2020-03-12T20:05:58Z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0x01010046895D7B4FD22A4A9C390F7B0E997D3F</vt:lpwstr>
  </property>
</Properties>
</file>