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I:\zScans\"/>
    </mc:Choice>
  </mc:AlternateContent>
  <xr:revisionPtr revIDLastSave="0" documentId="13_ncr:1_{017C684A-3A53-4F05-9694-A1A0C0168C30}" xr6:coauthVersionLast="47" xr6:coauthVersionMax="47" xr10:uidLastSave="{00000000-0000-0000-0000-000000000000}"/>
  <bookViews>
    <workbookView xWindow="-120" yWindow="-120" windowWidth="29040" windowHeight="15840" tabRatio="816" xr2:uid="{00000000-000D-0000-FFFF-FFFF00000000}"/>
  </bookViews>
  <sheets>
    <sheet name="ESD Allocations" sheetId="2" r:id="rId1"/>
    <sheet name="School District Allocations" sheetId="1" r:id="rId2"/>
    <sheet name="Charter School Allocations" sheetId="3" r:id="rId3"/>
  </sheets>
  <externalReferences>
    <externalReference r:id="rId4"/>
  </externalReferences>
  <definedNames>
    <definedName name="ADM">'[1]Raw ADM data'!$A$3:$K$339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E8" i="2"/>
  <c r="H11" i="2"/>
  <c r="H12" i="2"/>
  <c r="H13" i="2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D7" i="3"/>
  <c r="D8" i="2"/>
  <c r="D7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</calcChain>
</file>

<file path=xl/sharedStrings.xml><?xml version="1.0" encoding="utf-8"?>
<sst xmlns="http://schemas.openxmlformats.org/spreadsheetml/2006/main" count="562" uniqueCount="382">
  <si>
    <t>Safe School Culture Grant</t>
  </si>
  <si>
    <t>School District Allocations</t>
  </si>
  <si>
    <t>Adel SD 21</t>
  </si>
  <si>
    <t>Adrian SD 61</t>
  </si>
  <si>
    <t>Alsea SD 7J</t>
  </si>
  <si>
    <t>Amity SD 4J</t>
  </si>
  <si>
    <t>Annex SD 29</t>
  </si>
  <si>
    <t>Arlington SD 3</t>
  </si>
  <si>
    <t>Arock SD 81</t>
  </si>
  <si>
    <t>Ashland SD 5</t>
  </si>
  <si>
    <t>Ashwood SD 8</t>
  </si>
  <si>
    <t>Astoria SD 1</t>
  </si>
  <si>
    <t>Athena-Weston SD 29RJ</t>
  </si>
  <si>
    <t>Baker SD 5J</t>
  </si>
  <si>
    <t>Bandon SD 54</t>
  </si>
  <si>
    <t>Banks SD 13</t>
  </si>
  <si>
    <t>Beaverton SD 48J</t>
  </si>
  <si>
    <t>Bend-LaPine Administrative SD 1</t>
  </si>
  <si>
    <t>Bethel SD 52</t>
  </si>
  <si>
    <t>Blachly SD 90</t>
  </si>
  <si>
    <t>Black Butte SD 41</t>
  </si>
  <si>
    <t>Brookings-Harbor SD 17C</t>
  </si>
  <si>
    <t>Burnt River SD 30J</t>
  </si>
  <si>
    <t>Butte Falls SD 91</t>
  </si>
  <si>
    <t>Camas Valley SD 21J</t>
  </si>
  <si>
    <t>Canby SD 86</t>
  </si>
  <si>
    <t>Cascade SD 5</t>
  </si>
  <si>
    <t>Centennial SD 28J</t>
  </si>
  <si>
    <t>Central Curry SD 1</t>
  </si>
  <si>
    <t>Central Linn SD 552</t>
  </si>
  <si>
    <t>Central Point SD 6</t>
  </si>
  <si>
    <t>Central SD 13J</t>
  </si>
  <si>
    <t>Clatskanie SD 6J</t>
  </si>
  <si>
    <t>Colton SD 53</t>
  </si>
  <si>
    <t>Condon SD 25J</t>
  </si>
  <si>
    <t>Coos Bay SD 9</t>
  </si>
  <si>
    <t>Coquille SD 8</t>
  </si>
  <si>
    <t>Corbett SD 39</t>
  </si>
  <si>
    <t>Corvallis SD 509J</t>
  </si>
  <si>
    <t>Cove SD 15</t>
  </si>
  <si>
    <t>Creswell SD 40</t>
  </si>
  <si>
    <t>Crook County SD</t>
  </si>
  <si>
    <t>Crow-Applegate-Lorane SD 66</t>
  </si>
  <si>
    <t>Culver SD 4</t>
  </si>
  <si>
    <t>Dallas SD 2</t>
  </si>
  <si>
    <t>David Douglas SD 40</t>
  </si>
  <si>
    <t>Dayton SD 8</t>
  </si>
  <si>
    <t>Dayville SD 16J</t>
  </si>
  <si>
    <t>Diamond SD 7</t>
  </si>
  <si>
    <t>Double O SD 28</t>
  </si>
  <si>
    <t>Douglas County SD 15</t>
  </si>
  <si>
    <t>Douglas County SD 4</t>
  </si>
  <si>
    <t>Drewsey SD 13</t>
  </si>
  <si>
    <t>Dufur SD 29</t>
  </si>
  <si>
    <t>Eagle Point SD 9</t>
  </si>
  <si>
    <t>Echo SD 5</t>
  </si>
  <si>
    <t>Elgin SD 23</t>
  </si>
  <si>
    <t>Elkton SD 34</t>
  </si>
  <si>
    <t>Enterprise SD 21</t>
  </si>
  <si>
    <t>Estacada SD 108</t>
  </si>
  <si>
    <t>Eugene SD 4J</t>
  </si>
  <si>
    <t>Falls City SD 57</t>
  </si>
  <si>
    <t>Fern Ridge SD 28J</t>
  </si>
  <si>
    <t>Forest Grove SD 15</t>
  </si>
  <si>
    <t>Fossil SD 21J</t>
  </si>
  <si>
    <t>Frenchglen SD 16</t>
  </si>
  <si>
    <t>Gaston SD 511J</t>
  </si>
  <si>
    <t>Gervais SD 1</t>
  </si>
  <si>
    <t>Gladstone SD 115</t>
  </si>
  <si>
    <t>Glendale SD 77</t>
  </si>
  <si>
    <t>Glide SD 12</t>
  </si>
  <si>
    <t>Grants Pass SD 7</t>
  </si>
  <si>
    <t>Greater Albany Public SD 8J</t>
  </si>
  <si>
    <t>Gresham-Barlow SD 10J</t>
  </si>
  <si>
    <t>Harney County SD 3</t>
  </si>
  <si>
    <t>Harney County SD 4</t>
  </si>
  <si>
    <t>Harney County Union High SD 1J</t>
  </si>
  <si>
    <t>Harper SD 66</t>
  </si>
  <si>
    <t>Harrisburg SD 7J</t>
  </si>
  <si>
    <t>Helix SD 1</t>
  </si>
  <si>
    <t>Hermiston SD 8</t>
  </si>
  <si>
    <t>Hillsboro SD 1J</t>
  </si>
  <si>
    <t>Hood River County SD</t>
  </si>
  <si>
    <t>Huntington SD 16J</t>
  </si>
  <si>
    <t>Imbler SD 11</t>
  </si>
  <si>
    <t>Ione SD R2</t>
  </si>
  <si>
    <t>Jefferson County SD 509J</t>
  </si>
  <si>
    <t>Jefferson SD 14J</t>
  </si>
  <si>
    <t>Jewell SD 8</t>
  </si>
  <si>
    <t>John Day SD 3</t>
  </si>
  <si>
    <t>Jordan Valley SD 3</t>
  </si>
  <si>
    <t>Joseph SD 6</t>
  </si>
  <si>
    <t>Junction City SD 69</t>
  </si>
  <si>
    <t>Juntura SD 12</t>
  </si>
  <si>
    <t>Klamath County SD</t>
  </si>
  <si>
    <t>Klamath Falls City Schools</t>
  </si>
  <si>
    <t>Knappa SD 4</t>
  </si>
  <si>
    <t>La Grande SD 1</t>
  </si>
  <si>
    <t>Lake County SD 7</t>
  </si>
  <si>
    <t>Lake Oswego SD 7J</t>
  </si>
  <si>
    <t>Lebanon Community SD 9</t>
  </si>
  <si>
    <t>Lincoln County SD</t>
  </si>
  <si>
    <t>Long Creek SD 17</t>
  </si>
  <si>
    <t>Lowell SD 71</t>
  </si>
  <si>
    <t>Malheur County SD 51</t>
  </si>
  <si>
    <t>Mapleton SD 32</t>
  </si>
  <si>
    <t>Marcola SD 79J</t>
  </si>
  <si>
    <t>McKenzie SD 68</t>
  </si>
  <si>
    <t>McMinnville SD 40</t>
  </si>
  <si>
    <t>Medford SD 549C</t>
  </si>
  <si>
    <t>Milton-Freewater Unified SD 7</t>
  </si>
  <si>
    <t>Mitchell SD 55</t>
  </si>
  <si>
    <t>Molalla River SD 35</t>
  </si>
  <si>
    <t>Monroe SD 1J</t>
  </si>
  <si>
    <t>Monument SD 8</t>
  </si>
  <si>
    <t>Morrow SD 1</t>
  </si>
  <si>
    <t>Mt Angel SD 91</t>
  </si>
  <si>
    <t>Myrtle Point SD 41</t>
  </si>
  <si>
    <t>Neah-Kah-Nie SD 56</t>
  </si>
  <si>
    <t>Nestucca Valley SD 101J</t>
  </si>
  <si>
    <t>Newberg SD 29J</t>
  </si>
  <si>
    <t>North Bend SD 13</t>
  </si>
  <si>
    <t>North Clackamas SD 12</t>
  </si>
  <si>
    <t>North Douglas SD 22</t>
  </si>
  <si>
    <t>North Lake SD 14</t>
  </si>
  <si>
    <t>North Marion SD 15</t>
  </si>
  <si>
    <t>North Powder SD 8J</t>
  </si>
  <si>
    <t>North Santiam SD 29J</t>
  </si>
  <si>
    <t>North Wasco County SD 21</t>
  </si>
  <si>
    <t>Nyssa SD 26</t>
  </si>
  <si>
    <t>Oakland SD 1</t>
  </si>
  <si>
    <t>Oakridge SD 76</t>
  </si>
  <si>
    <t>Ontario SD 8C</t>
  </si>
  <si>
    <t>Oregon City SD 62</t>
  </si>
  <si>
    <t>Oregon Trail SD 46</t>
  </si>
  <si>
    <t>Paisley SD 11</t>
  </si>
  <si>
    <t>Parkrose SD 3</t>
  </si>
  <si>
    <t>Pendleton SD 16</t>
  </si>
  <si>
    <t>Perrydale SD 21</t>
  </si>
  <si>
    <t>Philomath SD 17J</t>
  </si>
  <si>
    <t>Phoenix-Talent SD 4</t>
  </si>
  <si>
    <t>Pilot Rock SD 2</t>
  </si>
  <si>
    <t>Pine Creek SD 5</t>
  </si>
  <si>
    <t>Pine Eagle SD 61</t>
  </si>
  <si>
    <t>Pinehurst SD 94</t>
  </si>
  <si>
    <t>Pleasant Hill SD 1</t>
  </si>
  <si>
    <t>Plush SD 18</t>
  </si>
  <si>
    <t>Port Orford-Langlois SD 2CJ</t>
  </si>
  <si>
    <t>Portland SD 1J</t>
  </si>
  <si>
    <t>Powers SD 31</t>
  </si>
  <si>
    <t>Prairie City SD 4</t>
  </si>
  <si>
    <t>Prospect SD 59</t>
  </si>
  <si>
    <t>Rainier SD 13</t>
  </si>
  <si>
    <t>Redmond SD 2J</t>
  </si>
  <si>
    <t>Reedsport SD 105</t>
  </si>
  <si>
    <t>Reynolds SD 7</t>
  </si>
  <si>
    <t>Riddle SD 70</t>
  </si>
  <si>
    <t>Riverdale SD 51J</t>
  </si>
  <si>
    <t>Rogue River SD 35</t>
  </si>
  <si>
    <t>Salem-Keizer SD 24J</t>
  </si>
  <si>
    <t>Santiam Canyon SD 129J</t>
  </si>
  <si>
    <t>Scappoose SD 1J</t>
  </si>
  <si>
    <t>Scio SD 95</t>
  </si>
  <si>
    <t>Seaside SD 10</t>
  </si>
  <si>
    <t>Sheridan SD 48J</t>
  </si>
  <si>
    <t>Sherman County SD</t>
  </si>
  <si>
    <t>Sherwood SD 88J</t>
  </si>
  <si>
    <t>Silver Falls SD 4J</t>
  </si>
  <si>
    <t>Sisters SD 6</t>
  </si>
  <si>
    <t>Siuslaw SD 97J</t>
  </si>
  <si>
    <t>South Harney SD 33</t>
  </si>
  <si>
    <t>South Lane SD 45J3</t>
  </si>
  <si>
    <t>South Umpqua SD 19</t>
  </si>
  <si>
    <t>South Wasco County SD 1</t>
  </si>
  <si>
    <t>Spray SD 1</t>
  </si>
  <si>
    <t>Springfield SD 19</t>
  </si>
  <si>
    <t>St Helens SD 502</t>
  </si>
  <si>
    <t>St Paul SD 45</t>
  </si>
  <si>
    <t>Stanfield SD 61</t>
  </si>
  <si>
    <t>Suntex SD 10</t>
  </si>
  <si>
    <t>Sutherlin SD 130</t>
  </si>
  <si>
    <t>Sweet Home SD 55</t>
  </si>
  <si>
    <t>Three Rivers/Josephine County SD</t>
  </si>
  <si>
    <t>Tigard-Tualatin SD 23J</t>
  </si>
  <si>
    <t>Tillamook SD 9</t>
  </si>
  <si>
    <t>Troy SD 54</t>
  </si>
  <si>
    <t>Ukiah SD 80R</t>
  </si>
  <si>
    <t>Umatilla SD 6R</t>
  </si>
  <si>
    <t>Union SD 5</t>
  </si>
  <si>
    <t>Vale SD 84</t>
  </si>
  <si>
    <t>Vernonia SD 47J</t>
  </si>
  <si>
    <t>Wallowa SD 12</t>
  </si>
  <si>
    <t>Warrenton-Hammond SD 30</t>
  </si>
  <si>
    <t>West Linn-Wilsonville SD 3J</t>
  </si>
  <si>
    <t>Willamina SD 30J</t>
  </si>
  <si>
    <t>Winston-Dillard SD 116</t>
  </si>
  <si>
    <t>Woodburn SD 103</t>
  </si>
  <si>
    <t>Yamhill Carlton SD 1</t>
  </si>
  <si>
    <t>Yoncalla SD 32</t>
  </si>
  <si>
    <t>District ID</t>
  </si>
  <si>
    <t>District Name</t>
  </si>
  <si>
    <t>Minimum State Funded Instructors</t>
  </si>
  <si>
    <t>Maxiumum Additional State Match Instructors</t>
  </si>
  <si>
    <t>Maximum Local Match Instructors</t>
  </si>
  <si>
    <t>Maximum Total Instructors</t>
  </si>
  <si>
    <t>Maximum State Grant Allocation</t>
  </si>
  <si>
    <t>Total Estimated Stipend and Related Costs</t>
  </si>
  <si>
    <t>Maxiumum State Funded Instructors</t>
  </si>
  <si>
    <t>Total Estimated Training Course Costs</t>
  </si>
  <si>
    <t>Est. Training Course Cost</t>
  </si>
  <si>
    <t>Est. Stipends and Related Costs</t>
  </si>
  <si>
    <t>Total Est. Cost Per Instructor</t>
  </si>
  <si>
    <t>.</t>
  </si>
  <si>
    <t>Education Service District Allocations</t>
  </si>
  <si>
    <t>Charter School Allocations</t>
  </si>
  <si>
    <t>School ID</t>
  </si>
  <si>
    <t>Charter School Name</t>
  </si>
  <si>
    <t>ESD ID</t>
  </si>
  <si>
    <t>ESD Name</t>
  </si>
  <si>
    <t>Academy for Character Education</t>
  </si>
  <si>
    <t>Alliance Charter Academy</t>
  </si>
  <si>
    <t>Alsea Charter School</t>
  </si>
  <si>
    <t>Annex Charter School</t>
  </si>
  <si>
    <t>Arco Iris Spanish Immersion School</t>
  </si>
  <si>
    <t>Arlington Community Charter School</t>
  </si>
  <si>
    <t>Armadillo Technical Institute</t>
  </si>
  <si>
    <t>Arthur Academy</t>
  </si>
  <si>
    <t>Baker Early College</t>
  </si>
  <si>
    <t>Baker Web Academy</t>
  </si>
  <si>
    <t>Bend International School</t>
  </si>
  <si>
    <t>Bethany Charter School</t>
  </si>
  <si>
    <t>Bridge Charter Academy</t>
  </si>
  <si>
    <t>Burnt River School</t>
  </si>
  <si>
    <t>Butte Falls Charter School</t>
  </si>
  <si>
    <t>Camas Valley School</t>
  </si>
  <si>
    <t>Cascade Heights Public Charter School</t>
  </si>
  <si>
    <t>Cascade Virtual Academy</t>
  </si>
  <si>
    <t>Center for Advanced Learning</t>
  </si>
  <si>
    <t>Childs Way Charter School</t>
  </si>
  <si>
    <t>City View Charter School</t>
  </si>
  <si>
    <t>Clackamas Academy of Industrial Sciences</t>
  </si>
  <si>
    <t>Clackamas Middle College</t>
  </si>
  <si>
    <t>Clackamas Web Academy</t>
  </si>
  <si>
    <t>Coburg Community Charter School</t>
  </si>
  <si>
    <t>Corbett School</t>
  </si>
  <si>
    <t>Cove Charter School</t>
  </si>
  <si>
    <t>Crater Lake Academy</t>
  </si>
  <si>
    <t>Dallas Community Charter</t>
  </si>
  <si>
    <t>Days Creek Charter School</t>
  </si>
  <si>
    <t>Desert Sky Montessori</t>
  </si>
  <si>
    <t>Destinations Career Academy of Oregon</t>
  </si>
  <si>
    <t>Eagle Charter School</t>
  </si>
  <si>
    <t>EagleRidge High School</t>
  </si>
  <si>
    <t>Eddyville Charter School</t>
  </si>
  <si>
    <t>Elkton Charter School</t>
  </si>
  <si>
    <t>Emerson School</t>
  </si>
  <si>
    <t>Evergreen Virtual Academy</t>
  </si>
  <si>
    <t>Forest Grove Community School</t>
  </si>
  <si>
    <t>Fossil Charter School</t>
  </si>
  <si>
    <t>Four Rivers Community School</t>
  </si>
  <si>
    <t>Frontier Charter Academy</t>
  </si>
  <si>
    <t>Gresham Arthur Academy</t>
  </si>
  <si>
    <t>Harmony Academy</t>
  </si>
  <si>
    <t>Harper Charter School</t>
  </si>
  <si>
    <t>HOLLA School</t>
  </si>
  <si>
    <t>Hope Chinese Charter School</t>
  </si>
  <si>
    <t>Howard Street Charter</t>
  </si>
  <si>
    <t>Huntington School</t>
  </si>
  <si>
    <t>Imbler Charter School</t>
  </si>
  <si>
    <t xml:space="preserve">Inavale Community Partners dba Muddy Creek Charter School </t>
  </si>
  <si>
    <t>Insight School of Oregon Painted Hills</t>
  </si>
  <si>
    <t>Ione Community Charter School</t>
  </si>
  <si>
    <t>Jane Goodall Environmental Middle Charter School</t>
  </si>
  <si>
    <t>Joseph Charter School</t>
  </si>
  <si>
    <t>Kairos PDX</t>
  </si>
  <si>
    <t>Kids Unlimited Academy</t>
  </si>
  <si>
    <t>Kids Unlimited Academy White City</t>
  </si>
  <si>
    <t>Kings Valley Charter School</t>
  </si>
  <si>
    <t>Le Monde French Immersion Public Charter School</t>
  </si>
  <si>
    <t>Lewis and Clark Montessori Charter School</t>
  </si>
  <si>
    <t>Lighthouse Charter School</t>
  </si>
  <si>
    <t>Lincoln City Career Technical High School</t>
  </si>
  <si>
    <t>Lourdes School</t>
  </si>
  <si>
    <t>Luckiamute Valley Charter School</t>
  </si>
  <si>
    <t>Madrone Trail Public Charter School</t>
  </si>
  <si>
    <t>McKenzie River Community School</t>
  </si>
  <si>
    <t>Metro East Web Academy</t>
  </si>
  <si>
    <t>Milwaukie Academy of the Arts</t>
  </si>
  <si>
    <t>Molalla River Academy</t>
  </si>
  <si>
    <t>Mosier Community School</t>
  </si>
  <si>
    <t>Mountain View Academy</t>
  </si>
  <si>
    <t>Multi-sensory Instruction Teaching Children Hands-On (MITCH)</t>
  </si>
  <si>
    <t>Multnomah Learning Academy</t>
  </si>
  <si>
    <t>Network Charter School</t>
  </si>
  <si>
    <t>Nixyaawii Community School</t>
  </si>
  <si>
    <t>North Powder Charter School</t>
  </si>
  <si>
    <t>Optimum Learning Environment Charter School</t>
  </si>
  <si>
    <t>Oregon Charter Academy</t>
  </si>
  <si>
    <t>Oregon City Service Learning Academy</t>
  </si>
  <si>
    <t>Oregon Connections Academy</t>
  </si>
  <si>
    <t>Oregon Family School</t>
  </si>
  <si>
    <t>Oregon International School</t>
  </si>
  <si>
    <t>Oregon Trail  Academy</t>
  </si>
  <si>
    <t>Paisley School</t>
  </si>
  <si>
    <t>Phoenix School</t>
  </si>
  <si>
    <t>Pine Eagle Charter School</t>
  </si>
  <si>
    <t>Portland Arthur Academy Charter School</t>
  </si>
  <si>
    <t>Portland Village School</t>
  </si>
  <si>
    <t>Powell Butte Community Charter School</t>
  </si>
  <si>
    <t>Prospect Charter School</t>
  </si>
  <si>
    <t>Redmond Proficiency Academy</t>
  </si>
  <si>
    <t>Reedsport Community Charter School</t>
  </si>
  <si>
    <t>Resource Link Charter School</t>
  </si>
  <si>
    <t>Reynolds Arthur Academy</t>
  </si>
  <si>
    <t>Ridgeline Montessori</t>
  </si>
  <si>
    <t>Rivers Edge Academy Charter School</t>
  </si>
  <si>
    <t>Rockwood Preparatory Academy</t>
  </si>
  <si>
    <t>Sand Ridge Charter School</t>
  </si>
  <si>
    <t>Sauvie Island School</t>
  </si>
  <si>
    <t>Sheridan AllPrep Academy</t>
  </si>
  <si>
    <t>Sherwood Charter School</t>
  </si>
  <si>
    <t>Siletz Valley Schools</t>
  </si>
  <si>
    <t>Silvies River Charter School</t>
  </si>
  <si>
    <t>South Columbia Family School</t>
  </si>
  <si>
    <t>Springwater Environmental Sciences School</t>
  </si>
  <si>
    <t>St Helens Arthur Academy</t>
  </si>
  <si>
    <t>Summit Learning Charter</t>
  </si>
  <si>
    <t>Sunny Wolf Charter School</t>
  </si>
  <si>
    <t>Sweet Home Charter School</t>
  </si>
  <si>
    <t>TEACH-NW</t>
  </si>
  <si>
    <t>The Cannon Beach Academy</t>
  </si>
  <si>
    <t>The Community Roots School</t>
  </si>
  <si>
    <t>The Cottonwood School of Civics and Science</t>
  </si>
  <si>
    <t>The Ivy School</t>
  </si>
  <si>
    <t>The Valley School of Southern Oregon</t>
  </si>
  <si>
    <t>Three Rivers Charter School</t>
  </si>
  <si>
    <t>Triangle Lake Charter School</t>
  </si>
  <si>
    <t>Twin Rivers Charter School</t>
  </si>
  <si>
    <t>Ukiah Charter School</t>
  </si>
  <si>
    <t>Valley Inquiry Charter School</t>
  </si>
  <si>
    <t>Village School</t>
  </si>
  <si>
    <t>Virtual Preparatory Academy of Oregon</t>
  </si>
  <si>
    <t>Willamette Connections Academy</t>
  </si>
  <si>
    <t>Willamette Leadership Academy</t>
  </si>
  <si>
    <t>Woodburn Arthur Academy</t>
  </si>
  <si>
    <t>Woodland Charter School</t>
  </si>
  <si>
    <t>Eola Hills Charter School</t>
  </si>
  <si>
    <t>Glendale Community Charter School Pre-K-12</t>
  </si>
  <si>
    <t>Innovations Academy</t>
  </si>
  <si>
    <t>Logos Charter School</t>
  </si>
  <si>
    <t>Renaissance Public Academy</t>
  </si>
  <si>
    <t>Sheridan Japanese School</t>
  </si>
  <si>
    <t>Southern Oregon Success Academy</t>
  </si>
  <si>
    <t>West Lane Charter School</t>
  </si>
  <si>
    <t>2021-22 Student Count</t>
  </si>
  <si>
    <r>
      <t xml:space="preserve">Maxiumum Additional State Match </t>
    </r>
    <r>
      <rPr>
        <b/>
        <sz val="11"/>
        <color rgb="FFC00000"/>
        <rFont val="Calibri"/>
        <family val="2"/>
        <scheme val="minor"/>
      </rPr>
      <t>APS</t>
    </r>
    <r>
      <rPr>
        <b/>
        <sz val="11"/>
        <color theme="1"/>
        <rFont val="Calibri"/>
        <family val="2"/>
        <scheme val="minor"/>
      </rPr>
      <t xml:space="preserve"> Instructors</t>
    </r>
  </si>
  <si>
    <r>
      <t xml:space="preserve">Maxiumum Additional State Match </t>
    </r>
    <r>
      <rPr>
        <b/>
        <sz val="11"/>
        <color rgb="FFC00000"/>
        <rFont val="Calibri"/>
        <family val="2"/>
        <scheme val="minor"/>
      </rPr>
      <t>VPI</t>
    </r>
    <r>
      <rPr>
        <b/>
        <sz val="11"/>
        <color theme="1"/>
        <rFont val="Calibri"/>
        <family val="2"/>
        <scheme val="minor"/>
      </rPr>
      <t xml:space="preserve"> Instructors</t>
    </r>
  </si>
  <si>
    <r>
      <t xml:space="preserve">Maximum Local Match </t>
    </r>
    <r>
      <rPr>
        <b/>
        <sz val="11"/>
        <color rgb="FFC00000"/>
        <rFont val="Calibri"/>
        <family val="2"/>
        <scheme val="minor"/>
      </rPr>
      <t>APS</t>
    </r>
    <r>
      <rPr>
        <b/>
        <sz val="11"/>
        <color theme="1"/>
        <rFont val="Calibri"/>
        <family val="2"/>
        <scheme val="minor"/>
      </rPr>
      <t xml:space="preserve"> Instructors</t>
    </r>
  </si>
  <si>
    <r>
      <t xml:space="preserve">Maximum Local Match </t>
    </r>
    <r>
      <rPr>
        <b/>
        <sz val="11"/>
        <color rgb="FFC00000"/>
        <rFont val="Calibri"/>
        <family val="2"/>
        <scheme val="minor"/>
      </rPr>
      <t>VPI</t>
    </r>
    <r>
      <rPr>
        <b/>
        <sz val="11"/>
        <color theme="1"/>
        <rFont val="Calibri"/>
        <family val="2"/>
        <scheme val="minor"/>
      </rPr>
      <t xml:space="preserve"> Instructors</t>
    </r>
  </si>
  <si>
    <r>
      <t xml:space="preserve">Minimum 
State 
Funded </t>
    </r>
    <r>
      <rPr>
        <b/>
        <sz val="11"/>
        <color rgb="FFC00000"/>
        <rFont val="Calibri"/>
        <family val="2"/>
        <scheme val="minor"/>
      </rPr>
      <t>VPI</t>
    </r>
    <r>
      <rPr>
        <b/>
        <sz val="11"/>
        <color theme="1"/>
        <rFont val="Calibri"/>
        <family val="2"/>
        <scheme val="minor"/>
      </rPr>
      <t xml:space="preserve"> Instructors</t>
    </r>
  </si>
  <si>
    <r>
      <t xml:space="preserve">Minimum State 
Funded </t>
    </r>
    <r>
      <rPr>
        <b/>
        <sz val="11"/>
        <color rgb="FFC00000"/>
        <rFont val="Calibri"/>
        <family val="2"/>
        <scheme val="minor"/>
      </rPr>
      <t>APS</t>
    </r>
    <r>
      <rPr>
        <b/>
        <sz val="11"/>
        <color theme="1"/>
        <rFont val="Calibri"/>
        <family val="2"/>
        <scheme val="minor"/>
      </rPr>
      <t xml:space="preserve"> Instructors</t>
    </r>
  </si>
  <si>
    <r>
      <t xml:space="preserve">Advanced Physical Skills </t>
    </r>
    <r>
      <rPr>
        <b/>
        <sz val="11"/>
        <color rgb="FFC00000"/>
        <rFont val="Calibri"/>
        <family val="2"/>
      </rPr>
      <t>(APS)</t>
    </r>
    <r>
      <rPr>
        <b/>
        <sz val="11"/>
        <color theme="1"/>
        <rFont val="Calibri"/>
        <family val="2"/>
      </rPr>
      <t xml:space="preserve"> Instructor</t>
    </r>
  </si>
  <si>
    <r>
      <t xml:space="preserve">Verbal and Physical Intervention </t>
    </r>
    <r>
      <rPr>
        <b/>
        <sz val="11"/>
        <color rgb="FFC00000"/>
        <rFont val="Calibri"/>
        <family val="2"/>
      </rPr>
      <t>(VPI)</t>
    </r>
    <r>
      <rPr>
        <b/>
        <sz val="11"/>
        <color theme="1"/>
        <rFont val="Calibri"/>
        <family val="2"/>
      </rPr>
      <t xml:space="preserve"> Instructor</t>
    </r>
  </si>
  <si>
    <t>Clackamas ESD</t>
  </si>
  <si>
    <t>South Coast ESD</t>
  </si>
  <si>
    <t>High Desert ESD</t>
  </si>
  <si>
    <t>Douglas ESD</t>
  </si>
  <si>
    <t>North Central ESD</t>
  </si>
  <si>
    <t>Grant ESD</t>
  </si>
  <si>
    <t>Harney ESD</t>
  </si>
  <si>
    <t>Southern Oregon ESD</t>
  </si>
  <si>
    <t>Jefferson ESD</t>
  </si>
  <si>
    <t>Lake ESD</t>
  </si>
  <si>
    <t>Lane ESD</t>
  </si>
  <si>
    <t>Linn Benton Lincoln ESD</t>
  </si>
  <si>
    <t>Malheur ESD</t>
  </si>
  <si>
    <t>Willamette ESD</t>
  </si>
  <si>
    <t>Multnomah ESD</t>
  </si>
  <si>
    <t>InterMountain ESD</t>
  </si>
  <si>
    <t>Region 18ESD</t>
  </si>
  <si>
    <t>Columbia Gorge ESD</t>
  </si>
  <si>
    <t>Northwest Regional ESD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</si>
</sst>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3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1A75BC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1A75BC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8"/>
      <name val="Calibri"/>
      <family val="2"/>
    </font>
    <font>
      <b/>
      <sz val="18"/>
      <color rgb="FF1A75BC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8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5F2FB"/>
        <bgColor indexed="64"/>
      </patternFill>
    </fill>
    <fill>
      <patternFill patternType="solid">
        <fgColor rgb="FFC9E3F7"/>
        <bgColor indexed="64"/>
      </patternFill>
    </fill>
    <fill>
      <patternFill patternType="solid">
        <fgColor rgb="FFAAD4F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auto="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</borders>
  <cellStyleXfs count="59">
    <xf numFmtId="0" fontId="0" fillId="0" borderId="0">
      <alignment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horizontal="left" vertical="center"/>
    </xf>
    <xf numFmtId="0" fontId="1" fillId="33" borderId="0" applyNumberFormat="0" applyFont="0" applyBorder="0" applyAlignment="0" applyProtection="0"/>
    <xf numFmtId="0" fontId="1" fillId="34" borderId="0" applyNumberFormat="0" applyFont="0" applyBorder="0" applyAlignment="0" applyProtection="0"/>
    <xf numFmtId="0" fontId="1" fillId="35" borderId="0" applyNumberFormat="0" applyFont="0" applyBorder="0" applyAlignment="0" applyProtection="0"/>
    <xf numFmtId="8" fontId="1" fillId="0" borderId="0" applyFont="0" applyFill="0" applyBorder="0">
      <alignment horizontal="right" vertical="center"/>
    </xf>
    <xf numFmtId="0" fontId="21" fillId="0" borderId="0" applyNumberFormat="0" applyFill="0" applyBorder="0" applyAlignment="0">
      <alignment vertical="center"/>
    </xf>
    <xf numFmtId="0" fontId="22" fillId="0" borderId="0" applyNumberFormat="0" applyFill="0" applyBorder="0" applyAlignment="0" applyProtection="0"/>
    <xf numFmtId="44" fontId="23" fillId="0" borderId="0" applyFont="0" applyFill="0" applyBorder="0" applyProtection="0">
      <alignment vertical="center"/>
    </xf>
    <xf numFmtId="9" fontId="23" fillId="0" borderId="0" applyFont="0" applyFill="0" applyBorder="0" applyProtection="0">
      <alignment horizontal="center" vertical="center"/>
    </xf>
    <xf numFmtId="43" fontId="1" fillId="0" borderId="0" applyFont="0" applyFill="0" applyBorder="0" applyAlignment="0" applyProtection="0"/>
  </cellStyleXfs>
  <cellXfs count="33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10" xfId="0" applyBorder="1">
      <alignment vertical="center"/>
    </xf>
    <xf numFmtId="0" fontId="0" fillId="0" borderId="10" xfId="0" applyBorder="1" applyAlignment="1">
      <alignment horizontal="left" indent="19"/>
    </xf>
    <xf numFmtId="0" fontId="0" fillId="0" borderId="0" xfId="0" applyAlignment="1">
      <alignment horizontal="left" indent="19"/>
    </xf>
    <xf numFmtId="0" fontId="0" fillId="0" borderId="0" xfId="0" applyBorder="1" applyAlignment="1">
      <alignment horizontal="left" indent="19"/>
    </xf>
    <xf numFmtId="38" fontId="0" fillId="0" borderId="0" xfId="58" applyNumberFormat="1" applyFont="1"/>
    <xf numFmtId="164" fontId="0" fillId="0" borderId="0" xfId="0" applyNumberFormat="1" applyAlignment="1">
      <alignment horizontal="center"/>
    </xf>
    <xf numFmtId="0" fontId="26" fillId="0" borderId="0" xfId="0" applyFont="1" applyAlignment="1">
      <alignment horizontal="center"/>
    </xf>
    <xf numFmtId="164" fontId="26" fillId="0" borderId="0" xfId="56" applyNumberFormat="1" applyFont="1" applyAlignment="1"/>
    <xf numFmtId="0" fontId="0" fillId="0" borderId="0" xfId="0" applyFont="1" applyAlignment="1">
      <alignment horizontal="center"/>
    </xf>
    <xf numFmtId="0" fontId="25" fillId="0" borderId="0" xfId="0" applyFont="1" applyAlignment="1">
      <alignment horizontal="left" vertical="top" indent="25"/>
    </xf>
    <xf numFmtId="0" fontId="24" fillId="0" borderId="0" xfId="0" applyFont="1" applyAlignment="1">
      <alignment horizontal="left" indent="25"/>
    </xf>
    <xf numFmtId="0" fontId="26" fillId="34" borderId="11" xfId="0" applyFont="1" applyFill="1" applyBorder="1" applyAlignment="1">
      <alignment horizontal="right" indent="1"/>
    </xf>
    <xf numFmtId="164" fontId="26" fillId="34" borderId="12" xfId="0" applyNumberFormat="1" applyFont="1" applyFill="1" applyBorder="1" applyAlignment="1"/>
    <xf numFmtId="0" fontId="0" fillId="0" borderId="13" xfId="0" applyFill="1" applyBorder="1" applyAlignment="1">
      <alignment horizontal="right" indent="1"/>
    </xf>
    <xf numFmtId="164" fontId="0" fillId="0" borderId="14" xfId="0" applyNumberFormat="1" applyFill="1" applyBorder="1" applyAlignment="1"/>
    <xf numFmtId="0" fontId="0" fillId="0" borderId="15" xfId="0" applyFill="1" applyBorder="1" applyAlignment="1">
      <alignment horizontal="right" indent="1"/>
    </xf>
    <xf numFmtId="164" fontId="0" fillId="0" borderId="16" xfId="0" applyNumberFormat="1" applyFill="1" applyBorder="1" applyAlignment="1"/>
    <xf numFmtId="0" fontId="27" fillId="0" borderId="0" xfId="0" applyFont="1" applyAlignment="1">
      <alignment horizontal="center" vertical="center"/>
    </xf>
    <xf numFmtId="0" fontId="16" fillId="34" borderId="17" xfId="0" applyFont="1" applyFill="1" applyBorder="1" applyAlignment="1">
      <alignment horizontal="center" wrapText="1"/>
    </xf>
    <xf numFmtId="0" fontId="16" fillId="34" borderId="17" xfId="0" applyFont="1" applyFill="1" applyBorder="1" applyAlignment="1">
      <alignment wrapText="1"/>
    </xf>
    <xf numFmtId="0" fontId="16" fillId="0" borderId="17" xfId="0" applyFont="1" applyBorder="1" applyAlignment="1">
      <alignment horizontal="center" wrapText="1"/>
    </xf>
    <xf numFmtId="0" fontId="0" fillId="0" borderId="0" xfId="0" applyFont="1" applyAlignment="1">
      <alignment horizontal="left" indent="19"/>
    </xf>
    <xf numFmtId="0" fontId="26" fillId="34" borderId="18" xfId="0" applyFont="1" applyFill="1" applyBorder="1" applyAlignment="1">
      <alignment horizontal="center" wrapText="1"/>
    </xf>
    <xf numFmtId="0" fontId="26" fillId="34" borderId="19" xfId="0" applyFont="1" applyFill="1" applyBorder="1" applyAlignment="1">
      <alignment horizontal="center" wrapText="1"/>
    </xf>
    <xf numFmtId="164" fontId="0" fillId="0" borderId="20" xfId="0" applyNumberFormat="1" applyFill="1" applyBorder="1" applyAlignment="1"/>
    <xf numFmtId="164" fontId="0" fillId="0" borderId="21" xfId="0" applyNumberFormat="1" applyFill="1" applyBorder="1" applyAlignment="1"/>
    <xf numFmtId="164" fontId="0" fillId="0" borderId="22" xfId="0" applyNumberFormat="1" applyFill="1" applyBorder="1" applyAlignment="1"/>
    <xf numFmtId="164" fontId="0" fillId="0" borderId="23" xfId="0" applyNumberFormat="1" applyFill="1" applyBorder="1" applyAlignment="1"/>
    <xf numFmtId="164" fontId="26" fillId="34" borderId="24" xfId="0" applyNumberFormat="1" applyFont="1" applyFill="1" applyBorder="1" applyAlignment="1"/>
    <xf numFmtId="38" fontId="0" fillId="0" borderId="0" xfId="58" applyNumberFormat="1" applyFont="1" applyAlignment="1">
      <alignment horizontal="center"/>
    </xf>
  </cellXfs>
  <cellStyles count="59">
    <cellStyle name="1 OFIT Header" xfId="47" xr:uid="{00000000-0005-0000-0000-000000000000}"/>
    <cellStyle name="2 OSF Header" xfId="48" xr:uid="{00000000-0005-0000-0000-000001000000}"/>
    <cellStyle name="20% - Accent1" xfId="24" builtinId="30" hidden="1"/>
    <cellStyle name="20% - Accent2" xfId="28" builtinId="34" hidden="1"/>
    <cellStyle name="20% - Accent3" xfId="32" builtinId="38" hidden="1"/>
    <cellStyle name="20% - Accent4" xfId="36" builtinId="42" hidden="1"/>
    <cellStyle name="20% - Accent5" xfId="40" builtinId="46" hidden="1"/>
    <cellStyle name="20% - Accent6" xfId="44" builtinId="50" hidden="1"/>
    <cellStyle name="3 Doc Title" xfId="49" xr:uid="{00000000-0005-0000-0000-000008000000}"/>
    <cellStyle name="4 Blue Font" xfId="54" xr:uid="{00000000-0005-0000-0000-000009000000}"/>
    <cellStyle name="40% - Accent1" xfId="25" builtinId="31" hidden="1"/>
    <cellStyle name="40% - Accent2" xfId="29" builtinId="35" hidden="1"/>
    <cellStyle name="40% - Accent3" xfId="33" builtinId="39" hidden="1"/>
    <cellStyle name="40% - Accent4" xfId="37" builtinId="43" hidden="1"/>
    <cellStyle name="40% - Accent5" xfId="41" builtinId="47" hidden="1"/>
    <cellStyle name="40% - Accent6" xfId="45" builtinId="51" hidden="1"/>
    <cellStyle name="5 Light Fill" xfId="50" xr:uid="{00000000-0005-0000-0000-000010000000}"/>
    <cellStyle name="6 Medium Fill" xfId="51" xr:uid="{00000000-0005-0000-0000-000011000000}"/>
    <cellStyle name="60% - Accent1" xfId="26" builtinId="32" hidden="1"/>
    <cellStyle name="60% - Accent2" xfId="30" builtinId="36" hidden="1"/>
    <cellStyle name="60% - Accent3" xfId="34" builtinId="40" hidden="1"/>
    <cellStyle name="60% - Accent4" xfId="38" builtinId="44" hidden="1"/>
    <cellStyle name="60% - Accent5" xfId="42" builtinId="48" hidden="1"/>
    <cellStyle name="60% - Accent6" xfId="46" builtinId="52" hidden="1"/>
    <cellStyle name="7 Dark Fill" xfId="52" xr:uid="{00000000-0005-0000-0000-000018000000}"/>
    <cellStyle name="Accent1" xfId="23" builtinId="29" hidden="1"/>
    <cellStyle name="Accent2" xfId="27" builtinId="33" hidden="1"/>
    <cellStyle name="Accent3" xfId="31" builtinId="37" hidden="1"/>
    <cellStyle name="Accent4" xfId="35" builtinId="41" hidden="1"/>
    <cellStyle name="Accent5" xfId="39" builtinId="45" hidden="1"/>
    <cellStyle name="Accent6" xfId="43" builtinId="49" hidden="1"/>
    <cellStyle name="Bad" xfId="12" builtinId="27" hidden="1"/>
    <cellStyle name="Calculation" xfId="16" builtinId="22" hidden="1"/>
    <cellStyle name="Check Cell" xfId="18" builtinId="23" hidden="1"/>
    <cellStyle name="Comma" xfId="1" builtinId="3" hidden="1"/>
    <cellStyle name="Comma" xfId="58" builtinId="3"/>
    <cellStyle name="Comma [0]" xfId="2" builtinId="6" hidden="1"/>
    <cellStyle name="Currency" xfId="3" builtinId="4" hidden="1"/>
    <cellStyle name="Currency" xfId="53" builtinId="4" hidden="1" customBuiltin="1"/>
    <cellStyle name="Currency" xfId="56" builtinId="4" customBuiltin="1"/>
    <cellStyle name="Currency [0]" xfId="4" builtinId="7" hidden="1"/>
    <cellStyle name="Explanatory Text" xfId="21" builtinId="53" hidden="1"/>
    <cellStyle name="Good" xfId="11" builtinId="26" hidden="1"/>
    <cellStyle name="Heading 1" xfId="7" builtinId="16" hidden="1"/>
    <cellStyle name="Heading 2" xfId="8" builtinId="17" hidden="1"/>
    <cellStyle name="Heading 3" xfId="9" builtinId="18" hidden="1"/>
    <cellStyle name="Heading 4" xfId="10" builtinId="19" hidden="1"/>
    <cellStyle name="Hyperlink" xfId="55" builtinId="8" hidden="1"/>
    <cellStyle name="Input" xfId="14" builtinId="20" hidden="1"/>
    <cellStyle name="Linked Cell" xfId="17" builtinId="24" hidden="1"/>
    <cellStyle name="Neutral" xfId="13" builtinId="28" hidden="1"/>
    <cellStyle name="Normal" xfId="0" builtinId="0" customBuiltin="1"/>
    <cellStyle name="Note" xfId="20" builtinId="10" hidden="1"/>
    <cellStyle name="Output" xfId="15" builtinId="21" hidden="1"/>
    <cellStyle name="Percent" xfId="5" builtinId="5" hidden="1"/>
    <cellStyle name="Percent" xfId="57" builtinId="5" customBuiltin="1"/>
    <cellStyle name="Title" xfId="6" builtinId="15" hidden="1"/>
    <cellStyle name="Total" xfId="22" builtinId="25" hidden="1"/>
    <cellStyle name="Warning Text" xfId="19" builtinId="11" hidden="1"/>
  </cellStyles>
  <dxfs count="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6" formatCode="#,##0_);[Red]\(#,##0\)"/>
      <alignment horizontal="center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(&quot;$&quot;* #,##0_);_(&quot;$&quot;* \(#,##0\);_(&quot;$&quot;* &quot;-&quot;??_);_(@_)"/>
      <alignment horizontal="general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6" formatCode="#,##0_);[Red]\(#,##0\)"/>
    </dxf>
    <dxf>
      <alignment horizontal="center" vertical="bottom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(&quot;$&quot;* #,##0_);_(&quot;$&quot;* \(#,##0\);_(&quot;$&quot;* &quot;-&quot;??_);_(@_)"/>
      <alignment horizontal="general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6" formatCode="#,##0_);[Red]\(#,##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(&quot;$&quot;* #,##0_);_(&quot;$&quot;* \(#,##0\);_(&quot;$&quot;* &quot;-&quot;??_);_(@_)"/>
      <alignment horizontal="general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E5F2FB"/>
        </patternFill>
      </fill>
    </dxf>
    <dxf>
      <font>
        <b/>
        <i val="0"/>
      </font>
      <fill>
        <patternFill>
          <bgColor rgb="FFAAD4F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rgb="FFD4D4D4"/>
        </vertical>
        <horizontal style="thin">
          <color rgb="FFD4D4D4"/>
        </horizontal>
      </border>
    </dxf>
    <dxf>
      <font>
        <b/>
        <i val="0"/>
      </font>
      <fill>
        <patternFill>
          <bgColor rgb="FFAAD4F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rgb="FFD4D4D4"/>
        </vertical>
        <horizontal style="thin">
          <color rgb="FFD4D4D4"/>
        </horizontal>
      </border>
    </dxf>
    <dxf>
      <font>
        <b/>
        <i val="0"/>
      </font>
      <fill>
        <patternFill>
          <bgColor rgb="FFAAD4F4"/>
        </patternFill>
      </fill>
    </dxf>
    <dxf>
      <font>
        <b/>
        <i val="0"/>
      </font>
      <fill>
        <patternFill>
          <bgColor rgb="FFAAD4F4"/>
        </patternFill>
      </fill>
      <border>
        <top style="medium">
          <color auto="1"/>
        </top>
      </border>
    </dxf>
    <dxf>
      <font>
        <b/>
        <i val="0"/>
      </font>
      <fill>
        <patternFill>
          <bgColor rgb="FFAAD4F4"/>
        </patternFill>
      </fill>
      <border>
        <bottom style="medium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5" defaultTableStyle="ODE Default" defaultPivotStyle="PivotStyleLight16">
    <tableStyle name="No Format" pivot="0" count="0" xr9:uid="{00000000-0011-0000-FFFF-FFFF00000000}"/>
    <tableStyle name="ODE" table="0" count="4" xr9:uid="{00000000-0011-0000-FFFF-FFFF01000000}">
      <tableStyleElement type="wholeTable" dxfId="51"/>
      <tableStyleElement type="headerRow" dxfId="50"/>
      <tableStyleElement type="totalRow" dxfId="49"/>
      <tableStyleElement type="pageFieldLabels" dxfId="48"/>
    </tableStyle>
    <tableStyle name="ODE Default" pivot="0" count="2" xr9:uid="{00000000-0011-0000-FFFF-FFFF02000000}">
      <tableStyleElement type="wholeTable" dxfId="47"/>
      <tableStyleElement type="headerRow" dxfId="46"/>
    </tableStyle>
    <tableStyle name="ODE Row Band" pivot="0" count="3" xr9:uid="{00000000-0011-0000-FFFF-FFFF03000000}">
      <tableStyleElement type="wholeTable" dxfId="45"/>
      <tableStyleElement type="headerRow" dxfId="44"/>
      <tableStyleElement type="secondRowStripe" dxfId="43"/>
    </tableStyle>
    <tableStyle name="Table Style 1" pivot="0" count="0" xr9:uid="{C19B535F-9E03-4B0C-BEAC-1E1754A441EA}"/>
  </tableStyles>
  <colors>
    <mruColors>
      <color rgb="FFC9E3F7"/>
      <color rgb="FFE5F2FB"/>
      <color rgb="FFAAD4F4"/>
      <color rgb="FF1A75BC"/>
      <color rgb="FFD4D4D4"/>
      <color rgb="FFAFAFAF"/>
      <color rgb="FFFFFFCC"/>
      <color rgb="FFFFC7CE"/>
      <color rgb="FF9C0006"/>
      <color rgb="FF9C6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133350</xdr:colOff>
      <xdr:row>1</xdr:row>
      <xdr:rowOff>38101</xdr:rowOff>
    </xdr:from>
    <xdr:to>
      <xdr:col>2</xdr:col>
      <xdr:colOff>1286275</xdr:colOff>
      <xdr:row>2</xdr:row>
      <xdr:rowOff>285751</xdr:rowOff>
    </xdr:to>
    <xdr:pic>
      <xdr:nvPicPr>
        <xdr:cNvPr id="2" name="Picture 1" descr="Oregon Department of Education Logo - Oregon achieves... together!">
          <a:extLst>
            <a:ext uri="{FF2B5EF4-FFF2-40B4-BE49-F238E27FC236}">
              <a16:creationId xmlns:a16="http://schemas.microsoft.com/office/drawing/2014/main" id="{208006E7-272B-4A9B-964A-5DDD8669CF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6" t="14103" r="8415" b="34693"/>
        <a:stretch/>
      </xdr:blipFill>
      <xdr:spPr>
        <a:xfrm>
          <a:off x="133350" y="228601"/>
          <a:ext cx="181967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133350</xdr:colOff>
      <xdr:row>1</xdr:row>
      <xdr:rowOff>38101</xdr:rowOff>
    </xdr:from>
    <xdr:to>
      <xdr:col>2</xdr:col>
      <xdr:colOff>1286275</xdr:colOff>
      <xdr:row>2</xdr:row>
      <xdr:rowOff>285751</xdr:rowOff>
    </xdr:to>
    <xdr:pic>
      <xdr:nvPicPr>
        <xdr:cNvPr id="7" name="Picture 6" descr="Oregon Department of Education Logo - Oregon achieves... together!">
          <a:extLst>
            <a:ext uri="{FF2B5EF4-FFF2-40B4-BE49-F238E27FC236}">
              <a16:creationId xmlns:a16="http://schemas.microsoft.com/office/drawing/2014/main" id="{DC6CBAAC-7824-611F-FF79-A299318DAD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6" t="14103" r="8415" b="34693"/>
        <a:stretch/>
      </xdr:blipFill>
      <xdr:spPr>
        <a:xfrm>
          <a:off x="133350" y="228601"/>
          <a:ext cx="181967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133350</xdr:colOff>
      <xdr:row>1</xdr:row>
      <xdr:rowOff>38101</xdr:rowOff>
    </xdr:from>
    <xdr:to>
      <xdr:col>2</xdr:col>
      <xdr:colOff>1286275</xdr:colOff>
      <xdr:row>2</xdr:row>
      <xdr:rowOff>285751</xdr:rowOff>
    </xdr:to>
    <xdr:pic>
      <xdr:nvPicPr>
        <xdr:cNvPr id="2" name="Picture 1" descr="Oregon Department of Education Logo - Oregon achieves... together!">
          <a:extLst>
            <a:ext uri="{FF2B5EF4-FFF2-40B4-BE49-F238E27FC236}">
              <a16:creationId xmlns:a16="http://schemas.microsoft.com/office/drawing/2014/main" id="{E79677FB-74C1-4FAC-9850-48AFC98F64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6" t="14103" r="8415" b="34693"/>
        <a:stretch/>
      </xdr:blipFill>
      <xdr:spPr>
        <a:xfrm>
          <a:off x="133350" y="228601"/>
          <a:ext cx="1819675" cy="552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olarios\Downloads\Crisis%20Response%20Formula%20-%20Charter%20Schools%20Included.xlsx" TargetMode="External"/><Relationship Id="rId1" Type="http://schemas.openxmlformats.org/officeDocument/2006/relationships/externalLinkPath" Target="file:///C:\Users\Solarios\Downloads\Crisis%20Response%20Formula%20-%20Charter%20Schools%20Includ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ool District Formula"/>
      <sheetName val="ESD Formula"/>
      <sheetName val="Charter Schools"/>
      <sheetName val="Additional Funds"/>
      <sheetName val="Raw ADM data"/>
    </sheetNames>
    <sheetDataSet>
      <sheetData sheetId="0"/>
      <sheetData sheetId="1"/>
      <sheetData sheetId="2"/>
      <sheetData sheetId="3"/>
      <sheetData sheetId="4">
        <row r="3">
          <cell r="A3" t="str">
            <v>Inst_Id</v>
          </cell>
          <cell r="B3" t="str">
            <v>Dist_Id</v>
          </cell>
          <cell r="C3" t="str">
            <v>District</v>
          </cell>
          <cell r="D3" t="str">
            <v>CharterSchool</v>
          </cell>
          <cell r="E3" t="str">
            <v>ESD_ID</v>
          </cell>
          <cell r="F3" t="str">
            <v>ESD Name</v>
          </cell>
          <cell r="G3" t="str">
            <v>ADM_P</v>
          </cell>
          <cell r="H3" t="str">
            <v>ADM_DistAll_P</v>
          </cell>
          <cell r="I3" t="str">
            <v>ADM_NonChtr_P</v>
          </cell>
          <cell r="J3" t="str">
            <v>ADM_Chtr_P</v>
          </cell>
          <cell r="K3" t="str">
            <v>ADM_ClsdChtr_P</v>
          </cell>
        </row>
        <row r="4">
          <cell r="A4">
            <v>2063</v>
          </cell>
          <cell r="B4">
            <v>2063</v>
          </cell>
          <cell r="C4" t="str">
            <v>Adel SD 21</v>
          </cell>
          <cell r="E4">
            <v>2058</v>
          </cell>
          <cell r="F4" t="str">
            <v>Lake ESD</v>
          </cell>
          <cell r="G4">
            <v>13.53</v>
          </cell>
          <cell r="H4">
            <v>13.53</v>
          </cell>
          <cell r="I4">
            <v>13.53</v>
          </cell>
          <cell r="J4">
            <v>0</v>
          </cell>
          <cell r="K4">
            <v>0</v>
          </cell>
        </row>
        <row r="5">
          <cell r="A5">
            <v>2113</v>
          </cell>
          <cell r="B5">
            <v>2113</v>
          </cell>
          <cell r="C5" t="str">
            <v>Adrian SD 61</v>
          </cell>
          <cell r="E5">
            <v>2106</v>
          </cell>
          <cell r="F5" t="str">
            <v>Malheur ESD Region 14</v>
          </cell>
          <cell r="G5">
            <v>259.51</v>
          </cell>
          <cell r="H5">
            <v>259.51</v>
          </cell>
          <cell r="I5">
            <v>259.51</v>
          </cell>
          <cell r="J5">
            <v>0</v>
          </cell>
          <cell r="K5">
            <v>0</v>
          </cell>
        </row>
        <row r="6">
          <cell r="A6">
            <v>1899</v>
          </cell>
          <cell r="B6">
            <v>1899</v>
          </cell>
          <cell r="C6" t="str">
            <v>Alsea SD 7J</v>
          </cell>
          <cell r="E6">
            <v>2098</v>
          </cell>
          <cell r="F6" t="str">
            <v>Linn Benton Lincoln ESD</v>
          </cell>
          <cell r="G6">
            <v>0</v>
          </cell>
          <cell r="H6">
            <v>934.77</v>
          </cell>
          <cell r="I6">
            <v>0</v>
          </cell>
          <cell r="J6">
            <v>934.77</v>
          </cell>
          <cell r="K6">
            <v>0</v>
          </cell>
        </row>
        <row r="7">
          <cell r="A7">
            <v>17</v>
          </cell>
          <cell r="B7">
            <v>1899</v>
          </cell>
          <cell r="C7" t="str">
            <v>Alsea SD 7J</v>
          </cell>
          <cell r="D7" t="str">
            <v>Alsea Charter School</v>
          </cell>
          <cell r="F7" t="str">
            <v/>
          </cell>
          <cell r="G7">
            <v>934.77</v>
          </cell>
          <cell r="I7">
            <v>934.77</v>
          </cell>
          <cell r="J7">
            <v>0</v>
          </cell>
          <cell r="K7">
            <v>0</v>
          </cell>
        </row>
        <row r="8">
          <cell r="A8">
            <v>2252</v>
          </cell>
          <cell r="B8">
            <v>2252</v>
          </cell>
          <cell r="C8" t="str">
            <v>Amity SD 4J</v>
          </cell>
          <cell r="E8">
            <v>2117</v>
          </cell>
          <cell r="F8" t="str">
            <v>Willamette ESD</v>
          </cell>
          <cell r="G8">
            <v>761.48</v>
          </cell>
          <cell r="H8">
            <v>785.76</v>
          </cell>
          <cell r="I8">
            <v>761.48</v>
          </cell>
          <cell r="J8">
            <v>24.28</v>
          </cell>
          <cell r="K8">
            <v>24.28</v>
          </cell>
        </row>
        <row r="9">
          <cell r="A9">
            <v>4505</v>
          </cell>
          <cell r="B9">
            <v>2252</v>
          </cell>
          <cell r="C9" t="str">
            <v>Amity SD 4J</v>
          </cell>
          <cell r="D9" t="str">
            <v>Eola Hills Charter School</v>
          </cell>
          <cell r="F9" t="str">
            <v/>
          </cell>
          <cell r="G9">
            <v>24.28</v>
          </cell>
          <cell r="I9">
            <v>24.28</v>
          </cell>
          <cell r="J9">
            <v>0</v>
          </cell>
          <cell r="K9">
            <v>0</v>
          </cell>
        </row>
        <row r="10">
          <cell r="A10">
            <v>2111</v>
          </cell>
          <cell r="B10">
            <v>2111</v>
          </cell>
          <cell r="C10" t="str">
            <v>Annex SD 29</v>
          </cell>
          <cell r="E10">
            <v>2106</v>
          </cell>
          <cell r="F10" t="str">
            <v>Malheur ESD Region 14</v>
          </cell>
          <cell r="G10">
            <v>22.71</v>
          </cell>
          <cell r="H10">
            <v>105.51</v>
          </cell>
          <cell r="I10">
            <v>22.71</v>
          </cell>
          <cell r="J10">
            <v>82.8</v>
          </cell>
          <cell r="K10">
            <v>0</v>
          </cell>
        </row>
        <row r="11">
          <cell r="A11">
            <v>705</v>
          </cell>
          <cell r="B11">
            <v>2111</v>
          </cell>
          <cell r="C11" t="str">
            <v>Annex SD 29</v>
          </cell>
          <cell r="D11" t="str">
            <v>Annex Charter School</v>
          </cell>
          <cell r="F11" t="str">
            <v/>
          </cell>
          <cell r="G11">
            <v>82.8</v>
          </cell>
          <cell r="I11">
            <v>82.8</v>
          </cell>
          <cell r="J11">
            <v>0</v>
          </cell>
          <cell r="K11">
            <v>0</v>
          </cell>
        </row>
        <row r="12">
          <cell r="A12">
            <v>2005</v>
          </cell>
          <cell r="B12">
            <v>2005</v>
          </cell>
          <cell r="C12" t="str">
            <v>Arlington SD 3</v>
          </cell>
          <cell r="E12">
            <v>2004</v>
          </cell>
          <cell r="F12" t="str">
            <v>North Central ESD</v>
          </cell>
          <cell r="G12">
            <v>0</v>
          </cell>
          <cell r="H12">
            <v>157.03</v>
          </cell>
          <cell r="I12">
            <v>0</v>
          </cell>
          <cell r="J12">
            <v>157.03</v>
          </cell>
          <cell r="K12">
            <v>0</v>
          </cell>
        </row>
        <row r="13">
          <cell r="A13">
            <v>323</v>
          </cell>
          <cell r="B13">
            <v>2005</v>
          </cell>
          <cell r="C13" t="str">
            <v>Arlington SD 3</v>
          </cell>
          <cell r="D13" t="str">
            <v>Arlington Community Charter School</v>
          </cell>
          <cell r="F13" t="str">
            <v/>
          </cell>
          <cell r="G13">
            <v>157.03</v>
          </cell>
          <cell r="I13">
            <v>157.03</v>
          </cell>
          <cell r="J13">
            <v>0</v>
          </cell>
          <cell r="K13">
            <v>0</v>
          </cell>
        </row>
        <row r="14">
          <cell r="A14">
            <v>2115</v>
          </cell>
          <cell r="B14">
            <v>2115</v>
          </cell>
          <cell r="C14" t="str">
            <v>Arock SD 81</v>
          </cell>
          <cell r="E14">
            <v>2106</v>
          </cell>
          <cell r="F14" t="str">
            <v>Malheur ESD Region 14</v>
          </cell>
          <cell r="G14">
            <v>13.33</v>
          </cell>
          <cell r="H14">
            <v>13.33</v>
          </cell>
          <cell r="I14">
            <v>13.33</v>
          </cell>
          <cell r="J14">
            <v>0</v>
          </cell>
          <cell r="K14">
            <v>0</v>
          </cell>
        </row>
        <row r="15">
          <cell r="A15">
            <v>2041</v>
          </cell>
          <cell r="B15">
            <v>2041</v>
          </cell>
          <cell r="C15" t="str">
            <v>Ashland SD 5</v>
          </cell>
          <cell r="E15">
            <v>2025</v>
          </cell>
          <cell r="F15" t="str">
            <v>Southern Oregon ESD</v>
          </cell>
          <cell r="G15">
            <v>2438.2399999999998</v>
          </cell>
          <cell r="H15">
            <v>2438.2399999999998</v>
          </cell>
          <cell r="I15">
            <v>2438.2399999999998</v>
          </cell>
          <cell r="J15">
            <v>0</v>
          </cell>
          <cell r="K15">
            <v>0</v>
          </cell>
        </row>
        <row r="16">
          <cell r="A16">
            <v>2051</v>
          </cell>
          <cell r="B16">
            <v>2051</v>
          </cell>
          <cell r="C16" t="str">
            <v>Ashwood SD 8</v>
          </cell>
          <cell r="E16">
            <v>2049</v>
          </cell>
          <cell r="F16" t="str">
            <v>Jefferson ESD</v>
          </cell>
          <cell r="G16">
            <v>10.99</v>
          </cell>
          <cell r="H16">
            <v>10.99</v>
          </cell>
          <cell r="I16">
            <v>10.99</v>
          </cell>
          <cell r="J16">
            <v>0</v>
          </cell>
          <cell r="K16">
            <v>0</v>
          </cell>
        </row>
        <row r="17">
          <cell r="A17">
            <v>1933</v>
          </cell>
          <cell r="B17">
            <v>1933</v>
          </cell>
          <cell r="C17" t="str">
            <v>Astoria SD 1</v>
          </cell>
          <cell r="E17">
            <v>2230</v>
          </cell>
          <cell r="F17" t="str">
            <v>Northwest Regional ESD</v>
          </cell>
          <cell r="G17">
            <v>1737.51</v>
          </cell>
          <cell r="H17">
            <v>1737.51</v>
          </cell>
          <cell r="I17">
            <v>1737.51</v>
          </cell>
          <cell r="J17">
            <v>0</v>
          </cell>
          <cell r="K17">
            <v>0</v>
          </cell>
        </row>
        <row r="18">
          <cell r="A18">
            <v>2208</v>
          </cell>
          <cell r="B18">
            <v>2208</v>
          </cell>
          <cell r="C18" t="str">
            <v>Athena-Weston SD 29RJ</v>
          </cell>
          <cell r="E18">
            <v>2200</v>
          </cell>
          <cell r="F18" t="str">
            <v>InterMountain ESD</v>
          </cell>
          <cell r="G18">
            <v>587.53</v>
          </cell>
          <cell r="H18">
            <v>587.53</v>
          </cell>
          <cell r="I18">
            <v>587.53</v>
          </cell>
          <cell r="J18">
            <v>0</v>
          </cell>
          <cell r="K18">
            <v>0</v>
          </cell>
        </row>
        <row r="19">
          <cell r="A19">
            <v>1894</v>
          </cell>
          <cell r="B19">
            <v>1894</v>
          </cell>
          <cell r="C19" t="str">
            <v>Baker SD 5J</v>
          </cell>
          <cell r="E19">
            <v>2200</v>
          </cell>
          <cell r="F19" t="str">
            <v>InterMountain ESD</v>
          </cell>
          <cell r="G19">
            <v>1591.32</v>
          </cell>
          <cell r="H19">
            <v>4561.1899999999996</v>
          </cell>
          <cell r="I19">
            <v>1591.32</v>
          </cell>
          <cell r="J19">
            <v>2969.87</v>
          </cell>
          <cell r="K19">
            <v>0</v>
          </cell>
        </row>
        <row r="20">
          <cell r="A20">
            <v>4759</v>
          </cell>
          <cell r="B20">
            <v>1894</v>
          </cell>
          <cell r="C20" t="str">
            <v>Baker SD 5J</v>
          </cell>
          <cell r="D20" t="str">
            <v>Baker Early College</v>
          </cell>
          <cell r="F20" t="str">
            <v/>
          </cell>
          <cell r="G20">
            <v>341.44</v>
          </cell>
          <cell r="I20">
            <v>341.44</v>
          </cell>
          <cell r="J20">
            <v>0</v>
          </cell>
          <cell r="K20">
            <v>0</v>
          </cell>
        </row>
        <row r="21">
          <cell r="A21">
            <v>4728</v>
          </cell>
          <cell r="B21">
            <v>1894</v>
          </cell>
          <cell r="C21" t="str">
            <v>Baker SD 5J</v>
          </cell>
          <cell r="D21" t="str">
            <v>Baker Web Academy</v>
          </cell>
          <cell r="F21" t="str">
            <v/>
          </cell>
          <cell r="G21">
            <v>2628.43</v>
          </cell>
          <cell r="I21">
            <v>2628.43</v>
          </cell>
          <cell r="J21">
            <v>0</v>
          </cell>
          <cell r="K21">
            <v>0</v>
          </cell>
        </row>
        <row r="22">
          <cell r="A22">
            <v>5491</v>
          </cell>
          <cell r="B22">
            <v>1894</v>
          </cell>
          <cell r="C22" t="str">
            <v>Baker SD 5J</v>
          </cell>
          <cell r="D22" t="str">
            <v>Oregon International School</v>
          </cell>
          <cell r="F22" t="str">
            <v/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>
            <v>1969</v>
          </cell>
          <cell r="B23">
            <v>1969</v>
          </cell>
          <cell r="C23" t="str">
            <v>Bandon SD 54</v>
          </cell>
          <cell r="E23">
            <v>1949</v>
          </cell>
          <cell r="F23" t="str">
            <v>South Coast ESD</v>
          </cell>
          <cell r="G23">
            <v>614.30999999999995</v>
          </cell>
          <cell r="H23">
            <v>614.30999999999995</v>
          </cell>
          <cell r="I23">
            <v>614.30999999999995</v>
          </cell>
          <cell r="J23">
            <v>0</v>
          </cell>
          <cell r="K23">
            <v>0</v>
          </cell>
        </row>
        <row r="24">
          <cell r="A24">
            <v>2240</v>
          </cell>
          <cell r="B24">
            <v>2240</v>
          </cell>
          <cell r="C24" t="str">
            <v>Banks SD 13</v>
          </cell>
          <cell r="E24">
            <v>2230</v>
          </cell>
          <cell r="F24" t="str">
            <v>Northwest Regional ESD</v>
          </cell>
          <cell r="G24">
            <v>931.33</v>
          </cell>
          <cell r="H24">
            <v>931.33</v>
          </cell>
          <cell r="I24">
            <v>931.33</v>
          </cell>
          <cell r="J24">
            <v>0</v>
          </cell>
          <cell r="K24">
            <v>0</v>
          </cell>
        </row>
        <row r="25">
          <cell r="A25">
            <v>2243</v>
          </cell>
          <cell r="B25">
            <v>2243</v>
          </cell>
          <cell r="C25" t="str">
            <v>Beaverton SD 48J</v>
          </cell>
          <cell r="E25">
            <v>2230</v>
          </cell>
          <cell r="F25" t="str">
            <v>Northwest Regional ESD</v>
          </cell>
          <cell r="G25">
            <v>38247.32</v>
          </cell>
          <cell r="H25">
            <v>38965.72</v>
          </cell>
          <cell r="I25">
            <v>38247.32</v>
          </cell>
          <cell r="J25">
            <v>718.4</v>
          </cell>
          <cell r="K25">
            <v>0</v>
          </cell>
        </row>
        <row r="26">
          <cell r="A26">
            <v>4805</v>
          </cell>
          <cell r="B26">
            <v>2243</v>
          </cell>
          <cell r="C26" t="str">
            <v>Beaverton SD 48J</v>
          </cell>
          <cell r="D26" t="str">
            <v>Arco Iris Spanish Immersion School</v>
          </cell>
          <cell r="F26" t="str">
            <v/>
          </cell>
          <cell r="G26">
            <v>388.63</v>
          </cell>
          <cell r="I26">
            <v>388.63</v>
          </cell>
          <cell r="J26">
            <v>0</v>
          </cell>
          <cell r="K26">
            <v>0</v>
          </cell>
        </row>
        <row r="27">
          <cell r="A27">
            <v>4867</v>
          </cell>
          <cell r="B27">
            <v>2243</v>
          </cell>
          <cell r="C27" t="str">
            <v>Beaverton SD 48J</v>
          </cell>
          <cell r="D27" t="str">
            <v>Hope Chinese Charter School</v>
          </cell>
          <cell r="F27" t="str">
            <v/>
          </cell>
          <cell r="G27">
            <v>329.77</v>
          </cell>
          <cell r="I27">
            <v>329.77</v>
          </cell>
          <cell r="J27">
            <v>0</v>
          </cell>
          <cell r="K27">
            <v>0</v>
          </cell>
        </row>
        <row r="28">
          <cell r="A28">
            <v>1976</v>
          </cell>
          <cell r="B28">
            <v>1976</v>
          </cell>
          <cell r="C28" t="str">
            <v>Bend-LaPine Administrative SD 1</v>
          </cell>
          <cell r="E28">
            <v>1975</v>
          </cell>
          <cell r="F28" t="str">
            <v>High Desert ESD</v>
          </cell>
          <cell r="G28">
            <v>16803.09</v>
          </cell>
          <cell r="H28">
            <v>17184.66</v>
          </cell>
          <cell r="I28">
            <v>16803.09</v>
          </cell>
          <cell r="J28">
            <v>381.57</v>
          </cell>
          <cell r="K28">
            <v>0</v>
          </cell>
        </row>
        <row r="29">
          <cell r="A29">
            <v>5309</v>
          </cell>
          <cell r="B29">
            <v>1976</v>
          </cell>
          <cell r="C29" t="str">
            <v>Bend-LaPine Administrative SD 1</v>
          </cell>
          <cell r="D29" t="str">
            <v>Bend International School</v>
          </cell>
          <cell r="F29" t="str">
            <v/>
          </cell>
          <cell r="G29">
            <v>217.07</v>
          </cell>
          <cell r="I29">
            <v>217.07</v>
          </cell>
          <cell r="J29">
            <v>0</v>
          </cell>
          <cell r="K29">
            <v>0</v>
          </cell>
        </row>
        <row r="30">
          <cell r="A30">
            <v>5384</v>
          </cell>
          <cell r="B30">
            <v>1976</v>
          </cell>
          <cell r="C30" t="str">
            <v>Bend-LaPine Administrative SD 1</v>
          </cell>
          <cell r="D30" t="str">
            <v>Desert Sky Montessori</v>
          </cell>
          <cell r="F30" t="str">
            <v/>
          </cell>
          <cell r="G30">
            <v>164.5</v>
          </cell>
          <cell r="I30">
            <v>164.5</v>
          </cell>
          <cell r="J30">
            <v>0</v>
          </cell>
          <cell r="K30">
            <v>0</v>
          </cell>
        </row>
        <row r="31">
          <cell r="A31">
            <v>2088</v>
          </cell>
          <cell r="B31">
            <v>2088</v>
          </cell>
          <cell r="C31" t="str">
            <v>Bethel SD 52</v>
          </cell>
          <cell r="E31">
            <v>2064</v>
          </cell>
          <cell r="F31" t="str">
            <v>Lane ESD</v>
          </cell>
          <cell r="G31">
            <v>5178.78</v>
          </cell>
          <cell r="H31">
            <v>5178.78</v>
          </cell>
          <cell r="I31">
            <v>5178.78</v>
          </cell>
          <cell r="J31">
            <v>0</v>
          </cell>
          <cell r="K31">
            <v>0</v>
          </cell>
        </row>
        <row r="32">
          <cell r="A32">
            <v>2095</v>
          </cell>
          <cell r="B32">
            <v>2095</v>
          </cell>
          <cell r="C32" t="str">
            <v>Blachly SD 90</v>
          </cell>
          <cell r="E32">
            <v>2064</v>
          </cell>
          <cell r="F32" t="str">
            <v>Lane ESD</v>
          </cell>
          <cell r="G32">
            <v>0</v>
          </cell>
          <cell r="H32">
            <v>352.99</v>
          </cell>
          <cell r="I32">
            <v>0</v>
          </cell>
          <cell r="J32">
            <v>352.99</v>
          </cell>
          <cell r="K32">
            <v>0</v>
          </cell>
        </row>
        <row r="33">
          <cell r="A33">
            <v>3401</v>
          </cell>
          <cell r="B33">
            <v>2095</v>
          </cell>
          <cell r="C33" t="str">
            <v>Blachly SD 90</v>
          </cell>
          <cell r="D33" t="str">
            <v>Triangle Lake Charter School</v>
          </cell>
          <cell r="F33" t="str">
            <v/>
          </cell>
          <cell r="G33">
            <v>352.99</v>
          </cell>
          <cell r="I33">
            <v>352.99</v>
          </cell>
          <cell r="J33">
            <v>0</v>
          </cell>
          <cell r="K33">
            <v>0</v>
          </cell>
        </row>
        <row r="34">
          <cell r="A34">
            <v>2052</v>
          </cell>
          <cell r="B34">
            <v>2052</v>
          </cell>
          <cell r="C34" t="str">
            <v>Black Butte SD 41</v>
          </cell>
          <cell r="E34">
            <v>2049</v>
          </cell>
          <cell r="F34" t="str">
            <v>Jefferson ESD</v>
          </cell>
          <cell r="G34">
            <v>20.5</v>
          </cell>
          <cell r="H34">
            <v>20.5</v>
          </cell>
          <cell r="I34">
            <v>20.5</v>
          </cell>
          <cell r="J34">
            <v>0</v>
          </cell>
          <cell r="K34">
            <v>0</v>
          </cell>
        </row>
        <row r="35">
          <cell r="A35">
            <v>1974</v>
          </cell>
          <cell r="B35">
            <v>1974</v>
          </cell>
          <cell r="C35" t="str">
            <v>Brookings-Harbor SD 17C</v>
          </cell>
          <cell r="E35">
            <v>1949</v>
          </cell>
          <cell r="F35" t="str">
            <v>South Coast ESD</v>
          </cell>
          <cell r="G35">
            <v>1374.28</v>
          </cell>
          <cell r="H35">
            <v>1374.28</v>
          </cell>
          <cell r="I35">
            <v>1374.28</v>
          </cell>
          <cell r="J35">
            <v>0</v>
          </cell>
          <cell r="K35">
            <v>0</v>
          </cell>
        </row>
        <row r="36">
          <cell r="A36">
            <v>1896</v>
          </cell>
          <cell r="B36">
            <v>1896</v>
          </cell>
          <cell r="C36" t="str">
            <v>Burnt River SD 30J</v>
          </cell>
          <cell r="E36">
            <v>2200</v>
          </cell>
          <cell r="F36" t="str">
            <v>InterMountain ESD</v>
          </cell>
          <cell r="G36">
            <v>0</v>
          </cell>
          <cell r="H36">
            <v>27.09</v>
          </cell>
          <cell r="I36">
            <v>0</v>
          </cell>
          <cell r="J36">
            <v>27.09</v>
          </cell>
          <cell r="K36">
            <v>0</v>
          </cell>
        </row>
        <row r="37">
          <cell r="A37">
            <v>3347</v>
          </cell>
          <cell r="B37">
            <v>1896</v>
          </cell>
          <cell r="C37" t="str">
            <v>Burnt River SD 30J</v>
          </cell>
          <cell r="D37" t="str">
            <v>Burnt River School</v>
          </cell>
          <cell r="F37" t="str">
            <v/>
          </cell>
          <cell r="G37">
            <v>27.09</v>
          </cell>
          <cell r="I37">
            <v>27.09</v>
          </cell>
          <cell r="J37">
            <v>0</v>
          </cell>
          <cell r="K37">
            <v>0</v>
          </cell>
        </row>
        <row r="38">
          <cell r="A38">
            <v>2046</v>
          </cell>
          <cell r="B38">
            <v>2046</v>
          </cell>
          <cell r="C38" t="str">
            <v>Butte Falls SD 91</v>
          </cell>
          <cell r="E38">
            <v>2025</v>
          </cell>
          <cell r="F38" t="str">
            <v>Southern Oregon ESD</v>
          </cell>
          <cell r="G38">
            <v>0</v>
          </cell>
          <cell r="H38">
            <v>185.59</v>
          </cell>
          <cell r="I38">
            <v>0</v>
          </cell>
          <cell r="J38">
            <v>185.59</v>
          </cell>
          <cell r="K38">
            <v>0</v>
          </cell>
        </row>
        <row r="39">
          <cell r="A39">
            <v>406</v>
          </cell>
          <cell r="B39">
            <v>2046</v>
          </cell>
          <cell r="C39" t="str">
            <v>Butte Falls SD 91</v>
          </cell>
          <cell r="D39" t="str">
            <v>Butte Falls Charter School</v>
          </cell>
          <cell r="F39" t="str">
            <v/>
          </cell>
          <cell r="G39">
            <v>185.59</v>
          </cell>
          <cell r="I39">
            <v>185.59</v>
          </cell>
          <cell r="J39">
            <v>0</v>
          </cell>
          <cell r="K39">
            <v>0</v>
          </cell>
        </row>
        <row r="40">
          <cell r="A40">
            <v>1995</v>
          </cell>
          <cell r="B40">
            <v>1995</v>
          </cell>
          <cell r="C40" t="str">
            <v>Camas Valley SD 21J</v>
          </cell>
          <cell r="E40">
            <v>1980</v>
          </cell>
          <cell r="F40" t="str">
            <v>Douglas ESD</v>
          </cell>
          <cell r="G40">
            <v>0</v>
          </cell>
          <cell r="H40">
            <v>221.32</v>
          </cell>
          <cell r="I40">
            <v>0</v>
          </cell>
          <cell r="J40">
            <v>221.32</v>
          </cell>
          <cell r="K40">
            <v>0</v>
          </cell>
        </row>
        <row r="41">
          <cell r="A41">
            <v>3400</v>
          </cell>
          <cell r="B41">
            <v>1995</v>
          </cell>
          <cell r="C41" t="str">
            <v>Camas Valley SD 21J</v>
          </cell>
          <cell r="D41" t="str">
            <v>Camas Valley School</v>
          </cell>
          <cell r="F41" t="str">
            <v/>
          </cell>
          <cell r="G41">
            <v>221.32</v>
          </cell>
          <cell r="I41">
            <v>221.32</v>
          </cell>
          <cell r="J41">
            <v>0</v>
          </cell>
          <cell r="K41">
            <v>0</v>
          </cell>
        </row>
        <row r="42">
          <cell r="A42">
            <v>1929</v>
          </cell>
          <cell r="B42">
            <v>1929</v>
          </cell>
          <cell r="C42" t="str">
            <v>Canby SD 86</v>
          </cell>
          <cell r="E42">
            <v>1902</v>
          </cell>
          <cell r="F42" t="str">
            <v>Clackamas ESD</v>
          </cell>
          <cell r="G42">
            <v>4138.17</v>
          </cell>
          <cell r="H42">
            <v>4138.17</v>
          </cell>
          <cell r="I42">
            <v>4138.17</v>
          </cell>
          <cell r="J42">
            <v>0</v>
          </cell>
          <cell r="K42">
            <v>0</v>
          </cell>
        </row>
        <row r="43">
          <cell r="A43">
            <v>2139</v>
          </cell>
          <cell r="B43">
            <v>2139</v>
          </cell>
          <cell r="C43" t="str">
            <v>Cascade SD 5</v>
          </cell>
          <cell r="E43">
            <v>2117</v>
          </cell>
          <cell r="F43" t="str">
            <v>Willamette ESD</v>
          </cell>
          <cell r="G43">
            <v>2537.0100000000002</v>
          </cell>
          <cell r="H43">
            <v>2537.0100000000002</v>
          </cell>
          <cell r="I43">
            <v>2537.0100000000002</v>
          </cell>
          <cell r="J43">
            <v>0</v>
          </cell>
          <cell r="K43">
            <v>0</v>
          </cell>
        </row>
        <row r="44">
          <cell r="A44">
            <v>2185</v>
          </cell>
          <cell r="B44">
            <v>2185</v>
          </cell>
          <cell r="C44" t="str">
            <v>Centennial SD 28J</v>
          </cell>
          <cell r="E44">
            <v>2148</v>
          </cell>
          <cell r="F44" t="str">
            <v>Multnomah ESD</v>
          </cell>
          <cell r="G44">
            <v>5480.42</v>
          </cell>
          <cell r="H44">
            <v>5480.42</v>
          </cell>
          <cell r="I44">
            <v>5480.42</v>
          </cell>
          <cell r="J44">
            <v>0</v>
          </cell>
          <cell r="K44">
            <v>0</v>
          </cell>
        </row>
        <row r="45">
          <cell r="A45">
            <v>1972</v>
          </cell>
          <cell r="B45">
            <v>1972</v>
          </cell>
          <cell r="C45" t="str">
            <v>Central Curry SD 1</v>
          </cell>
          <cell r="E45">
            <v>1949</v>
          </cell>
          <cell r="F45" t="str">
            <v>South Coast ESD</v>
          </cell>
          <cell r="G45">
            <v>423.08</v>
          </cell>
          <cell r="H45">
            <v>423.08</v>
          </cell>
          <cell r="I45">
            <v>423.08</v>
          </cell>
          <cell r="J45">
            <v>0</v>
          </cell>
          <cell r="K45">
            <v>0</v>
          </cell>
        </row>
        <row r="46">
          <cell r="A46">
            <v>2105</v>
          </cell>
          <cell r="B46">
            <v>2105</v>
          </cell>
          <cell r="C46" t="str">
            <v>Central Linn SD 552</v>
          </cell>
          <cell r="E46">
            <v>2098</v>
          </cell>
          <cell r="F46" t="str">
            <v>Linn Benton Lincoln ESD</v>
          </cell>
          <cell r="G46">
            <v>541.91999999999996</v>
          </cell>
          <cell r="H46">
            <v>541.91999999999996</v>
          </cell>
          <cell r="I46">
            <v>541.91999999999996</v>
          </cell>
          <cell r="J46">
            <v>0</v>
          </cell>
          <cell r="K46">
            <v>0</v>
          </cell>
        </row>
        <row r="47">
          <cell r="A47">
            <v>2042</v>
          </cell>
          <cell r="B47">
            <v>2042</v>
          </cell>
          <cell r="C47" t="str">
            <v>Central Point SD 6</v>
          </cell>
          <cell r="E47">
            <v>2025</v>
          </cell>
          <cell r="F47" t="str">
            <v>Southern Oregon ESD</v>
          </cell>
          <cell r="G47">
            <v>4658.8</v>
          </cell>
          <cell r="H47">
            <v>4658.8</v>
          </cell>
          <cell r="I47">
            <v>4658.8</v>
          </cell>
          <cell r="J47">
            <v>0</v>
          </cell>
          <cell r="K47">
            <v>0</v>
          </cell>
        </row>
        <row r="48">
          <cell r="A48">
            <v>2191</v>
          </cell>
          <cell r="B48">
            <v>2191</v>
          </cell>
          <cell r="C48" t="str">
            <v>Central SD 13J</v>
          </cell>
          <cell r="E48">
            <v>2117</v>
          </cell>
          <cell r="F48" t="str">
            <v>Willamette ESD</v>
          </cell>
          <cell r="G48">
            <v>3146.46</v>
          </cell>
          <cell r="H48">
            <v>3146.46</v>
          </cell>
          <cell r="I48">
            <v>3146.46</v>
          </cell>
          <cell r="J48">
            <v>0</v>
          </cell>
          <cell r="K48">
            <v>0</v>
          </cell>
        </row>
        <row r="49">
          <cell r="A49">
            <v>1945</v>
          </cell>
          <cell r="B49">
            <v>1945</v>
          </cell>
          <cell r="C49" t="str">
            <v>Clatskanie SD 6J</v>
          </cell>
          <cell r="E49">
            <v>2230</v>
          </cell>
          <cell r="F49" t="str">
            <v>Northwest Regional ESD</v>
          </cell>
          <cell r="G49">
            <v>659.36</v>
          </cell>
          <cell r="H49">
            <v>659.36</v>
          </cell>
          <cell r="I49">
            <v>659.36</v>
          </cell>
          <cell r="J49">
            <v>0</v>
          </cell>
          <cell r="K49">
            <v>0</v>
          </cell>
        </row>
        <row r="50">
          <cell r="A50">
            <v>1927</v>
          </cell>
          <cell r="B50">
            <v>1927</v>
          </cell>
          <cell r="C50" t="str">
            <v>Colton SD 53</v>
          </cell>
          <cell r="E50">
            <v>1902</v>
          </cell>
          <cell r="F50" t="str">
            <v>Clackamas ESD</v>
          </cell>
          <cell r="G50">
            <v>463.4</v>
          </cell>
          <cell r="H50">
            <v>463.4</v>
          </cell>
          <cell r="I50">
            <v>463.4</v>
          </cell>
          <cell r="J50">
            <v>0</v>
          </cell>
          <cell r="K50">
            <v>0</v>
          </cell>
        </row>
        <row r="51">
          <cell r="A51">
            <v>2006</v>
          </cell>
          <cell r="B51">
            <v>2006</v>
          </cell>
          <cell r="C51" t="str">
            <v>Condon SD 25J</v>
          </cell>
          <cell r="E51">
            <v>2004</v>
          </cell>
          <cell r="F51" t="str">
            <v>North Central ESD</v>
          </cell>
          <cell r="G51">
            <v>128.54</v>
          </cell>
          <cell r="H51">
            <v>128.54</v>
          </cell>
          <cell r="I51">
            <v>128.54</v>
          </cell>
          <cell r="J51">
            <v>0</v>
          </cell>
          <cell r="K51">
            <v>0</v>
          </cell>
        </row>
        <row r="52">
          <cell r="A52">
            <v>1965</v>
          </cell>
          <cell r="B52">
            <v>1965</v>
          </cell>
          <cell r="C52" t="str">
            <v>Coos Bay SD 9</v>
          </cell>
          <cell r="E52">
            <v>1949</v>
          </cell>
          <cell r="F52" t="str">
            <v>South Coast ESD</v>
          </cell>
          <cell r="G52">
            <v>2757.34</v>
          </cell>
          <cell r="H52">
            <v>3011.82</v>
          </cell>
          <cell r="I52">
            <v>2757.34</v>
          </cell>
          <cell r="J52">
            <v>254.48</v>
          </cell>
          <cell r="K52">
            <v>0</v>
          </cell>
        </row>
        <row r="53">
          <cell r="A53">
            <v>3615</v>
          </cell>
          <cell r="B53">
            <v>1965</v>
          </cell>
          <cell r="C53" t="str">
            <v>Coos Bay SD 9</v>
          </cell>
          <cell r="D53" t="str">
            <v>Lighthouse Charter School</v>
          </cell>
          <cell r="F53" t="str">
            <v/>
          </cell>
          <cell r="G53">
            <v>199.33</v>
          </cell>
          <cell r="I53">
            <v>199.33</v>
          </cell>
          <cell r="J53">
            <v>0</v>
          </cell>
          <cell r="K53">
            <v>0</v>
          </cell>
        </row>
        <row r="54">
          <cell r="A54">
            <v>4079</v>
          </cell>
          <cell r="B54">
            <v>1965</v>
          </cell>
          <cell r="C54" t="str">
            <v>Coos Bay SD 9</v>
          </cell>
          <cell r="D54" t="str">
            <v>Resource Link Charter School</v>
          </cell>
          <cell r="F54" t="str">
            <v/>
          </cell>
          <cell r="G54">
            <v>55.15</v>
          </cell>
          <cell r="I54">
            <v>55.15</v>
          </cell>
          <cell r="J54">
            <v>0</v>
          </cell>
          <cell r="K54">
            <v>0</v>
          </cell>
        </row>
        <row r="55">
          <cell r="A55">
            <v>1964</v>
          </cell>
          <cell r="B55">
            <v>1964</v>
          </cell>
          <cell r="C55" t="str">
            <v>Coquille SD 8</v>
          </cell>
          <cell r="E55">
            <v>1949</v>
          </cell>
          <cell r="F55" t="str">
            <v>South Coast ESD</v>
          </cell>
          <cell r="G55">
            <v>1259.98</v>
          </cell>
          <cell r="H55">
            <v>1259.98</v>
          </cell>
          <cell r="I55">
            <v>1259.98</v>
          </cell>
          <cell r="J55">
            <v>0</v>
          </cell>
          <cell r="K55">
            <v>0</v>
          </cell>
        </row>
        <row r="56">
          <cell r="A56">
            <v>2186</v>
          </cell>
          <cell r="B56">
            <v>2186</v>
          </cell>
          <cell r="C56" t="str">
            <v>Corbett SD 39</v>
          </cell>
          <cell r="E56">
            <v>2148</v>
          </cell>
          <cell r="F56" t="str">
            <v>Multnomah ESD</v>
          </cell>
          <cell r="G56">
            <v>1.93</v>
          </cell>
          <cell r="H56">
            <v>1033.02</v>
          </cell>
          <cell r="I56">
            <v>1.93</v>
          </cell>
          <cell r="J56">
            <v>1031.0899999999999</v>
          </cell>
          <cell r="K56">
            <v>0</v>
          </cell>
        </row>
        <row r="57">
          <cell r="A57">
            <v>4592</v>
          </cell>
          <cell r="B57">
            <v>2186</v>
          </cell>
          <cell r="C57" t="str">
            <v>Corbett SD 39</v>
          </cell>
          <cell r="D57" t="str">
            <v>Corbett School</v>
          </cell>
          <cell r="F57" t="str">
            <v/>
          </cell>
          <cell r="G57">
            <v>1031.0899999999999</v>
          </cell>
          <cell r="I57">
            <v>1031.0899999999999</v>
          </cell>
          <cell r="J57">
            <v>0</v>
          </cell>
          <cell r="K57">
            <v>0</v>
          </cell>
        </row>
        <row r="58">
          <cell r="A58">
            <v>1901</v>
          </cell>
          <cell r="B58">
            <v>1901</v>
          </cell>
          <cell r="C58" t="str">
            <v>Corvallis SD 509J</v>
          </cell>
          <cell r="E58">
            <v>2098</v>
          </cell>
          <cell r="F58" t="str">
            <v>Linn Benton Lincoln ESD</v>
          </cell>
          <cell r="G58">
            <v>6212.53</v>
          </cell>
          <cell r="H58">
            <v>6307.93</v>
          </cell>
          <cell r="I58">
            <v>6212.53</v>
          </cell>
          <cell r="J58">
            <v>95.4</v>
          </cell>
          <cell r="K58">
            <v>0</v>
          </cell>
        </row>
        <row r="59">
          <cell r="A59">
            <v>4637</v>
          </cell>
          <cell r="B59">
            <v>1901</v>
          </cell>
          <cell r="C59" t="str">
            <v>Corvallis SD 509J</v>
          </cell>
          <cell r="D59" t="str">
            <v xml:space="preserve">Inavale Community Partners dba Muddy Creek Charter School </v>
          </cell>
          <cell r="F59" t="str">
            <v/>
          </cell>
          <cell r="G59">
            <v>95.4</v>
          </cell>
          <cell r="I59">
            <v>95.4</v>
          </cell>
          <cell r="J59">
            <v>0</v>
          </cell>
          <cell r="K59">
            <v>0</v>
          </cell>
        </row>
        <row r="60">
          <cell r="A60">
            <v>2216</v>
          </cell>
          <cell r="B60">
            <v>2216</v>
          </cell>
          <cell r="C60" t="str">
            <v>Cove SD 15</v>
          </cell>
          <cell r="E60">
            <v>2200</v>
          </cell>
          <cell r="F60" t="str">
            <v>InterMountain ESD</v>
          </cell>
          <cell r="G60">
            <v>0</v>
          </cell>
          <cell r="H60">
            <v>312.72000000000003</v>
          </cell>
          <cell r="I60">
            <v>0</v>
          </cell>
          <cell r="J60">
            <v>312.72000000000003</v>
          </cell>
          <cell r="K60">
            <v>0</v>
          </cell>
        </row>
        <row r="61">
          <cell r="A61">
            <v>3434</v>
          </cell>
          <cell r="B61">
            <v>2216</v>
          </cell>
          <cell r="C61" t="str">
            <v>Cove SD 15</v>
          </cell>
          <cell r="D61" t="str">
            <v>Cove Charter School</v>
          </cell>
          <cell r="F61" t="str">
            <v/>
          </cell>
          <cell r="G61">
            <v>312.72000000000003</v>
          </cell>
          <cell r="I61">
            <v>312.72000000000003</v>
          </cell>
          <cell r="J61">
            <v>0</v>
          </cell>
          <cell r="K61">
            <v>0</v>
          </cell>
        </row>
        <row r="62">
          <cell r="A62">
            <v>2086</v>
          </cell>
          <cell r="B62">
            <v>2086</v>
          </cell>
          <cell r="C62" t="str">
            <v>Creswell SD 40</v>
          </cell>
          <cell r="E62">
            <v>2064</v>
          </cell>
          <cell r="F62" t="str">
            <v>Lane ESD</v>
          </cell>
          <cell r="G62">
            <v>1110.3699999999999</v>
          </cell>
          <cell r="H62">
            <v>1110.3699999999999</v>
          </cell>
          <cell r="I62">
            <v>1110.3699999999999</v>
          </cell>
          <cell r="J62">
            <v>0</v>
          </cell>
          <cell r="K62">
            <v>0</v>
          </cell>
        </row>
        <row r="63">
          <cell r="A63">
            <v>1970</v>
          </cell>
          <cell r="B63">
            <v>1970</v>
          </cell>
          <cell r="C63" t="str">
            <v>Crook County SD</v>
          </cell>
          <cell r="E63">
            <v>1975</v>
          </cell>
          <cell r="F63" t="str">
            <v>High Desert ESD</v>
          </cell>
          <cell r="G63">
            <v>2906.75</v>
          </cell>
          <cell r="H63">
            <v>3121.15</v>
          </cell>
          <cell r="I63">
            <v>2906.75</v>
          </cell>
          <cell r="J63">
            <v>214.4</v>
          </cell>
          <cell r="K63">
            <v>0</v>
          </cell>
        </row>
        <row r="64">
          <cell r="A64">
            <v>223</v>
          </cell>
          <cell r="B64">
            <v>1970</v>
          </cell>
          <cell r="C64" t="str">
            <v>Crook County SD</v>
          </cell>
          <cell r="D64" t="str">
            <v>Powell Butte Community Charter School</v>
          </cell>
          <cell r="F64" t="str">
            <v/>
          </cell>
          <cell r="G64">
            <v>214.4</v>
          </cell>
          <cell r="I64">
            <v>214.4</v>
          </cell>
          <cell r="J64">
            <v>0</v>
          </cell>
          <cell r="K64">
            <v>0</v>
          </cell>
        </row>
        <row r="65">
          <cell r="A65">
            <v>2089</v>
          </cell>
          <cell r="B65">
            <v>2089</v>
          </cell>
          <cell r="C65" t="str">
            <v>Crow-Applegate-Lorane SD 66</v>
          </cell>
          <cell r="E65">
            <v>2064</v>
          </cell>
          <cell r="F65" t="str">
            <v>Lane ESD</v>
          </cell>
          <cell r="G65">
            <v>249.74</v>
          </cell>
          <cell r="H65">
            <v>249.74</v>
          </cell>
          <cell r="I65">
            <v>249.74</v>
          </cell>
          <cell r="J65">
            <v>0</v>
          </cell>
          <cell r="K65">
            <v>0</v>
          </cell>
        </row>
        <row r="66">
          <cell r="A66">
            <v>2050</v>
          </cell>
          <cell r="B66">
            <v>2050</v>
          </cell>
          <cell r="C66" t="str">
            <v>Culver SD 4</v>
          </cell>
          <cell r="E66">
            <v>2049</v>
          </cell>
          <cell r="F66" t="str">
            <v>Jefferson ESD</v>
          </cell>
          <cell r="G66">
            <v>656.06</v>
          </cell>
          <cell r="H66">
            <v>656.06</v>
          </cell>
          <cell r="I66">
            <v>656.06</v>
          </cell>
          <cell r="J66">
            <v>0</v>
          </cell>
          <cell r="K66">
            <v>0</v>
          </cell>
        </row>
        <row r="67">
          <cell r="A67">
            <v>2190</v>
          </cell>
          <cell r="B67">
            <v>2190</v>
          </cell>
          <cell r="C67" t="str">
            <v>Dallas SD 2</v>
          </cell>
          <cell r="E67">
            <v>2117</v>
          </cell>
          <cell r="F67" t="str">
            <v>Willamette ESD</v>
          </cell>
          <cell r="G67">
            <v>2580.34</v>
          </cell>
          <cell r="H67">
            <v>3018.79</v>
          </cell>
          <cell r="I67">
            <v>2580.34</v>
          </cell>
          <cell r="J67">
            <v>438.45</v>
          </cell>
          <cell r="K67">
            <v>0</v>
          </cell>
        </row>
        <row r="68">
          <cell r="A68">
            <v>5298</v>
          </cell>
          <cell r="B68">
            <v>2190</v>
          </cell>
          <cell r="C68" t="str">
            <v>Dallas SD 2</v>
          </cell>
          <cell r="D68" t="str">
            <v>Dallas Community Charter</v>
          </cell>
          <cell r="F68" t="str">
            <v/>
          </cell>
          <cell r="G68">
            <v>209.99</v>
          </cell>
          <cell r="I68">
            <v>209.99</v>
          </cell>
          <cell r="J68">
            <v>0</v>
          </cell>
          <cell r="K68">
            <v>0</v>
          </cell>
        </row>
        <row r="69">
          <cell r="A69">
            <v>3461</v>
          </cell>
          <cell r="B69">
            <v>2190</v>
          </cell>
          <cell r="C69" t="str">
            <v>Dallas SD 2</v>
          </cell>
          <cell r="D69" t="str">
            <v>Luckiamute Valley Charter School</v>
          </cell>
          <cell r="F69" t="str">
            <v/>
          </cell>
          <cell r="G69">
            <v>228.46</v>
          </cell>
          <cell r="I69">
            <v>228.46</v>
          </cell>
          <cell r="J69">
            <v>0</v>
          </cell>
          <cell r="K69">
            <v>0</v>
          </cell>
        </row>
        <row r="70">
          <cell r="A70">
            <v>2187</v>
          </cell>
          <cell r="B70">
            <v>2187</v>
          </cell>
          <cell r="C70" t="str">
            <v>David Douglas SD 40</v>
          </cell>
          <cell r="E70">
            <v>2148</v>
          </cell>
          <cell r="F70" t="str">
            <v>Multnomah ESD</v>
          </cell>
          <cell r="G70">
            <v>8544.1200000000008</v>
          </cell>
          <cell r="H70">
            <v>8696.98</v>
          </cell>
          <cell r="I70">
            <v>8544.1200000000008</v>
          </cell>
          <cell r="J70">
            <v>152.86000000000001</v>
          </cell>
          <cell r="K70">
            <v>0</v>
          </cell>
        </row>
        <row r="71">
          <cell r="A71">
            <v>3580</v>
          </cell>
          <cell r="B71">
            <v>2187</v>
          </cell>
          <cell r="C71" t="str">
            <v>David Douglas SD 40</v>
          </cell>
          <cell r="D71" t="str">
            <v>Arthur Academy</v>
          </cell>
          <cell r="F71" t="str">
            <v/>
          </cell>
          <cell r="G71">
            <v>152.86000000000001</v>
          </cell>
          <cell r="I71">
            <v>152.86000000000001</v>
          </cell>
          <cell r="J71">
            <v>0</v>
          </cell>
          <cell r="K71">
            <v>0</v>
          </cell>
        </row>
        <row r="72">
          <cell r="A72">
            <v>2253</v>
          </cell>
          <cell r="B72">
            <v>2253</v>
          </cell>
          <cell r="C72" t="str">
            <v>Dayton SD 8</v>
          </cell>
          <cell r="E72">
            <v>2117</v>
          </cell>
          <cell r="F72" t="str">
            <v>Willamette ESD</v>
          </cell>
          <cell r="G72">
            <v>883.72</v>
          </cell>
          <cell r="H72">
            <v>883.72</v>
          </cell>
          <cell r="I72">
            <v>883.72</v>
          </cell>
          <cell r="J72">
            <v>0</v>
          </cell>
          <cell r="K72">
            <v>0</v>
          </cell>
        </row>
        <row r="73">
          <cell r="A73">
            <v>2011</v>
          </cell>
          <cell r="B73">
            <v>2011</v>
          </cell>
          <cell r="C73" t="str">
            <v>Dayville SD 16J</v>
          </cell>
          <cell r="E73">
            <v>2007</v>
          </cell>
          <cell r="F73" t="str">
            <v>Grant ESD</v>
          </cell>
          <cell r="G73">
            <v>55.74</v>
          </cell>
          <cell r="H73">
            <v>55.74</v>
          </cell>
          <cell r="I73">
            <v>55.74</v>
          </cell>
          <cell r="J73">
            <v>0</v>
          </cell>
          <cell r="K73">
            <v>0</v>
          </cell>
        </row>
        <row r="74">
          <cell r="A74">
            <v>2017</v>
          </cell>
          <cell r="B74">
            <v>2017</v>
          </cell>
          <cell r="C74" t="str">
            <v>Diamond SD 7</v>
          </cell>
          <cell r="E74">
            <v>2013</v>
          </cell>
          <cell r="F74" t="str">
            <v>Harney ESD Region XVII</v>
          </cell>
          <cell r="G74">
            <v>9.25</v>
          </cell>
          <cell r="H74">
            <v>9.25</v>
          </cell>
          <cell r="I74">
            <v>9.25</v>
          </cell>
          <cell r="J74">
            <v>0</v>
          </cell>
          <cell r="K74">
            <v>0</v>
          </cell>
        </row>
        <row r="75">
          <cell r="A75">
            <v>2021</v>
          </cell>
          <cell r="B75">
            <v>2021</v>
          </cell>
          <cell r="C75" t="str">
            <v>Double O SD 28</v>
          </cell>
          <cell r="E75">
            <v>2013</v>
          </cell>
          <cell r="F75" t="str">
            <v>Harney ESD Region XVII</v>
          </cell>
          <cell r="G75">
            <v>0.62</v>
          </cell>
          <cell r="H75">
            <v>0.62</v>
          </cell>
          <cell r="I75">
            <v>0.62</v>
          </cell>
          <cell r="J75">
            <v>0</v>
          </cell>
          <cell r="K75">
            <v>0</v>
          </cell>
        </row>
        <row r="76">
          <cell r="A76">
            <v>1993</v>
          </cell>
          <cell r="B76">
            <v>1993</v>
          </cell>
          <cell r="C76" t="str">
            <v>Douglas County SD 15</v>
          </cell>
          <cell r="E76">
            <v>1980</v>
          </cell>
          <cell r="F76" t="str">
            <v>Douglas ESD</v>
          </cell>
          <cell r="G76">
            <v>0</v>
          </cell>
          <cell r="H76">
            <v>213.35</v>
          </cell>
          <cell r="I76">
            <v>0</v>
          </cell>
          <cell r="J76">
            <v>213.35</v>
          </cell>
          <cell r="K76">
            <v>0</v>
          </cell>
        </row>
        <row r="77">
          <cell r="A77">
            <v>3348</v>
          </cell>
          <cell r="B77">
            <v>1993</v>
          </cell>
          <cell r="C77" t="str">
            <v>Douglas County SD 15</v>
          </cell>
          <cell r="D77" t="str">
            <v>Days Creek Charter School</v>
          </cell>
          <cell r="F77" t="str">
            <v/>
          </cell>
          <cell r="G77">
            <v>213.35</v>
          </cell>
          <cell r="I77">
            <v>213.35</v>
          </cell>
          <cell r="J77">
            <v>0</v>
          </cell>
          <cell r="K77">
            <v>0</v>
          </cell>
        </row>
        <row r="78">
          <cell r="A78">
            <v>1991</v>
          </cell>
          <cell r="B78">
            <v>1991</v>
          </cell>
          <cell r="C78" t="str">
            <v>Douglas County SD 4</v>
          </cell>
          <cell r="E78">
            <v>1980</v>
          </cell>
          <cell r="F78" t="str">
            <v>Douglas ESD</v>
          </cell>
          <cell r="G78">
            <v>5387.16</v>
          </cell>
          <cell r="H78">
            <v>5565.54</v>
          </cell>
          <cell r="I78">
            <v>5387.16</v>
          </cell>
          <cell r="J78">
            <v>178.38</v>
          </cell>
          <cell r="K78">
            <v>0</v>
          </cell>
        </row>
        <row r="79">
          <cell r="A79">
            <v>4391</v>
          </cell>
          <cell r="B79">
            <v>1991</v>
          </cell>
          <cell r="C79" t="str">
            <v>Douglas County SD 4</v>
          </cell>
          <cell r="D79" t="str">
            <v>Phoenix School</v>
          </cell>
          <cell r="F79" t="str">
            <v/>
          </cell>
          <cell r="G79">
            <v>178.38</v>
          </cell>
          <cell r="I79">
            <v>178.38</v>
          </cell>
          <cell r="J79">
            <v>0</v>
          </cell>
          <cell r="K79">
            <v>0</v>
          </cell>
        </row>
        <row r="80">
          <cell r="A80">
            <v>2019</v>
          </cell>
          <cell r="B80">
            <v>2019</v>
          </cell>
          <cell r="C80" t="str">
            <v>Drewsey SD 13</v>
          </cell>
          <cell r="E80">
            <v>2013</v>
          </cell>
          <cell r="F80" t="str">
            <v>Harney ESD Region XVII</v>
          </cell>
          <cell r="G80">
            <v>14.55</v>
          </cell>
          <cell r="H80">
            <v>14.55</v>
          </cell>
          <cell r="I80">
            <v>14.55</v>
          </cell>
          <cell r="J80">
            <v>0</v>
          </cell>
          <cell r="K80">
            <v>0</v>
          </cell>
        </row>
        <row r="81">
          <cell r="A81">
            <v>2229</v>
          </cell>
          <cell r="B81">
            <v>2229</v>
          </cell>
          <cell r="C81" t="str">
            <v>Dufur SD 29</v>
          </cell>
          <cell r="E81">
            <v>2223</v>
          </cell>
          <cell r="F81" t="str">
            <v>Columbia Gorge ESD</v>
          </cell>
          <cell r="G81">
            <v>350.94</v>
          </cell>
          <cell r="H81">
            <v>350.94</v>
          </cell>
          <cell r="I81">
            <v>350.94</v>
          </cell>
          <cell r="J81">
            <v>0</v>
          </cell>
          <cell r="K81">
            <v>0</v>
          </cell>
        </row>
        <row r="82">
          <cell r="A82">
            <v>2043</v>
          </cell>
          <cell r="B82">
            <v>2043</v>
          </cell>
          <cell r="C82" t="str">
            <v>Eagle Point SD 9</v>
          </cell>
          <cell r="E82">
            <v>2025</v>
          </cell>
          <cell r="F82" t="str">
            <v>Southern Oregon ESD</v>
          </cell>
          <cell r="G82">
            <v>3743.04</v>
          </cell>
          <cell r="H82">
            <v>4165.87</v>
          </cell>
          <cell r="I82">
            <v>3743.04</v>
          </cell>
          <cell r="J82">
            <v>422.83</v>
          </cell>
          <cell r="K82">
            <v>0</v>
          </cell>
        </row>
        <row r="83">
          <cell r="A83">
            <v>5251</v>
          </cell>
          <cell r="B83">
            <v>2043</v>
          </cell>
          <cell r="C83" t="str">
            <v>Eagle Point SD 9</v>
          </cell>
          <cell r="D83" t="str">
            <v>Crater Lake Academy</v>
          </cell>
          <cell r="F83" t="str">
            <v/>
          </cell>
          <cell r="G83">
            <v>333.22</v>
          </cell>
          <cell r="I83">
            <v>333.22</v>
          </cell>
          <cell r="J83">
            <v>0</v>
          </cell>
          <cell r="K83">
            <v>0</v>
          </cell>
        </row>
        <row r="84">
          <cell r="A84">
            <v>5572</v>
          </cell>
          <cell r="B84">
            <v>2043</v>
          </cell>
          <cell r="C84" t="str">
            <v>Eagle Point SD 9</v>
          </cell>
          <cell r="D84" t="str">
            <v>Kids Unlimited Academy White City</v>
          </cell>
          <cell r="F84" t="str">
            <v/>
          </cell>
          <cell r="G84">
            <v>89.61</v>
          </cell>
          <cell r="I84">
            <v>89.61</v>
          </cell>
          <cell r="J84">
            <v>0</v>
          </cell>
          <cell r="K84">
            <v>0</v>
          </cell>
        </row>
        <row r="85">
          <cell r="A85">
            <v>2203</v>
          </cell>
          <cell r="B85">
            <v>2203</v>
          </cell>
          <cell r="C85" t="str">
            <v>Echo SD 5</v>
          </cell>
          <cell r="E85">
            <v>2200</v>
          </cell>
          <cell r="F85" t="str">
            <v>InterMountain ESD</v>
          </cell>
          <cell r="G85">
            <v>302.14</v>
          </cell>
          <cell r="H85">
            <v>302.14</v>
          </cell>
          <cell r="I85">
            <v>302.14</v>
          </cell>
          <cell r="J85">
            <v>0</v>
          </cell>
          <cell r="K85">
            <v>0</v>
          </cell>
        </row>
        <row r="86">
          <cell r="A86">
            <v>2217</v>
          </cell>
          <cell r="B86">
            <v>2217</v>
          </cell>
          <cell r="C86" t="str">
            <v>Elgin SD 23</v>
          </cell>
          <cell r="E86">
            <v>2200</v>
          </cell>
          <cell r="F86" t="str">
            <v>InterMountain ESD</v>
          </cell>
          <cell r="G86">
            <v>392.47</v>
          </cell>
          <cell r="H86">
            <v>392.47</v>
          </cell>
          <cell r="I86">
            <v>392.47</v>
          </cell>
          <cell r="J86">
            <v>0</v>
          </cell>
          <cell r="K86">
            <v>0</v>
          </cell>
        </row>
        <row r="87">
          <cell r="A87">
            <v>1998</v>
          </cell>
          <cell r="B87">
            <v>1998</v>
          </cell>
          <cell r="C87" t="str">
            <v>Elkton SD 34</v>
          </cell>
          <cell r="E87">
            <v>1980</v>
          </cell>
          <cell r="F87" t="str">
            <v>Douglas ESD</v>
          </cell>
          <cell r="G87">
            <v>0</v>
          </cell>
          <cell r="H87">
            <v>218.41</v>
          </cell>
          <cell r="I87">
            <v>0</v>
          </cell>
          <cell r="J87">
            <v>218.41</v>
          </cell>
          <cell r="K87">
            <v>0</v>
          </cell>
        </row>
        <row r="88">
          <cell r="A88">
            <v>302</v>
          </cell>
          <cell r="B88">
            <v>1998</v>
          </cell>
          <cell r="C88" t="str">
            <v>Elkton SD 34</v>
          </cell>
          <cell r="D88" t="str">
            <v>Elkton Charter School</v>
          </cell>
          <cell r="F88" t="str">
            <v/>
          </cell>
          <cell r="G88">
            <v>218.41</v>
          </cell>
          <cell r="I88">
            <v>218.41</v>
          </cell>
          <cell r="J88">
            <v>0</v>
          </cell>
          <cell r="K88">
            <v>0</v>
          </cell>
        </row>
        <row r="89">
          <cell r="A89">
            <v>2221</v>
          </cell>
          <cell r="B89">
            <v>2221</v>
          </cell>
          <cell r="C89" t="str">
            <v>Enterprise SD 21</v>
          </cell>
          <cell r="E89">
            <v>2218</v>
          </cell>
          <cell r="F89" t="str">
            <v>Region 18 ESD</v>
          </cell>
          <cell r="G89">
            <v>398.05</v>
          </cell>
          <cell r="H89">
            <v>398.05</v>
          </cell>
          <cell r="I89">
            <v>398.05</v>
          </cell>
          <cell r="J89">
            <v>0</v>
          </cell>
          <cell r="K89">
            <v>0</v>
          </cell>
        </row>
        <row r="90">
          <cell r="A90">
            <v>1930</v>
          </cell>
          <cell r="B90">
            <v>1930</v>
          </cell>
          <cell r="C90" t="str">
            <v>Estacada SD 108</v>
          </cell>
          <cell r="E90">
            <v>1902</v>
          </cell>
          <cell r="F90" t="str">
            <v>Clackamas ESD</v>
          </cell>
          <cell r="G90">
            <v>1717.21</v>
          </cell>
          <cell r="H90">
            <v>3030.22</v>
          </cell>
          <cell r="I90">
            <v>1717.21</v>
          </cell>
          <cell r="J90">
            <v>1313.01</v>
          </cell>
          <cell r="K90">
            <v>0</v>
          </cell>
        </row>
        <row r="91">
          <cell r="A91">
            <v>4670</v>
          </cell>
          <cell r="B91">
            <v>1930</v>
          </cell>
          <cell r="C91" t="str">
            <v>Estacada SD 108</v>
          </cell>
          <cell r="D91" t="str">
            <v>Summit Learning Charter</v>
          </cell>
          <cell r="F91" t="str">
            <v/>
          </cell>
          <cell r="G91">
            <v>1313.01</v>
          </cell>
          <cell r="I91">
            <v>1313.01</v>
          </cell>
          <cell r="J91">
            <v>0</v>
          </cell>
          <cell r="K91">
            <v>0</v>
          </cell>
        </row>
        <row r="92">
          <cell r="A92">
            <v>2082</v>
          </cell>
          <cell r="B92">
            <v>2082</v>
          </cell>
          <cell r="C92" t="str">
            <v>Eugene SD 4J</v>
          </cell>
          <cell r="E92">
            <v>2064</v>
          </cell>
          <cell r="F92" t="str">
            <v>Lane ESD</v>
          </cell>
          <cell r="G92">
            <v>15411.36</v>
          </cell>
          <cell r="H92">
            <v>16225.1</v>
          </cell>
          <cell r="I92">
            <v>15411.36</v>
          </cell>
          <cell r="J92">
            <v>813.74</v>
          </cell>
          <cell r="K92">
            <v>0</v>
          </cell>
        </row>
        <row r="93">
          <cell r="A93">
            <v>507</v>
          </cell>
          <cell r="B93">
            <v>2082</v>
          </cell>
          <cell r="C93" t="str">
            <v>Eugene SD 4J</v>
          </cell>
          <cell r="D93" t="str">
            <v>Coburg Community Charter School</v>
          </cell>
          <cell r="F93" t="str">
            <v/>
          </cell>
          <cell r="G93">
            <v>219.13</v>
          </cell>
          <cell r="I93">
            <v>219.13</v>
          </cell>
          <cell r="J93">
            <v>0</v>
          </cell>
          <cell r="K93">
            <v>0</v>
          </cell>
        </row>
        <row r="94">
          <cell r="A94">
            <v>4041</v>
          </cell>
          <cell r="B94">
            <v>2082</v>
          </cell>
          <cell r="C94" t="str">
            <v>Eugene SD 4J</v>
          </cell>
          <cell r="D94" t="str">
            <v>Network Charter School</v>
          </cell>
          <cell r="F94" t="str">
            <v/>
          </cell>
          <cell r="G94">
            <v>94.57</v>
          </cell>
          <cell r="I94">
            <v>94.57</v>
          </cell>
          <cell r="J94">
            <v>0</v>
          </cell>
          <cell r="K94">
            <v>0</v>
          </cell>
        </row>
        <row r="95">
          <cell r="A95">
            <v>3233</v>
          </cell>
          <cell r="B95">
            <v>2082</v>
          </cell>
          <cell r="C95" t="str">
            <v>Eugene SD 4J</v>
          </cell>
          <cell r="D95" t="str">
            <v>Ridgeline Montessori</v>
          </cell>
          <cell r="F95" t="str">
            <v/>
          </cell>
          <cell r="G95">
            <v>235.96</v>
          </cell>
          <cell r="I95">
            <v>235.96</v>
          </cell>
          <cell r="J95">
            <v>0</v>
          </cell>
          <cell r="K95">
            <v>0</v>
          </cell>
        </row>
        <row r="96">
          <cell r="A96">
            <v>1861</v>
          </cell>
          <cell r="B96">
            <v>2082</v>
          </cell>
          <cell r="C96" t="str">
            <v>Eugene SD 4J</v>
          </cell>
          <cell r="D96" t="str">
            <v>Twin Rivers Charter School</v>
          </cell>
          <cell r="F96" t="str">
            <v/>
          </cell>
          <cell r="G96">
            <v>40.78</v>
          </cell>
          <cell r="I96">
            <v>40.78</v>
          </cell>
          <cell r="J96">
            <v>0</v>
          </cell>
          <cell r="K96">
            <v>0</v>
          </cell>
        </row>
        <row r="97">
          <cell r="A97">
            <v>3229</v>
          </cell>
          <cell r="B97">
            <v>2082</v>
          </cell>
          <cell r="C97" t="str">
            <v>Eugene SD 4J</v>
          </cell>
          <cell r="D97" t="str">
            <v>Village School</v>
          </cell>
          <cell r="F97" t="str">
            <v/>
          </cell>
          <cell r="G97">
            <v>223.3</v>
          </cell>
          <cell r="I97">
            <v>223.3</v>
          </cell>
          <cell r="J97">
            <v>0</v>
          </cell>
          <cell r="K97">
            <v>0</v>
          </cell>
        </row>
        <row r="98">
          <cell r="A98">
            <v>2193</v>
          </cell>
          <cell r="B98">
            <v>2193</v>
          </cell>
          <cell r="C98" t="str">
            <v>Falls City SD 57</v>
          </cell>
          <cell r="E98">
            <v>2117</v>
          </cell>
          <cell r="F98" t="str">
            <v>Willamette ESD</v>
          </cell>
          <cell r="G98">
            <v>174.03</v>
          </cell>
          <cell r="H98">
            <v>174.03</v>
          </cell>
          <cell r="I98">
            <v>174.03</v>
          </cell>
          <cell r="J98">
            <v>0</v>
          </cell>
          <cell r="K98">
            <v>0</v>
          </cell>
        </row>
        <row r="99">
          <cell r="A99">
            <v>2084</v>
          </cell>
          <cell r="B99">
            <v>2084</v>
          </cell>
          <cell r="C99" t="str">
            <v>Fern Ridge SD 28J</v>
          </cell>
          <cell r="E99">
            <v>2064</v>
          </cell>
          <cell r="F99" t="str">
            <v>Lane ESD</v>
          </cell>
          <cell r="G99">
            <v>1297.3900000000001</v>
          </cell>
          <cell r="H99">
            <v>1354.14</v>
          </cell>
          <cell r="I99">
            <v>1297.3900000000001</v>
          </cell>
          <cell r="J99">
            <v>56.75</v>
          </cell>
          <cell r="K99">
            <v>0</v>
          </cell>
        </row>
        <row r="100">
          <cell r="A100">
            <v>4045</v>
          </cell>
          <cell r="B100">
            <v>2084</v>
          </cell>
          <cell r="C100" t="str">
            <v>Fern Ridge SD 28J</v>
          </cell>
          <cell r="D100" t="str">
            <v>West Lane Charter School</v>
          </cell>
          <cell r="F100" t="str">
            <v/>
          </cell>
          <cell r="G100">
            <v>56.75</v>
          </cell>
          <cell r="I100">
            <v>56.75</v>
          </cell>
          <cell r="J100">
            <v>0</v>
          </cell>
          <cell r="K100">
            <v>0</v>
          </cell>
        </row>
        <row r="101">
          <cell r="A101">
            <v>2241</v>
          </cell>
          <cell r="B101">
            <v>2241</v>
          </cell>
          <cell r="C101" t="str">
            <v>Forest Grove SD 15</v>
          </cell>
          <cell r="E101">
            <v>2230</v>
          </cell>
          <cell r="F101" t="str">
            <v>Northwest Regional ESD</v>
          </cell>
          <cell r="G101">
            <v>5508.78</v>
          </cell>
          <cell r="H101">
            <v>5704.32</v>
          </cell>
          <cell r="I101">
            <v>5508.78</v>
          </cell>
          <cell r="J101">
            <v>195.54</v>
          </cell>
          <cell r="K101">
            <v>0</v>
          </cell>
        </row>
        <row r="102">
          <cell r="A102">
            <v>4595</v>
          </cell>
          <cell r="B102">
            <v>2241</v>
          </cell>
          <cell r="C102" t="str">
            <v>Forest Grove SD 15</v>
          </cell>
          <cell r="D102" t="str">
            <v>Forest Grove Community School</v>
          </cell>
          <cell r="F102" t="str">
            <v/>
          </cell>
          <cell r="G102">
            <v>195.54</v>
          </cell>
          <cell r="I102">
            <v>195.54</v>
          </cell>
          <cell r="J102">
            <v>0</v>
          </cell>
          <cell r="K102">
            <v>0</v>
          </cell>
        </row>
        <row r="103">
          <cell r="A103">
            <v>2248</v>
          </cell>
          <cell r="B103">
            <v>2248</v>
          </cell>
          <cell r="C103" t="str">
            <v>Fossil SD 21J</v>
          </cell>
          <cell r="E103">
            <v>2004</v>
          </cell>
          <cell r="F103" t="str">
            <v>North Central ESD</v>
          </cell>
          <cell r="G103">
            <v>0</v>
          </cell>
          <cell r="H103">
            <v>1429.41</v>
          </cell>
          <cell r="I103">
            <v>0</v>
          </cell>
          <cell r="J103">
            <v>1429.41</v>
          </cell>
          <cell r="K103">
            <v>0</v>
          </cell>
        </row>
        <row r="104">
          <cell r="A104">
            <v>1205</v>
          </cell>
          <cell r="B104">
            <v>2248</v>
          </cell>
          <cell r="C104" t="str">
            <v>Fossil SD 21J</v>
          </cell>
          <cell r="D104" t="str">
            <v>Fossil Charter School</v>
          </cell>
          <cell r="F104" t="str">
            <v/>
          </cell>
          <cell r="G104">
            <v>1429.41</v>
          </cell>
          <cell r="I104">
            <v>1429.41</v>
          </cell>
          <cell r="J104">
            <v>0</v>
          </cell>
          <cell r="K104">
            <v>0</v>
          </cell>
        </row>
        <row r="105">
          <cell r="A105">
            <v>2020</v>
          </cell>
          <cell r="B105">
            <v>2020</v>
          </cell>
          <cell r="C105" t="str">
            <v>Frenchglen SD 16</v>
          </cell>
          <cell r="E105">
            <v>2013</v>
          </cell>
          <cell r="F105" t="str">
            <v>Harney ESD Region XVII</v>
          </cell>
          <cell r="G105">
            <v>7.38</v>
          </cell>
          <cell r="H105">
            <v>7.38</v>
          </cell>
          <cell r="I105">
            <v>7.38</v>
          </cell>
          <cell r="J105">
            <v>0</v>
          </cell>
          <cell r="K105">
            <v>0</v>
          </cell>
        </row>
        <row r="106">
          <cell r="A106">
            <v>2245</v>
          </cell>
          <cell r="B106">
            <v>2245</v>
          </cell>
          <cell r="C106" t="str">
            <v>Gaston SD 511J</v>
          </cell>
          <cell r="E106">
            <v>2230</v>
          </cell>
          <cell r="F106" t="str">
            <v>Northwest Regional ESD</v>
          </cell>
          <cell r="G106">
            <v>475.05</v>
          </cell>
          <cell r="H106">
            <v>475.05</v>
          </cell>
          <cell r="I106">
            <v>475.05</v>
          </cell>
          <cell r="J106">
            <v>0</v>
          </cell>
          <cell r="K106">
            <v>0</v>
          </cell>
        </row>
        <row r="107">
          <cell r="A107">
            <v>2137</v>
          </cell>
          <cell r="B107">
            <v>2137</v>
          </cell>
          <cell r="C107" t="str">
            <v>Gervais SD 1</v>
          </cell>
          <cell r="E107">
            <v>2117</v>
          </cell>
          <cell r="F107" t="str">
            <v>Willamette ESD</v>
          </cell>
          <cell r="G107">
            <v>848.62</v>
          </cell>
          <cell r="H107">
            <v>1300.79</v>
          </cell>
          <cell r="I107">
            <v>848.62</v>
          </cell>
          <cell r="J107">
            <v>452.17</v>
          </cell>
          <cell r="K107">
            <v>0</v>
          </cell>
        </row>
        <row r="108">
          <cell r="A108">
            <v>5392</v>
          </cell>
          <cell r="B108">
            <v>2137</v>
          </cell>
          <cell r="C108" t="str">
            <v>Gervais SD 1</v>
          </cell>
          <cell r="D108" t="str">
            <v>Frontier Charter Academy</v>
          </cell>
          <cell r="F108" t="str">
            <v/>
          </cell>
          <cell r="G108">
            <v>452.17</v>
          </cell>
          <cell r="I108">
            <v>452.17</v>
          </cell>
          <cell r="J108">
            <v>0</v>
          </cell>
          <cell r="K108">
            <v>0</v>
          </cell>
        </row>
        <row r="109">
          <cell r="A109">
            <v>1931</v>
          </cell>
          <cell r="B109">
            <v>1931</v>
          </cell>
          <cell r="C109" t="str">
            <v>Gladstone SD 115</v>
          </cell>
          <cell r="E109">
            <v>1902</v>
          </cell>
          <cell r="F109" t="str">
            <v>Clackamas ESD</v>
          </cell>
          <cell r="G109">
            <v>1728.83</v>
          </cell>
          <cell r="H109">
            <v>1728.83</v>
          </cell>
          <cell r="I109">
            <v>1728.83</v>
          </cell>
          <cell r="J109">
            <v>0</v>
          </cell>
          <cell r="K109">
            <v>0</v>
          </cell>
        </row>
        <row r="110">
          <cell r="A110">
            <v>2000</v>
          </cell>
          <cell r="B110">
            <v>2000</v>
          </cell>
          <cell r="C110" t="str">
            <v>Glendale SD 77</v>
          </cell>
          <cell r="E110">
            <v>1980</v>
          </cell>
          <cell r="F110" t="str">
            <v>Douglas ESD</v>
          </cell>
          <cell r="G110">
            <v>169.41</v>
          </cell>
          <cell r="H110">
            <v>262.31</v>
          </cell>
          <cell r="I110">
            <v>169.41</v>
          </cell>
          <cell r="J110">
            <v>92.9</v>
          </cell>
          <cell r="K110">
            <v>0</v>
          </cell>
        </row>
        <row r="111">
          <cell r="A111">
            <v>307</v>
          </cell>
          <cell r="B111">
            <v>2000</v>
          </cell>
          <cell r="C111" t="str">
            <v>Glendale SD 77</v>
          </cell>
          <cell r="D111" t="str">
            <v>Glendale Community Charter School Pre-K-12</v>
          </cell>
          <cell r="F111" t="str">
            <v/>
          </cell>
          <cell r="G111">
            <v>92.9</v>
          </cell>
          <cell r="I111">
            <v>92.9</v>
          </cell>
          <cell r="J111">
            <v>0</v>
          </cell>
          <cell r="K111">
            <v>0</v>
          </cell>
        </row>
        <row r="112">
          <cell r="A112">
            <v>1992</v>
          </cell>
          <cell r="B112">
            <v>1992</v>
          </cell>
          <cell r="C112" t="str">
            <v>Glide SD 12</v>
          </cell>
          <cell r="E112">
            <v>1980</v>
          </cell>
          <cell r="F112" t="str">
            <v>Douglas ESD</v>
          </cell>
          <cell r="G112">
            <v>673.93</v>
          </cell>
          <cell r="H112">
            <v>673.93</v>
          </cell>
          <cell r="I112">
            <v>673.93</v>
          </cell>
          <cell r="J112">
            <v>0</v>
          </cell>
          <cell r="K112">
            <v>0</v>
          </cell>
        </row>
        <row r="113">
          <cell r="A113">
            <v>2054</v>
          </cell>
          <cell r="B113">
            <v>2054</v>
          </cell>
          <cell r="C113" t="str">
            <v>Grants Pass SD 7</v>
          </cell>
          <cell r="E113">
            <v>2025</v>
          </cell>
          <cell r="F113" t="str">
            <v>Southern Oregon ESD</v>
          </cell>
          <cell r="G113">
            <v>5467.89</v>
          </cell>
          <cell r="H113">
            <v>5467.89</v>
          </cell>
          <cell r="I113">
            <v>5467.89</v>
          </cell>
          <cell r="J113">
            <v>0</v>
          </cell>
          <cell r="K113">
            <v>0</v>
          </cell>
        </row>
        <row r="114">
          <cell r="A114">
            <v>2100</v>
          </cell>
          <cell r="B114">
            <v>2100</v>
          </cell>
          <cell r="C114" t="str">
            <v>Greater Albany Public SD 8J</v>
          </cell>
          <cell r="E114">
            <v>2098</v>
          </cell>
          <cell r="F114" t="str">
            <v>Linn Benton Lincoln ESD</v>
          </cell>
          <cell r="G114">
            <v>8942.6299999999992</v>
          </cell>
          <cell r="H114">
            <v>8942.6299999999992</v>
          </cell>
          <cell r="I114">
            <v>8942.6299999999992</v>
          </cell>
          <cell r="J114">
            <v>0</v>
          </cell>
          <cell r="K114">
            <v>0</v>
          </cell>
        </row>
        <row r="115">
          <cell r="A115">
            <v>2183</v>
          </cell>
          <cell r="B115">
            <v>2183</v>
          </cell>
          <cell r="C115" t="str">
            <v>Gresham-Barlow SD 10J</v>
          </cell>
          <cell r="E115">
            <v>2148</v>
          </cell>
          <cell r="F115" t="str">
            <v>Multnomah ESD</v>
          </cell>
          <cell r="G115">
            <v>9986.65</v>
          </cell>
          <cell r="H115">
            <v>11285.71</v>
          </cell>
          <cell r="I115">
            <v>9986.65</v>
          </cell>
          <cell r="J115">
            <v>1299.06</v>
          </cell>
          <cell r="K115">
            <v>0</v>
          </cell>
        </row>
        <row r="116">
          <cell r="A116">
            <v>3553</v>
          </cell>
          <cell r="B116">
            <v>2183</v>
          </cell>
          <cell r="C116" t="str">
            <v>Gresham-Barlow SD 10J</v>
          </cell>
          <cell r="D116" t="str">
            <v>Center for Advanced Learning</v>
          </cell>
          <cell r="F116" t="str">
            <v/>
          </cell>
          <cell r="G116">
            <v>0.27</v>
          </cell>
          <cell r="I116">
            <v>0.27</v>
          </cell>
          <cell r="J116">
            <v>0</v>
          </cell>
          <cell r="K116">
            <v>0</v>
          </cell>
        </row>
        <row r="117">
          <cell r="A117">
            <v>4601</v>
          </cell>
          <cell r="B117">
            <v>2183</v>
          </cell>
          <cell r="C117" t="str">
            <v>Gresham-Barlow SD 10J</v>
          </cell>
          <cell r="D117" t="str">
            <v>Gresham Arthur Academy</v>
          </cell>
          <cell r="F117" t="str">
            <v/>
          </cell>
          <cell r="G117">
            <v>159.63</v>
          </cell>
          <cell r="I117">
            <v>159.63</v>
          </cell>
          <cell r="J117">
            <v>0</v>
          </cell>
          <cell r="K117">
            <v>0</v>
          </cell>
        </row>
        <row r="118">
          <cell r="A118">
            <v>4667</v>
          </cell>
          <cell r="B118">
            <v>2183</v>
          </cell>
          <cell r="C118" t="str">
            <v>Gresham-Barlow SD 10J</v>
          </cell>
          <cell r="D118" t="str">
            <v>Lewis and Clark Montessori Charter School</v>
          </cell>
          <cell r="F118" t="str">
            <v/>
          </cell>
          <cell r="G118">
            <v>331.88</v>
          </cell>
          <cell r="I118">
            <v>331.88</v>
          </cell>
          <cell r="J118">
            <v>0</v>
          </cell>
          <cell r="K118">
            <v>0</v>
          </cell>
        </row>
        <row r="119">
          <cell r="A119">
            <v>4740</v>
          </cell>
          <cell r="B119">
            <v>2183</v>
          </cell>
          <cell r="C119" t="str">
            <v>Gresham-Barlow SD 10J</v>
          </cell>
          <cell r="D119" t="str">
            <v>Metro East Web Academy</v>
          </cell>
          <cell r="F119" t="str">
            <v/>
          </cell>
          <cell r="G119">
            <v>807.28</v>
          </cell>
          <cell r="I119">
            <v>807.28</v>
          </cell>
          <cell r="J119">
            <v>0</v>
          </cell>
          <cell r="K119">
            <v>0</v>
          </cell>
        </row>
        <row r="120">
          <cell r="A120">
            <v>2014</v>
          </cell>
          <cell r="B120">
            <v>2014</v>
          </cell>
          <cell r="C120" t="str">
            <v>Harney County SD 3</v>
          </cell>
          <cell r="E120">
            <v>2013</v>
          </cell>
          <cell r="F120" t="str">
            <v>Harney ESD Region XVII</v>
          </cell>
          <cell r="G120">
            <v>747.26</v>
          </cell>
          <cell r="H120">
            <v>747.26</v>
          </cell>
          <cell r="I120">
            <v>747.26</v>
          </cell>
          <cell r="J120">
            <v>0</v>
          </cell>
          <cell r="K120">
            <v>0</v>
          </cell>
        </row>
        <row r="121">
          <cell r="A121">
            <v>2015</v>
          </cell>
          <cell r="B121">
            <v>2015</v>
          </cell>
          <cell r="C121" t="str">
            <v>Harney County SD 4</v>
          </cell>
          <cell r="E121">
            <v>2013</v>
          </cell>
          <cell r="F121" t="str">
            <v>Harney ESD Region XVII</v>
          </cell>
          <cell r="G121">
            <v>161.36000000000001</v>
          </cell>
          <cell r="H121">
            <v>932.96</v>
          </cell>
          <cell r="I121">
            <v>161.36000000000001</v>
          </cell>
          <cell r="J121">
            <v>771.6</v>
          </cell>
          <cell r="K121">
            <v>0</v>
          </cell>
        </row>
        <row r="122">
          <cell r="A122">
            <v>5446</v>
          </cell>
          <cell r="B122">
            <v>2015</v>
          </cell>
          <cell r="C122" t="str">
            <v>Harney County SD 4</v>
          </cell>
          <cell r="D122" t="str">
            <v>Oregon Family School</v>
          </cell>
          <cell r="F122" t="str">
            <v/>
          </cell>
          <cell r="G122">
            <v>771.6</v>
          </cell>
          <cell r="I122">
            <v>771.6</v>
          </cell>
          <cell r="J122">
            <v>0</v>
          </cell>
          <cell r="K122">
            <v>0</v>
          </cell>
        </row>
        <row r="123">
          <cell r="A123">
            <v>2023</v>
          </cell>
          <cell r="B123">
            <v>2023</v>
          </cell>
          <cell r="C123" t="str">
            <v>Harney County Union High SD 1J</v>
          </cell>
          <cell r="E123">
            <v>2013</v>
          </cell>
          <cell r="F123" t="str">
            <v>Harney ESD Region XVII</v>
          </cell>
          <cell r="G123">
            <v>80.87</v>
          </cell>
          <cell r="H123">
            <v>1014.07</v>
          </cell>
          <cell r="I123">
            <v>80.87</v>
          </cell>
          <cell r="J123">
            <v>933.2</v>
          </cell>
          <cell r="K123">
            <v>0</v>
          </cell>
        </row>
        <row r="124">
          <cell r="A124">
            <v>4702</v>
          </cell>
          <cell r="B124">
            <v>2023</v>
          </cell>
          <cell r="C124" t="str">
            <v>Harney County Union High SD 1J</v>
          </cell>
          <cell r="D124" t="str">
            <v>Silvies River Charter School</v>
          </cell>
          <cell r="F124" t="str">
            <v/>
          </cell>
          <cell r="G124">
            <v>933.2</v>
          </cell>
          <cell r="I124">
            <v>933.2</v>
          </cell>
          <cell r="J124">
            <v>0</v>
          </cell>
          <cell r="K124">
            <v>0</v>
          </cell>
        </row>
        <row r="125">
          <cell r="A125">
            <v>2114</v>
          </cell>
          <cell r="B125">
            <v>2114</v>
          </cell>
          <cell r="C125" t="str">
            <v>Harper SD 66</v>
          </cell>
          <cell r="E125">
            <v>2106</v>
          </cell>
          <cell r="F125" t="str">
            <v>Malheur ESD Region 14</v>
          </cell>
          <cell r="G125">
            <v>0</v>
          </cell>
          <cell r="H125">
            <v>230.75</v>
          </cell>
          <cell r="I125">
            <v>0</v>
          </cell>
          <cell r="J125">
            <v>230.75</v>
          </cell>
          <cell r="K125">
            <v>0</v>
          </cell>
        </row>
        <row r="126">
          <cell r="A126">
            <v>3362</v>
          </cell>
          <cell r="B126">
            <v>2114</v>
          </cell>
          <cell r="C126" t="str">
            <v>Harper SD 66</v>
          </cell>
          <cell r="D126" t="str">
            <v>Harper Charter School</v>
          </cell>
          <cell r="F126" t="str">
            <v/>
          </cell>
          <cell r="G126">
            <v>230.75</v>
          </cell>
          <cell r="I126">
            <v>230.75</v>
          </cell>
          <cell r="J126">
            <v>0</v>
          </cell>
          <cell r="K126">
            <v>0</v>
          </cell>
        </row>
        <row r="127">
          <cell r="A127">
            <v>2099</v>
          </cell>
          <cell r="B127">
            <v>2099</v>
          </cell>
          <cell r="C127" t="str">
            <v>Harrisburg SD 7J</v>
          </cell>
          <cell r="E127">
            <v>2098</v>
          </cell>
          <cell r="F127" t="str">
            <v>Linn Benton Lincoln ESD</v>
          </cell>
          <cell r="G127">
            <v>742.5</v>
          </cell>
          <cell r="H127">
            <v>742.5</v>
          </cell>
          <cell r="I127">
            <v>742.5</v>
          </cell>
          <cell r="J127">
            <v>0</v>
          </cell>
          <cell r="K127">
            <v>0</v>
          </cell>
        </row>
        <row r="128">
          <cell r="A128">
            <v>2201</v>
          </cell>
          <cell r="B128">
            <v>2201</v>
          </cell>
          <cell r="C128" t="str">
            <v>Helix SD 1</v>
          </cell>
          <cell r="E128">
            <v>2200</v>
          </cell>
          <cell r="F128" t="str">
            <v>InterMountain ESD</v>
          </cell>
          <cell r="G128">
            <v>159.57</v>
          </cell>
          <cell r="H128">
            <v>159.57</v>
          </cell>
          <cell r="I128">
            <v>159.57</v>
          </cell>
          <cell r="J128">
            <v>0</v>
          </cell>
          <cell r="K128">
            <v>0</v>
          </cell>
        </row>
        <row r="129">
          <cell r="A129">
            <v>2206</v>
          </cell>
          <cell r="B129">
            <v>2206</v>
          </cell>
          <cell r="C129" t="str">
            <v>Hermiston SD 8</v>
          </cell>
          <cell r="E129">
            <v>2200</v>
          </cell>
          <cell r="F129" t="str">
            <v>InterMountain ESD</v>
          </cell>
          <cell r="G129">
            <v>5342.42</v>
          </cell>
          <cell r="H129">
            <v>5342.42</v>
          </cell>
          <cell r="I129">
            <v>5342.42</v>
          </cell>
          <cell r="J129">
            <v>0</v>
          </cell>
          <cell r="K129">
            <v>0</v>
          </cell>
        </row>
        <row r="130">
          <cell r="A130">
            <v>2239</v>
          </cell>
          <cell r="B130">
            <v>2239</v>
          </cell>
          <cell r="C130" t="str">
            <v>Hillsboro SD 1J</v>
          </cell>
          <cell r="E130">
            <v>2230</v>
          </cell>
          <cell r="F130" t="str">
            <v>Northwest Regional ESD</v>
          </cell>
          <cell r="G130">
            <v>18460.099999999999</v>
          </cell>
          <cell r="H130">
            <v>18724.68</v>
          </cell>
          <cell r="I130">
            <v>18460.099999999999</v>
          </cell>
          <cell r="J130">
            <v>264.58</v>
          </cell>
          <cell r="K130">
            <v>0</v>
          </cell>
        </row>
        <row r="131">
          <cell r="A131">
            <v>4206</v>
          </cell>
          <cell r="B131">
            <v>2239</v>
          </cell>
          <cell r="C131" t="str">
            <v>Hillsboro SD 1J</v>
          </cell>
          <cell r="D131" t="str">
            <v>City View Charter School</v>
          </cell>
          <cell r="F131" t="str">
            <v/>
          </cell>
          <cell r="G131">
            <v>264.58</v>
          </cell>
          <cell r="I131">
            <v>264.58</v>
          </cell>
          <cell r="J131">
            <v>0</v>
          </cell>
          <cell r="K131">
            <v>0</v>
          </cell>
        </row>
        <row r="132">
          <cell r="A132">
            <v>2024</v>
          </cell>
          <cell r="B132">
            <v>2024</v>
          </cell>
          <cell r="C132" t="str">
            <v>Hood River County SD</v>
          </cell>
          <cell r="E132">
            <v>2223</v>
          </cell>
          <cell r="F132" t="str">
            <v>Columbia Gorge ESD</v>
          </cell>
          <cell r="G132">
            <v>3853.51</v>
          </cell>
          <cell r="H132">
            <v>3853.51</v>
          </cell>
          <cell r="I132">
            <v>3853.51</v>
          </cell>
          <cell r="J132">
            <v>0</v>
          </cell>
          <cell r="K132">
            <v>0</v>
          </cell>
        </row>
        <row r="133">
          <cell r="A133">
            <v>1895</v>
          </cell>
          <cell r="B133">
            <v>1895</v>
          </cell>
          <cell r="C133" t="str">
            <v>Huntington SD 16J</v>
          </cell>
          <cell r="E133">
            <v>2106</v>
          </cell>
          <cell r="F133" t="str">
            <v>Malheur ESD Region 14</v>
          </cell>
          <cell r="G133">
            <v>0</v>
          </cell>
          <cell r="H133">
            <v>93.38</v>
          </cell>
          <cell r="I133">
            <v>0</v>
          </cell>
          <cell r="J133">
            <v>93.38</v>
          </cell>
          <cell r="K133">
            <v>0</v>
          </cell>
        </row>
        <row r="134">
          <cell r="A134">
            <v>3351</v>
          </cell>
          <cell r="B134">
            <v>1895</v>
          </cell>
          <cell r="C134" t="str">
            <v>Huntington SD 16J</v>
          </cell>
          <cell r="D134" t="str">
            <v>Huntington School</v>
          </cell>
          <cell r="F134" t="str">
            <v/>
          </cell>
          <cell r="G134">
            <v>93.38</v>
          </cell>
          <cell r="I134">
            <v>93.38</v>
          </cell>
          <cell r="J134">
            <v>0</v>
          </cell>
          <cell r="K134">
            <v>0</v>
          </cell>
        </row>
        <row r="135">
          <cell r="A135">
            <v>2215</v>
          </cell>
          <cell r="B135">
            <v>2215</v>
          </cell>
          <cell r="C135" t="str">
            <v>Imbler SD 11</v>
          </cell>
          <cell r="E135">
            <v>2200</v>
          </cell>
          <cell r="F135" t="str">
            <v>InterMountain ESD</v>
          </cell>
          <cell r="G135">
            <v>1.45</v>
          </cell>
          <cell r="H135">
            <v>288.39999999999998</v>
          </cell>
          <cell r="I135">
            <v>1.45</v>
          </cell>
          <cell r="J135">
            <v>286.95</v>
          </cell>
          <cell r="K135">
            <v>0</v>
          </cell>
        </row>
        <row r="136">
          <cell r="A136">
            <v>1079</v>
          </cell>
          <cell r="B136">
            <v>2215</v>
          </cell>
          <cell r="C136" t="str">
            <v>Imbler SD 11</v>
          </cell>
          <cell r="D136" t="str">
            <v>Imbler Charter School</v>
          </cell>
          <cell r="F136" t="str">
            <v/>
          </cell>
          <cell r="G136">
            <v>286.95</v>
          </cell>
          <cell r="I136">
            <v>286.95</v>
          </cell>
          <cell r="J136">
            <v>0</v>
          </cell>
          <cell r="K136">
            <v>0</v>
          </cell>
        </row>
        <row r="137">
          <cell r="A137">
            <v>3997</v>
          </cell>
          <cell r="B137">
            <v>3997</v>
          </cell>
          <cell r="C137" t="str">
            <v>Ione SD R2</v>
          </cell>
          <cell r="E137">
            <v>2200</v>
          </cell>
          <cell r="F137" t="str">
            <v>InterMountain ESD</v>
          </cell>
          <cell r="G137">
            <v>4.21</v>
          </cell>
          <cell r="H137">
            <v>128.19999999999999</v>
          </cell>
          <cell r="I137">
            <v>4.21</v>
          </cell>
          <cell r="J137">
            <v>123.99</v>
          </cell>
          <cell r="K137">
            <v>0</v>
          </cell>
        </row>
        <row r="138">
          <cell r="A138">
            <v>3363</v>
          </cell>
          <cell r="B138">
            <v>3997</v>
          </cell>
          <cell r="C138" t="str">
            <v>Ione SD R2</v>
          </cell>
          <cell r="D138" t="str">
            <v>Ione Community Charter School</v>
          </cell>
          <cell r="F138" t="str">
            <v/>
          </cell>
          <cell r="G138">
            <v>123.99</v>
          </cell>
          <cell r="I138">
            <v>123.99</v>
          </cell>
          <cell r="J138">
            <v>0</v>
          </cell>
          <cell r="K138">
            <v>0</v>
          </cell>
        </row>
        <row r="139">
          <cell r="A139">
            <v>2053</v>
          </cell>
          <cell r="B139">
            <v>2053</v>
          </cell>
          <cell r="C139" t="str">
            <v>Jefferson County SD 509J</v>
          </cell>
          <cell r="E139">
            <v>2049</v>
          </cell>
          <cell r="F139" t="str">
            <v>Jefferson ESD</v>
          </cell>
          <cell r="G139">
            <v>2744.93</v>
          </cell>
          <cell r="H139">
            <v>2744.93</v>
          </cell>
          <cell r="I139">
            <v>2744.93</v>
          </cell>
          <cell r="J139">
            <v>0</v>
          </cell>
          <cell r="K139">
            <v>0</v>
          </cell>
        </row>
        <row r="140">
          <cell r="A140">
            <v>2140</v>
          </cell>
          <cell r="B140">
            <v>2140</v>
          </cell>
          <cell r="C140" t="str">
            <v>Jefferson SD 14J</v>
          </cell>
          <cell r="E140">
            <v>2117</v>
          </cell>
          <cell r="F140" t="str">
            <v>Willamette ESD</v>
          </cell>
          <cell r="G140">
            <v>772.54</v>
          </cell>
          <cell r="H140">
            <v>772.54</v>
          </cell>
          <cell r="I140">
            <v>772.54</v>
          </cell>
          <cell r="J140">
            <v>0</v>
          </cell>
          <cell r="K140">
            <v>0</v>
          </cell>
        </row>
        <row r="141">
          <cell r="A141">
            <v>1934</v>
          </cell>
          <cell r="B141">
            <v>1934</v>
          </cell>
          <cell r="C141" t="str">
            <v>Jewell SD 8</v>
          </cell>
          <cell r="E141">
            <v>2230</v>
          </cell>
          <cell r="F141" t="str">
            <v>Northwest Regional ESD</v>
          </cell>
          <cell r="G141">
            <v>122.71</v>
          </cell>
          <cell r="H141">
            <v>122.71</v>
          </cell>
          <cell r="I141">
            <v>122.71</v>
          </cell>
          <cell r="J141">
            <v>0</v>
          </cell>
          <cell r="K141">
            <v>0</v>
          </cell>
        </row>
        <row r="142">
          <cell r="A142">
            <v>2008</v>
          </cell>
          <cell r="B142">
            <v>2008</v>
          </cell>
          <cell r="C142" t="str">
            <v>John Day SD 3</v>
          </cell>
          <cell r="E142">
            <v>2007</v>
          </cell>
          <cell r="F142" t="str">
            <v>Grant ESD</v>
          </cell>
          <cell r="G142">
            <v>494.83</v>
          </cell>
          <cell r="H142">
            <v>494.83</v>
          </cell>
          <cell r="I142">
            <v>494.83</v>
          </cell>
          <cell r="J142">
            <v>0</v>
          </cell>
          <cell r="K142">
            <v>0</v>
          </cell>
        </row>
        <row r="143">
          <cell r="A143">
            <v>2107</v>
          </cell>
          <cell r="B143">
            <v>2107</v>
          </cell>
          <cell r="C143" t="str">
            <v>Jordan Valley SD 3</v>
          </cell>
          <cell r="E143">
            <v>2106</v>
          </cell>
          <cell r="F143" t="str">
            <v>Malheur ESD Region 14</v>
          </cell>
          <cell r="G143">
            <v>58.33</v>
          </cell>
          <cell r="H143">
            <v>58.33</v>
          </cell>
          <cell r="I143">
            <v>58.33</v>
          </cell>
          <cell r="J143">
            <v>0</v>
          </cell>
          <cell r="K143">
            <v>0</v>
          </cell>
        </row>
        <row r="144">
          <cell r="A144">
            <v>2219</v>
          </cell>
          <cell r="B144">
            <v>2219</v>
          </cell>
          <cell r="C144" t="str">
            <v>Joseph SD 6</v>
          </cell>
          <cell r="E144">
            <v>2218</v>
          </cell>
          <cell r="F144" t="str">
            <v>Region 18 ESD</v>
          </cell>
          <cell r="G144">
            <v>6</v>
          </cell>
          <cell r="H144">
            <v>275.39</v>
          </cell>
          <cell r="I144">
            <v>6</v>
          </cell>
          <cell r="J144">
            <v>269.39</v>
          </cell>
          <cell r="K144">
            <v>0</v>
          </cell>
        </row>
        <row r="145">
          <cell r="A145">
            <v>1087</v>
          </cell>
          <cell r="B145">
            <v>2219</v>
          </cell>
          <cell r="C145" t="str">
            <v>Joseph SD 6</v>
          </cell>
          <cell r="D145" t="str">
            <v>Joseph Charter School</v>
          </cell>
          <cell r="F145" t="str">
            <v/>
          </cell>
          <cell r="G145">
            <v>269.39</v>
          </cell>
          <cell r="I145">
            <v>269.39</v>
          </cell>
          <cell r="J145">
            <v>0</v>
          </cell>
          <cell r="K145">
            <v>0</v>
          </cell>
        </row>
        <row r="146">
          <cell r="A146">
            <v>2091</v>
          </cell>
          <cell r="B146">
            <v>2091</v>
          </cell>
          <cell r="C146" t="str">
            <v>Junction City SD 69</v>
          </cell>
          <cell r="E146">
            <v>2064</v>
          </cell>
          <cell r="F146" t="str">
            <v>Lane ESD</v>
          </cell>
          <cell r="G146">
            <v>1589.31</v>
          </cell>
          <cell r="H146">
            <v>1589.31</v>
          </cell>
          <cell r="I146">
            <v>1589.31</v>
          </cell>
          <cell r="J146">
            <v>0</v>
          </cell>
          <cell r="K146">
            <v>0</v>
          </cell>
        </row>
        <row r="147">
          <cell r="A147">
            <v>2109</v>
          </cell>
          <cell r="B147">
            <v>2109</v>
          </cell>
          <cell r="C147" t="str">
            <v>Juntura SD 12</v>
          </cell>
          <cell r="E147">
            <v>2106</v>
          </cell>
          <cell r="F147" t="str">
            <v>Malheur ESD Region 14</v>
          </cell>
          <cell r="G147">
            <v>3.98</v>
          </cell>
          <cell r="H147">
            <v>3.98</v>
          </cell>
          <cell r="I147">
            <v>3.98</v>
          </cell>
          <cell r="J147">
            <v>0</v>
          </cell>
          <cell r="K147">
            <v>0</v>
          </cell>
        </row>
        <row r="148">
          <cell r="A148">
            <v>2057</v>
          </cell>
          <cell r="B148">
            <v>2057</v>
          </cell>
          <cell r="C148" t="str">
            <v>Klamath County SD</v>
          </cell>
          <cell r="E148">
            <v>2025</v>
          </cell>
          <cell r="F148" t="str">
            <v>Southern Oregon ESD</v>
          </cell>
          <cell r="G148">
            <v>6928.75</v>
          </cell>
          <cell r="H148">
            <v>6928.75</v>
          </cell>
          <cell r="I148">
            <v>6928.75</v>
          </cell>
          <cell r="J148">
            <v>0</v>
          </cell>
          <cell r="K148">
            <v>0</v>
          </cell>
        </row>
        <row r="149">
          <cell r="A149">
            <v>2056</v>
          </cell>
          <cell r="B149">
            <v>2056</v>
          </cell>
          <cell r="C149" t="str">
            <v>Klamath Falls City Schools</v>
          </cell>
          <cell r="E149">
            <v>2025</v>
          </cell>
          <cell r="F149" t="str">
            <v>Southern Oregon ESD</v>
          </cell>
          <cell r="G149">
            <v>2481.0500000000002</v>
          </cell>
          <cell r="H149">
            <v>2629.52</v>
          </cell>
          <cell r="I149">
            <v>2481.0500000000002</v>
          </cell>
          <cell r="J149">
            <v>148.47</v>
          </cell>
          <cell r="K149">
            <v>0</v>
          </cell>
        </row>
        <row r="150">
          <cell r="A150">
            <v>4545</v>
          </cell>
          <cell r="B150">
            <v>2056</v>
          </cell>
          <cell r="C150" t="str">
            <v>Klamath Falls City Schools</v>
          </cell>
          <cell r="D150" t="str">
            <v>EagleRidge High School</v>
          </cell>
          <cell r="F150" t="str">
            <v/>
          </cell>
          <cell r="G150">
            <v>148.47</v>
          </cell>
          <cell r="I150">
            <v>148.47</v>
          </cell>
          <cell r="J150">
            <v>0</v>
          </cell>
          <cell r="K150">
            <v>0</v>
          </cell>
        </row>
        <row r="151">
          <cell r="A151">
            <v>2262</v>
          </cell>
          <cell r="B151">
            <v>2262</v>
          </cell>
          <cell r="C151" t="str">
            <v>Knappa SD 4</v>
          </cell>
          <cell r="E151">
            <v>2230</v>
          </cell>
          <cell r="F151" t="str">
            <v>Northwest Regional ESD</v>
          </cell>
          <cell r="G151">
            <v>471.11</v>
          </cell>
          <cell r="H151">
            <v>471.11</v>
          </cell>
          <cell r="I151">
            <v>471.11</v>
          </cell>
          <cell r="J151">
            <v>0</v>
          </cell>
          <cell r="K151">
            <v>0</v>
          </cell>
        </row>
        <row r="152">
          <cell r="A152">
            <v>2212</v>
          </cell>
          <cell r="B152">
            <v>2212</v>
          </cell>
          <cell r="C152" t="str">
            <v>La Grande SD 1</v>
          </cell>
          <cell r="E152">
            <v>2200</v>
          </cell>
          <cell r="F152" t="str">
            <v>InterMountain ESD</v>
          </cell>
          <cell r="G152">
            <v>2096.98</v>
          </cell>
          <cell r="H152">
            <v>2096.98</v>
          </cell>
          <cell r="I152">
            <v>2096.98</v>
          </cell>
          <cell r="J152">
            <v>0</v>
          </cell>
          <cell r="K152">
            <v>0</v>
          </cell>
        </row>
        <row r="153">
          <cell r="A153">
            <v>2059</v>
          </cell>
          <cell r="B153">
            <v>2059</v>
          </cell>
          <cell r="C153" t="str">
            <v>Lake County SD 7</v>
          </cell>
          <cell r="E153">
            <v>2058</v>
          </cell>
          <cell r="F153" t="str">
            <v>Lake ESD</v>
          </cell>
          <cell r="G153">
            <v>728.88</v>
          </cell>
          <cell r="H153">
            <v>728.88</v>
          </cell>
          <cell r="I153">
            <v>728.88</v>
          </cell>
          <cell r="J153">
            <v>0</v>
          </cell>
          <cell r="K153">
            <v>0</v>
          </cell>
        </row>
        <row r="154">
          <cell r="A154">
            <v>1923</v>
          </cell>
          <cell r="B154">
            <v>1923</v>
          </cell>
          <cell r="C154" t="str">
            <v>Lake Oswego SD 7J</v>
          </cell>
          <cell r="E154">
            <v>1902</v>
          </cell>
          <cell r="F154" t="str">
            <v>Clackamas ESD</v>
          </cell>
          <cell r="G154">
            <v>6773.68</v>
          </cell>
          <cell r="H154">
            <v>6793.76</v>
          </cell>
          <cell r="I154">
            <v>6773.68</v>
          </cell>
          <cell r="J154">
            <v>20.079999999999998</v>
          </cell>
          <cell r="K154">
            <v>0</v>
          </cell>
        </row>
        <row r="155">
          <cell r="A155">
            <v>5455</v>
          </cell>
          <cell r="B155">
            <v>1923</v>
          </cell>
          <cell r="C155" t="str">
            <v>Lake Oswego SD 7J</v>
          </cell>
          <cell r="D155" t="str">
            <v>Harmony Academy</v>
          </cell>
          <cell r="F155" t="str">
            <v/>
          </cell>
          <cell r="G155">
            <v>20.079999999999998</v>
          </cell>
          <cell r="I155">
            <v>20.079999999999998</v>
          </cell>
          <cell r="J155">
            <v>0</v>
          </cell>
          <cell r="K155">
            <v>0</v>
          </cell>
        </row>
        <row r="156">
          <cell r="A156">
            <v>2101</v>
          </cell>
          <cell r="B156">
            <v>2101</v>
          </cell>
          <cell r="C156" t="str">
            <v>Lebanon Community SD 9</v>
          </cell>
          <cell r="E156">
            <v>2098</v>
          </cell>
          <cell r="F156" t="str">
            <v>Linn Benton Lincoln ESD</v>
          </cell>
          <cell r="G156">
            <v>3679.03</v>
          </cell>
          <cell r="H156">
            <v>3990.99</v>
          </cell>
          <cell r="I156">
            <v>3679.03</v>
          </cell>
          <cell r="J156">
            <v>311.95999999999998</v>
          </cell>
          <cell r="K156">
            <v>0</v>
          </cell>
        </row>
        <row r="157">
          <cell r="A157">
            <v>3505</v>
          </cell>
          <cell r="B157">
            <v>2101</v>
          </cell>
          <cell r="C157" t="str">
            <v>Lebanon Community SD 9</v>
          </cell>
          <cell r="D157" t="str">
            <v>Sand Ridge Charter School</v>
          </cell>
          <cell r="F157" t="str">
            <v/>
          </cell>
          <cell r="G157">
            <v>311.95999999999998</v>
          </cell>
          <cell r="I157">
            <v>311.95999999999998</v>
          </cell>
          <cell r="J157">
            <v>0</v>
          </cell>
          <cell r="K157">
            <v>0</v>
          </cell>
        </row>
        <row r="158">
          <cell r="A158">
            <v>2097</v>
          </cell>
          <cell r="B158">
            <v>2097</v>
          </cell>
          <cell r="C158" t="str">
            <v>Lincoln County SD</v>
          </cell>
          <cell r="E158">
            <v>2098</v>
          </cell>
          <cell r="F158" t="str">
            <v>Linn Benton Lincoln ESD</v>
          </cell>
          <cell r="G158">
            <v>4656.7700000000004</v>
          </cell>
          <cell r="H158">
            <v>5121.75</v>
          </cell>
          <cell r="I158">
            <v>4656.7700000000004</v>
          </cell>
          <cell r="J158">
            <v>464.98</v>
          </cell>
          <cell r="K158">
            <v>0</v>
          </cell>
        </row>
        <row r="159">
          <cell r="A159">
            <v>3361</v>
          </cell>
          <cell r="B159">
            <v>2097</v>
          </cell>
          <cell r="C159" t="str">
            <v>Lincoln County SD</v>
          </cell>
          <cell r="D159" t="str">
            <v>Eddyville Charter School</v>
          </cell>
          <cell r="F159" t="str">
            <v/>
          </cell>
          <cell r="G159">
            <v>218.71</v>
          </cell>
          <cell r="I159">
            <v>218.71</v>
          </cell>
          <cell r="J159">
            <v>0</v>
          </cell>
          <cell r="K159">
            <v>0</v>
          </cell>
        </row>
        <row r="160">
          <cell r="A160">
            <v>3240</v>
          </cell>
          <cell r="B160">
            <v>2097</v>
          </cell>
          <cell r="C160" t="str">
            <v>Lincoln County SD</v>
          </cell>
          <cell r="D160" t="str">
            <v>Lincoln City Career Technical High School</v>
          </cell>
          <cell r="F160" t="str">
            <v/>
          </cell>
          <cell r="G160">
            <v>36.159999999999997</v>
          </cell>
          <cell r="I160">
            <v>36.159999999999997</v>
          </cell>
          <cell r="J160">
            <v>0</v>
          </cell>
          <cell r="K160">
            <v>0</v>
          </cell>
        </row>
        <row r="161">
          <cell r="A161">
            <v>4038</v>
          </cell>
          <cell r="B161">
            <v>2097</v>
          </cell>
          <cell r="C161" t="str">
            <v>Lincoln County SD</v>
          </cell>
          <cell r="D161" t="str">
            <v>Siletz Valley Schools</v>
          </cell>
          <cell r="F161" t="str">
            <v/>
          </cell>
          <cell r="G161">
            <v>210.11</v>
          </cell>
          <cell r="I161">
            <v>210.11</v>
          </cell>
          <cell r="J161">
            <v>0</v>
          </cell>
          <cell r="K161">
            <v>0</v>
          </cell>
        </row>
        <row r="162">
          <cell r="A162">
            <v>2012</v>
          </cell>
          <cell r="B162">
            <v>2012</v>
          </cell>
          <cell r="C162" t="str">
            <v>Long Creek SD 17</v>
          </cell>
          <cell r="E162">
            <v>2007</v>
          </cell>
          <cell r="F162" t="str">
            <v>Grant ESD</v>
          </cell>
          <cell r="G162">
            <v>23.1</v>
          </cell>
          <cell r="H162">
            <v>23.1</v>
          </cell>
          <cell r="I162">
            <v>23.1</v>
          </cell>
          <cell r="J162">
            <v>0</v>
          </cell>
          <cell r="K162">
            <v>0</v>
          </cell>
        </row>
        <row r="163">
          <cell r="A163">
            <v>2092</v>
          </cell>
          <cell r="B163">
            <v>2092</v>
          </cell>
          <cell r="C163" t="str">
            <v>Lowell SD 71</v>
          </cell>
          <cell r="E163">
            <v>2064</v>
          </cell>
          <cell r="F163" t="str">
            <v>Lane ESD</v>
          </cell>
          <cell r="G163">
            <v>382.76</v>
          </cell>
          <cell r="H163">
            <v>1122.24</v>
          </cell>
          <cell r="I163">
            <v>382.76</v>
          </cell>
          <cell r="J163">
            <v>739.48</v>
          </cell>
          <cell r="K163">
            <v>0</v>
          </cell>
        </row>
        <row r="164">
          <cell r="A164">
            <v>5349</v>
          </cell>
          <cell r="B164">
            <v>2092</v>
          </cell>
          <cell r="C164" t="str">
            <v>Lowell SD 71</v>
          </cell>
          <cell r="D164" t="str">
            <v>Bridge Charter Academy</v>
          </cell>
          <cell r="F164" t="str">
            <v/>
          </cell>
          <cell r="G164">
            <v>598.04999999999995</v>
          </cell>
          <cell r="I164">
            <v>598.04999999999995</v>
          </cell>
          <cell r="J164">
            <v>0</v>
          </cell>
          <cell r="K164">
            <v>0</v>
          </cell>
        </row>
        <row r="165">
          <cell r="A165">
            <v>5252</v>
          </cell>
          <cell r="B165">
            <v>2092</v>
          </cell>
          <cell r="C165" t="str">
            <v>Lowell SD 71</v>
          </cell>
          <cell r="D165" t="str">
            <v>Mountain View Academy</v>
          </cell>
          <cell r="F165" t="str">
            <v/>
          </cell>
          <cell r="G165">
            <v>141.43</v>
          </cell>
          <cell r="I165">
            <v>141.43</v>
          </cell>
          <cell r="J165">
            <v>0</v>
          </cell>
          <cell r="K165">
            <v>0</v>
          </cell>
        </row>
        <row r="166">
          <cell r="A166">
            <v>2112</v>
          </cell>
          <cell r="B166">
            <v>2112</v>
          </cell>
          <cell r="C166" t="str">
            <v>Malheur County SD 51</v>
          </cell>
          <cell r="E166">
            <v>2106</v>
          </cell>
          <cell r="F166" t="str">
            <v>Malheur ESD Region 14</v>
          </cell>
          <cell r="G166">
            <v>1.88</v>
          </cell>
          <cell r="H166">
            <v>1.88</v>
          </cell>
          <cell r="I166">
            <v>1.88</v>
          </cell>
          <cell r="J166">
            <v>0</v>
          </cell>
          <cell r="K166">
            <v>0</v>
          </cell>
        </row>
        <row r="167">
          <cell r="A167">
            <v>2085</v>
          </cell>
          <cell r="B167">
            <v>2085</v>
          </cell>
          <cell r="C167" t="str">
            <v>Mapleton SD 32</v>
          </cell>
          <cell r="E167">
            <v>2064</v>
          </cell>
          <cell r="F167" t="str">
            <v>Lane ESD</v>
          </cell>
          <cell r="G167">
            <v>132.93</v>
          </cell>
          <cell r="H167">
            <v>132.93</v>
          </cell>
          <cell r="I167">
            <v>132.93</v>
          </cell>
          <cell r="J167">
            <v>0</v>
          </cell>
          <cell r="K167">
            <v>0</v>
          </cell>
        </row>
        <row r="168">
          <cell r="A168">
            <v>2094</v>
          </cell>
          <cell r="B168">
            <v>2094</v>
          </cell>
          <cell r="C168" t="str">
            <v>Marcola SD 79J</v>
          </cell>
          <cell r="E168">
            <v>2064</v>
          </cell>
          <cell r="F168" t="str">
            <v>Lane ESD</v>
          </cell>
          <cell r="G168">
            <v>263.49</v>
          </cell>
          <cell r="H168">
            <v>775.33</v>
          </cell>
          <cell r="I168">
            <v>263.49</v>
          </cell>
          <cell r="J168">
            <v>511.84</v>
          </cell>
          <cell r="K168">
            <v>0</v>
          </cell>
        </row>
        <row r="169">
          <cell r="A169">
            <v>5444</v>
          </cell>
          <cell r="B169">
            <v>2094</v>
          </cell>
          <cell r="C169" t="str">
            <v>Marcola SD 79J</v>
          </cell>
          <cell r="D169" t="str">
            <v>TEACH-NW</v>
          </cell>
          <cell r="F169" t="str">
            <v/>
          </cell>
          <cell r="G169">
            <v>511.84</v>
          </cell>
          <cell r="I169">
            <v>511.84</v>
          </cell>
          <cell r="J169">
            <v>0</v>
          </cell>
          <cell r="K169">
            <v>0</v>
          </cell>
        </row>
        <row r="170">
          <cell r="A170">
            <v>2090</v>
          </cell>
          <cell r="B170">
            <v>2090</v>
          </cell>
          <cell r="C170" t="str">
            <v>McKenzie SD 68</v>
          </cell>
          <cell r="E170">
            <v>2064</v>
          </cell>
          <cell r="F170" t="str">
            <v>Lane ESD</v>
          </cell>
          <cell r="G170">
            <v>0</v>
          </cell>
          <cell r="H170">
            <v>169.6</v>
          </cell>
          <cell r="I170">
            <v>0</v>
          </cell>
          <cell r="J170">
            <v>169.6</v>
          </cell>
          <cell r="K170">
            <v>0</v>
          </cell>
        </row>
        <row r="171">
          <cell r="A171">
            <v>594</v>
          </cell>
          <cell r="B171">
            <v>2090</v>
          </cell>
          <cell r="C171" t="str">
            <v>McKenzie SD 68</v>
          </cell>
          <cell r="D171" t="str">
            <v>McKenzie River Community School</v>
          </cell>
          <cell r="F171" t="str">
            <v/>
          </cell>
          <cell r="G171">
            <v>169.6</v>
          </cell>
          <cell r="I171">
            <v>169.6</v>
          </cell>
          <cell r="J171">
            <v>0</v>
          </cell>
          <cell r="K171">
            <v>0</v>
          </cell>
        </row>
        <row r="172">
          <cell r="A172">
            <v>2256</v>
          </cell>
          <cell r="B172">
            <v>2256</v>
          </cell>
          <cell r="C172" t="str">
            <v>McMinnville SD 40</v>
          </cell>
          <cell r="E172">
            <v>2117</v>
          </cell>
          <cell r="F172" t="str">
            <v>Willamette ESD</v>
          </cell>
          <cell r="G172">
            <v>6338.1</v>
          </cell>
          <cell r="H172">
            <v>6338.1</v>
          </cell>
          <cell r="I172">
            <v>6338.1</v>
          </cell>
          <cell r="J172">
            <v>0</v>
          </cell>
          <cell r="K172">
            <v>0</v>
          </cell>
        </row>
        <row r="173">
          <cell r="A173">
            <v>2048</v>
          </cell>
          <cell r="B173">
            <v>2048</v>
          </cell>
          <cell r="C173" t="str">
            <v>Medford SD 549C</v>
          </cell>
          <cell r="E173">
            <v>2025</v>
          </cell>
          <cell r="F173" t="str">
            <v>Southern Oregon ESD</v>
          </cell>
          <cell r="G173">
            <v>11979.28</v>
          </cell>
          <cell r="H173">
            <v>13896.56</v>
          </cell>
          <cell r="I173">
            <v>11979.28</v>
          </cell>
          <cell r="J173">
            <v>1917.28</v>
          </cell>
          <cell r="K173">
            <v>0</v>
          </cell>
        </row>
        <row r="174">
          <cell r="A174">
            <v>5205</v>
          </cell>
          <cell r="B174">
            <v>2048</v>
          </cell>
          <cell r="C174" t="str">
            <v>Medford SD 549C</v>
          </cell>
          <cell r="D174" t="str">
            <v>Kids Unlimited Academy</v>
          </cell>
          <cell r="F174" t="str">
            <v/>
          </cell>
          <cell r="G174">
            <v>476.82</v>
          </cell>
          <cell r="I174">
            <v>476.82</v>
          </cell>
          <cell r="J174">
            <v>0</v>
          </cell>
          <cell r="K174">
            <v>0</v>
          </cell>
        </row>
        <row r="175">
          <cell r="A175">
            <v>4821</v>
          </cell>
          <cell r="B175">
            <v>2048</v>
          </cell>
          <cell r="C175" t="str">
            <v>Medford SD 549C</v>
          </cell>
          <cell r="D175" t="str">
            <v>Logos Charter School</v>
          </cell>
          <cell r="F175" t="str">
            <v/>
          </cell>
          <cell r="G175">
            <v>1091.6300000000001</v>
          </cell>
          <cell r="I175">
            <v>1091.6300000000001</v>
          </cell>
          <cell r="J175">
            <v>0</v>
          </cell>
          <cell r="K175">
            <v>0</v>
          </cell>
        </row>
        <row r="176">
          <cell r="A176">
            <v>4593</v>
          </cell>
          <cell r="B176">
            <v>2048</v>
          </cell>
          <cell r="C176" t="str">
            <v>Medford SD 549C</v>
          </cell>
          <cell r="D176" t="str">
            <v>Madrone Trail Public Charter School</v>
          </cell>
          <cell r="F176" t="str">
            <v/>
          </cell>
          <cell r="G176">
            <v>229.88</v>
          </cell>
          <cell r="I176">
            <v>229.88</v>
          </cell>
          <cell r="J176">
            <v>0</v>
          </cell>
          <cell r="K176">
            <v>0</v>
          </cell>
        </row>
        <row r="177">
          <cell r="A177">
            <v>5304</v>
          </cell>
          <cell r="B177">
            <v>2048</v>
          </cell>
          <cell r="C177" t="str">
            <v>Medford SD 549C</v>
          </cell>
          <cell r="D177" t="str">
            <v>The Valley School of Southern Oregon</v>
          </cell>
          <cell r="F177" t="str">
            <v/>
          </cell>
          <cell r="G177">
            <v>118.95</v>
          </cell>
          <cell r="I177">
            <v>118.95</v>
          </cell>
          <cell r="J177">
            <v>0</v>
          </cell>
          <cell r="K177">
            <v>0</v>
          </cell>
        </row>
        <row r="178">
          <cell r="A178">
            <v>2205</v>
          </cell>
          <cell r="B178">
            <v>2205</v>
          </cell>
          <cell r="C178" t="str">
            <v>Milton-Freewater Unified SD 7</v>
          </cell>
          <cell r="E178">
            <v>2200</v>
          </cell>
          <cell r="F178" t="str">
            <v>InterMountain ESD</v>
          </cell>
          <cell r="G178">
            <v>1642.1</v>
          </cell>
          <cell r="H178">
            <v>1642.1</v>
          </cell>
          <cell r="I178">
            <v>1642.1</v>
          </cell>
          <cell r="J178">
            <v>0</v>
          </cell>
          <cell r="K178">
            <v>0</v>
          </cell>
        </row>
        <row r="179">
          <cell r="A179">
            <v>2249</v>
          </cell>
          <cell r="B179">
            <v>2249</v>
          </cell>
          <cell r="C179" t="str">
            <v>Mitchell SD 55</v>
          </cell>
          <cell r="E179">
            <v>2004</v>
          </cell>
          <cell r="F179" t="str">
            <v>North Central ESD</v>
          </cell>
          <cell r="G179">
            <v>37.840000000000003</v>
          </cell>
          <cell r="H179">
            <v>1226.78</v>
          </cell>
          <cell r="I179">
            <v>37.840000000000003</v>
          </cell>
          <cell r="J179">
            <v>1188.94</v>
          </cell>
          <cell r="K179">
            <v>0</v>
          </cell>
        </row>
        <row r="180">
          <cell r="A180">
            <v>5440</v>
          </cell>
          <cell r="B180">
            <v>2249</v>
          </cell>
          <cell r="C180" t="str">
            <v>Mitchell SD 55</v>
          </cell>
          <cell r="D180" t="str">
            <v>Cascade Virtual Academy</v>
          </cell>
          <cell r="F180" t="str">
            <v/>
          </cell>
          <cell r="G180">
            <v>826.78</v>
          </cell>
          <cell r="I180">
            <v>826.78</v>
          </cell>
          <cell r="J180">
            <v>0</v>
          </cell>
          <cell r="K180">
            <v>0</v>
          </cell>
        </row>
        <row r="181">
          <cell r="A181">
            <v>5441</v>
          </cell>
          <cell r="B181">
            <v>2249</v>
          </cell>
          <cell r="C181" t="str">
            <v>Mitchell SD 55</v>
          </cell>
          <cell r="D181" t="str">
            <v>Destinations Career Academy of Oregon</v>
          </cell>
          <cell r="F181" t="str">
            <v/>
          </cell>
          <cell r="G181">
            <v>114.77</v>
          </cell>
          <cell r="I181">
            <v>114.77</v>
          </cell>
          <cell r="J181">
            <v>0</v>
          </cell>
          <cell r="K181">
            <v>0</v>
          </cell>
        </row>
        <row r="182">
          <cell r="A182">
            <v>5150</v>
          </cell>
          <cell r="B182">
            <v>2249</v>
          </cell>
          <cell r="C182" t="str">
            <v>Mitchell SD 55</v>
          </cell>
          <cell r="D182" t="str">
            <v>Insight School of Oregon Painted Hills</v>
          </cell>
          <cell r="F182" t="str">
            <v/>
          </cell>
          <cell r="G182">
            <v>247.39</v>
          </cell>
          <cell r="I182">
            <v>247.39</v>
          </cell>
          <cell r="J182">
            <v>0</v>
          </cell>
          <cell r="K182">
            <v>0</v>
          </cell>
        </row>
        <row r="183">
          <cell r="A183">
            <v>1925</v>
          </cell>
          <cell r="B183">
            <v>1925</v>
          </cell>
          <cell r="C183" t="str">
            <v>Molalla River SD 35</v>
          </cell>
          <cell r="E183">
            <v>1902</v>
          </cell>
          <cell r="F183" t="str">
            <v>Clackamas ESD</v>
          </cell>
          <cell r="G183">
            <v>2205.38</v>
          </cell>
          <cell r="H183">
            <v>2450.84</v>
          </cell>
          <cell r="I183">
            <v>2205.38</v>
          </cell>
          <cell r="J183">
            <v>245.46</v>
          </cell>
          <cell r="K183">
            <v>55.85</v>
          </cell>
        </row>
        <row r="184">
          <cell r="A184">
            <v>4745</v>
          </cell>
          <cell r="B184">
            <v>1925</v>
          </cell>
          <cell r="C184" t="str">
            <v>Molalla River SD 35</v>
          </cell>
          <cell r="D184" t="str">
            <v>Molalla River Academy</v>
          </cell>
          <cell r="F184" t="str">
            <v/>
          </cell>
          <cell r="G184">
            <v>189.61</v>
          </cell>
          <cell r="I184">
            <v>189.61</v>
          </cell>
          <cell r="J184">
            <v>0</v>
          </cell>
          <cell r="K184">
            <v>0</v>
          </cell>
        </row>
        <row r="185">
          <cell r="A185">
            <v>4818</v>
          </cell>
          <cell r="B185">
            <v>1925</v>
          </cell>
          <cell r="C185" t="str">
            <v>Molalla River SD 35</v>
          </cell>
          <cell r="D185" t="str">
            <v>Renaissance Public Academy</v>
          </cell>
          <cell r="F185" t="str">
            <v/>
          </cell>
          <cell r="G185">
            <v>55.85</v>
          </cell>
          <cell r="I185">
            <v>55.85</v>
          </cell>
          <cell r="J185">
            <v>0</v>
          </cell>
          <cell r="K185">
            <v>0</v>
          </cell>
        </row>
        <row r="186">
          <cell r="A186">
            <v>1898</v>
          </cell>
          <cell r="B186">
            <v>1898</v>
          </cell>
          <cell r="C186" t="str">
            <v>Monroe SD 1J</v>
          </cell>
          <cell r="E186">
            <v>2098</v>
          </cell>
          <cell r="F186" t="str">
            <v>Linn Benton Lincoln ESD</v>
          </cell>
          <cell r="G186">
            <v>360.96</v>
          </cell>
          <cell r="H186">
            <v>360.96</v>
          </cell>
          <cell r="I186">
            <v>360.96</v>
          </cell>
          <cell r="J186">
            <v>0</v>
          </cell>
          <cell r="K186">
            <v>0</v>
          </cell>
        </row>
        <row r="187">
          <cell r="A187">
            <v>2010</v>
          </cell>
          <cell r="B187">
            <v>2010</v>
          </cell>
          <cell r="C187" t="str">
            <v>Monument SD 8</v>
          </cell>
          <cell r="E187">
            <v>2007</v>
          </cell>
          <cell r="F187" t="str">
            <v>Grant ESD</v>
          </cell>
          <cell r="G187">
            <v>43.93</v>
          </cell>
          <cell r="H187">
            <v>43.93</v>
          </cell>
          <cell r="I187">
            <v>43.93</v>
          </cell>
          <cell r="J187">
            <v>0</v>
          </cell>
          <cell r="K187">
            <v>0</v>
          </cell>
        </row>
        <row r="188">
          <cell r="A188">
            <v>2147</v>
          </cell>
          <cell r="B188">
            <v>2147</v>
          </cell>
          <cell r="C188" t="str">
            <v>Morrow SD 1</v>
          </cell>
          <cell r="E188">
            <v>2200</v>
          </cell>
          <cell r="F188" t="str">
            <v>InterMountain ESD</v>
          </cell>
          <cell r="G188">
            <v>2263.46</v>
          </cell>
          <cell r="H188">
            <v>2263.46</v>
          </cell>
          <cell r="I188">
            <v>2263.46</v>
          </cell>
          <cell r="J188">
            <v>0</v>
          </cell>
          <cell r="K188">
            <v>0</v>
          </cell>
        </row>
        <row r="189">
          <cell r="A189">
            <v>2145</v>
          </cell>
          <cell r="B189">
            <v>2145</v>
          </cell>
          <cell r="C189" t="str">
            <v>Mt Angel SD 91</v>
          </cell>
          <cell r="E189">
            <v>2117</v>
          </cell>
          <cell r="F189" t="str">
            <v>Willamette ESD</v>
          </cell>
          <cell r="G189">
            <v>625.77</v>
          </cell>
          <cell r="H189">
            <v>625.77</v>
          </cell>
          <cell r="I189">
            <v>625.77</v>
          </cell>
          <cell r="J189">
            <v>0</v>
          </cell>
          <cell r="K189">
            <v>0</v>
          </cell>
        </row>
        <row r="190">
          <cell r="A190">
            <v>1968</v>
          </cell>
          <cell r="B190">
            <v>1968</v>
          </cell>
          <cell r="C190" t="str">
            <v>Myrtle Point SD 41</v>
          </cell>
          <cell r="E190">
            <v>1949</v>
          </cell>
          <cell r="F190" t="str">
            <v>South Coast ESD</v>
          </cell>
          <cell r="G190">
            <v>443.6</v>
          </cell>
          <cell r="H190">
            <v>443.6</v>
          </cell>
          <cell r="I190">
            <v>443.6</v>
          </cell>
          <cell r="J190">
            <v>0</v>
          </cell>
          <cell r="K190">
            <v>0</v>
          </cell>
        </row>
        <row r="191">
          <cell r="A191">
            <v>2198</v>
          </cell>
          <cell r="B191">
            <v>2198</v>
          </cell>
          <cell r="C191" t="str">
            <v>Neah-Kah-Nie SD 56</v>
          </cell>
          <cell r="E191">
            <v>2230</v>
          </cell>
          <cell r="F191" t="str">
            <v>Northwest Regional ESD</v>
          </cell>
          <cell r="G191">
            <v>694.84</v>
          </cell>
          <cell r="H191">
            <v>694.84</v>
          </cell>
          <cell r="I191">
            <v>694.84</v>
          </cell>
          <cell r="J191">
            <v>0</v>
          </cell>
          <cell r="K191">
            <v>0</v>
          </cell>
        </row>
        <row r="192">
          <cell r="A192">
            <v>2199</v>
          </cell>
          <cell r="B192">
            <v>2199</v>
          </cell>
          <cell r="C192" t="str">
            <v>Nestucca Valley SD 101J</v>
          </cell>
          <cell r="E192">
            <v>2230</v>
          </cell>
          <cell r="F192" t="str">
            <v>Northwest Regional ESD</v>
          </cell>
          <cell r="G192">
            <v>472.89</v>
          </cell>
          <cell r="H192">
            <v>472.89</v>
          </cell>
          <cell r="I192">
            <v>472.89</v>
          </cell>
          <cell r="J192">
            <v>0</v>
          </cell>
          <cell r="K192">
            <v>0</v>
          </cell>
        </row>
        <row r="193">
          <cell r="A193">
            <v>2254</v>
          </cell>
          <cell r="B193">
            <v>2254</v>
          </cell>
          <cell r="C193" t="str">
            <v>Newberg SD 29J</v>
          </cell>
          <cell r="E193">
            <v>2117</v>
          </cell>
          <cell r="F193" t="str">
            <v>Willamette ESD</v>
          </cell>
          <cell r="G193">
            <v>4250.32</v>
          </cell>
          <cell r="H193">
            <v>4250.32</v>
          </cell>
          <cell r="I193">
            <v>4250.32</v>
          </cell>
          <cell r="J193">
            <v>0</v>
          </cell>
          <cell r="K193">
            <v>0</v>
          </cell>
        </row>
        <row r="194">
          <cell r="A194">
            <v>1966</v>
          </cell>
          <cell r="B194">
            <v>1966</v>
          </cell>
          <cell r="C194" t="str">
            <v>North Bend SD 13</v>
          </cell>
          <cell r="E194">
            <v>1949</v>
          </cell>
          <cell r="F194" t="str">
            <v>South Coast ESD</v>
          </cell>
          <cell r="G194">
            <v>2146.66</v>
          </cell>
          <cell r="H194">
            <v>3932.43</v>
          </cell>
          <cell r="I194">
            <v>2146.66</v>
          </cell>
          <cell r="J194">
            <v>1785.77</v>
          </cell>
          <cell r="K194">
            <v>0</v>
          </cell>
        </row>
        <row r="195">
          <cell r="A195">
            <v>4690</v>
          </cell>
          <cell r="B195">
            <v>1966</v>
          </cell>
          <cell r="C195" t="str">
            <v>North Bend SD 13</v>
          </cell>
          <cell r="D195" t="str">
            <v>Evergreen Virtual Academy</v>
          </cell>
          <cell r="F195" t="str">
            <v/>
          </cell>
          <cell r="G195">
            <v>1785.77</v>
          </cell>
          <cell r="I195">
            <v>1785.77</v>
          </cell>
          <cell r="J195">
            <v>0</v>
          </cell>
          <cell r="K195">
            <v>0</v>
          </cell>
        </row>
        <row r="196">
          <cell r="A196">
            <v>1924</v>
          </cell>
          <cell r="B196">
            <v>1924</v>
          </cell>
          <cell r="C196" t="str">
            <v>North Clackamas SD 12</v>
          </cell>
          <cell r="E196">
            <v>1902</v>
          </cell>
          <cell r="F196" t="str">
            <v>Clackamas ESD</v>
          </cell>
          <cell r="G196">
            <v>15100.49</v>
          </cell>
          <cell r="H196">
            <v>16364.6</v>
          </cell>
          <cell r="I196">
            <v>15100.49</v>
          </cell>
          <cell r="J196">
            <v>1264.1099999999999</v>
          </cell>
          <cell r="K196">
            <v>0</v>
          </cell>
        </row>
        <row r="197">
          <cell r="A197">
            <v>4475</v>
          </cell>
          <cell r="B197">
            <v>1924</v>
          </cell>
          <cell r="C197" t="str">
            <v>North Clackamas SD 12</v>
          </cell>
          <cell r="D197" t="str">
            <v>Cascade Heights Public Charter School</v>
          </cell>
          <cell r="F197" t="str">
            <v/>
          </cell>
          <cell r="G197">
            <v>218.12</v>
          </cell>
          <cell r="I197">
            <v>218.12</v>
          </cell>
          <cell r="J197">
            <v>0</v>
          </cell>
          <cell r="K197">
            <v>0</v>
          </cell>
        </row>
        <row r="198">
          <cell r="A198">
            <v>4226</v>
          </cell>
          <cell r="B198">
            <v>1924</v>
          </cell>
          <cell r="C198" t="str">
            <v>North Clackamas SD 12</v>
          </cell>
          <cell r="D198" t="str">
            <v>Clackamas Middle College</v>
          </cell>
          <cell r="F198" t="str">
            <v/>
          </cell>
          <cell r="G198">
            <v>228.92</v>
          </cell>
          <cell r="I198">
            <v>228.92</v>
          </cell>
          <cell r="J198">
            <v>0</v>
          </cell>
          <cell r="K198">
            <v>0</v>
          </cell>
        </row>
        <row r="199">
          <cell r="A199">
            <v>4223</v>
          </cell>
          <cell r="B199">
            <v>1924</v>
          </cell>
          <cell r="C199" t="str">
            <v>North Clackamas SD 12</v>
          </cell>
          <cell r="D199" t="str">
            <v>Clackamas Web Academy</v>
          </cell>
          <cell r="F199" t="str">
            <v/>
          </cell>
          <cell r="G199">
            <v>531.39</v>
          </cell>
          <cell r="I199">
            <v>531.39</v>
          </cell>
          <cell r="J199">
            <v>0</v>
          </cell>
          <cell r="K199">
            <v>0</v>
          </cell>
        </row>
        <row r="200">
          <cell r="A200">
            <v>4369</v>
          </cell>
          <cell r="B200">
            <v>1924</v>
          </cell>
          <cell r="C200" t="str">
            <v>North Clackamas SD 12</v>
          </cell>
          <cell r="D200" t="str">
            <v>Milwaukie Academy of the Arts</v>
          </cell>
          <cell r="F200" t="str">
            <v/>
          </cell>
          <cell r="G200">
            <v>285.68</v>
          </cell>
          <cell r="I200">
            <v>285.68</v>
          </cell>
          <cell r="J200">
            <v>0</v>
          </cell>
          <cell r="K200">
            <v>0</v>
          </cell>
        </row>
        <row r="201">
          <cell r="A201">
            <v>1996</v>
          </cell>
          <cell r="B201">
            <v>1996</v>
          </cell>
          <cell r="C201" t="str">
            <v>North Douglas SD 22</v>
          </cell>
          <cell r="E201">
            <v>1980</v>
          </cell>
          <cell r="F201" t="str">
            <v>Douglas ESD</v>
          </cell>
          <cell r="G201">
            <v>328.74</v>
          </cell>
          <cell r="H201">
            <v>328.74</v>
          </cell>
          <cell r="I201">
            <v>328.74</v>
          </cell>
          <cell r="J201">
            <v>0</v>
          </cell>
          <cell r="K201">
            <v>0</v>
          </cell>
        </row>
        <row r="202">
          <cell r="A202">
            <v>2061</v>
          </cell>
          <cell r="B202">
            <v>2061</v>
          </cell>
          <cell r="C202" t="str">
            <v>North Lake SD 14</v>
          </cell>
          <cell r="E202">
            <v>2058</v>
          </cell>
          <cell r="F202" t="str">
            <v>Lake ESD</v>
          </cell>
          <cell r="G202">
            <v>243.47</v>
          </cell>
          <cell r="H202">
            <v>243.47</v>
          </cell>
          <cell r="I202">
            <v>243.47</v>
          </cell>
          <cell r="J202">
            <v>0</v>
          </cell>
          <cell r="K202">
            <v>0</v>
          </cell>
        </row>
        <row r="203">
          <cell r="A203">
            <v>2141</v>
          </cell>
          <cell r="B203">
            <v>2141</v>
          </cell>
          <cell r="C203" t="str">
            <v>North Marion SD 15</v>
          </cell>
          <cell r="E203">
            <v>2117</v>
          </cell>
          <cell r="F203" t="str">
            <v>Willamette ESD</v>
          </cell>
          <cell r="G203">
            <v>1663.92</v>
          </cell>
          <cell r="H203">
            <v>1663.92</v>
          </cell>
          <cell r="I203">
            <v>1663.92</v>
          </cell>
          <cell r="J203">
            <v>0</v>
          </cell>
          <cell r="K203">
            <v>0</v>
          </cell>
        </row>
        <row r="204">
          <cell r="A204">
            <v>2214</v>
          </cell>
          <cell r="B204">
            <v>2214</v>
          </cell>
          <cell r="C204" t="str">
            <v>North Powder SD 8J</v>
          </cell>
          <cell r="E204">
            <v>2200</v>
          </cell>
          <cell r="F204" t="str">
            <v>InterMountain ESD</v>
          </cell>
          <cell r="G204">
            <v>4.9400000000000004</v>
          </cell>
          <cell r="H204">
            <v>266.88</v>
          </cell>
          <cell r="I204">
            <v>4.9400000000000004</v>
          </cell>
          <cell r="J204">
            <v>261.94</v>
          </cell>
          <cell r="K204">
            <v>0</v>
          </cell>
        </row>
        <row r="205">
          <cell r="A205">
            <v>3365</v>
          </cell>
          <cell r="B205">
            <v>2214</v>
          </cell>
          <cell r="C205" t="str">
            <v>North Powder SD 8J</v>
          </cell>
          <cell r="D205" t="str">
            <v>North Powder Charter School</v>
          </cell>
          <cell r="F205" t="str">
            <v/>
          </cell>
          <cell r="G205">
            <v>261.94</v>
          </cell>
          <cell r="I205">
            <v>261.94</v>
          </cell>
          <cell r="J205">
            <v>0</v>
          </cell>
          <cell r="K205">
            <v>0</v>
          </cell>
        </row>
        <row r="206">
          <cell r="A206">
            <v>2143</v>
          </cell>
          <cell r="B206">
            <v>2143</v>
          </cell>
          <cell r="C206" t="str">
            <v>North Santiam SD 29J</v>
          </cell>
          <cell r="E206">
            <v>2117</v>
          </cell>
          <cell r="F206" t="str">
            <v>Willamette ESD</v>
          </cell>
          <cell r="G206">
            <v>2024.92</v>
          </cell>
          <cell r="H206">
            <v>2024.92</v>
          </cell>
          <cell r="I206">
            <v>2024.92</v>
          </cell>
          <cell r="J206">
            <v>0</v>
          </cell>
          <cell r="K206">
            <v>0</v>
          </cell>
        </row>
        <row r="207">
          <cell r="A207">
            <v>4131</v>
          </cell>
          <cell r="B207">
            <v>4131</v>
          </cell>
          <cell r="C207" t="str">
            <v>North Wasco County SD 21</v>
          </cell>
          <cell r="E207">
            <v>2223</v>
          </cell>
          <cell r="F207" t="str">
            <v>Columbia Gorge ESD</v>
          </cell>
          <cell r="G207">
            <v>2520.37</v>
          </cell>
          <cell r="H207">
            <v>2720.23</v>
          </cell>
          <cell r="I207">
            <v>2520.37</v>
          </cell>
          <cell r="J207">
            <v>199.86</v>
          </cell>
          <cell r="K207">
            <v>25.19</v>
          </cell>
        </row>
        <row r="208">
          <cell r="A208">
            <v>5250</v>
          </cell>
          <cell r="B208">
            <v>4131</v>
          </cell>
          <cell r="C208" t="str">
            <v>North Wasco County SD 21</v>
          </cell>
          <cell r="D208" t="str">
            <v>Innovations Academy</v>
          </cell>
          <cell r="F208" t="str">
            <v/>
          </cell>
          <cell r="G208">
            <v>25.19</v>
          </cell>
          <cell r="I208">
            <v>25.19</v>
          </cell>
          <cell r="J208">
            <v>0</v>
          </cell>
          <cell r="K208">
            <v>0</v>
          </cell>
        </row>
        <row r="209">
          <cell r="A209">
            <v>1095</v>
          </cell>
          <cell r="B209">
            <v>4131</v>
          </cell>
          <cell r="C209" t="str">
            <v>North Wasco County SD 21</v>
          </cell>
          <cell r="D209" t="str">
            <v>Mosier Community School</v>
          </cell>
          <cell r="F209" t="str">
            <v/>
          </cell>
          <cell r="G209">
            <v>174.67</v>
          </cell>
          <cell r="I209">
            <v>174.67</v>
          </cell>
          <cell r="J209">
            <v>0</v>
          </cell>
          <cell r="K209">
            <v>0</v>
          </cell>
        </row>
        <row r="210">
          <cell r="A210">
            <v>2110</v>
          </cell>
          <cell r="B210">
            <v>2110</v>
          </cell>
          <cell r="C210" t="str">
            <v>Nyssa SD 26</v>
          </cell>
          <cell r="E210">
            <v>2106</v>
          </cell>
          <cell r="F210" t="str">
            <v>Malheur ESD Region 14</v>
          </cell>
          <cell r="G210">
            <v>1176.67</v>
          </cell>
          <cell r="H210">
            <v>1176.67</v>
          </cell>
          <cell r="I210">
            <v>1176.67</v>
          </cell>
          <cell r="J210">
            <v>0</v>
          </cell>
          <cell r="K210">
            <v>0</v>
          </cell>
        </row>
        <row r="211">
          <cell r="A211">
            <v>1990</v>
          </cell>
          <cell r="B211">
            <v>1990</v>
          </cell>
          <cell r="C211" t="str">
            <v>Oakland SD 1</v>
          </cell>
          <cell r="E211">
            <v>1980</v>
          </cell>
          <cell r="F211" t="str">
            <v>Douglas ESD</v>
          </cell>
          <cell r="G211">
            <v>581.87</v>
          </cell>
          <cell r="H211">
            <v>581.87</v>
          </cell>
          <cell r="I211">
            <v>581.87</v>
          </cell>
          <cell r="J211">
            <v>0</v>
          </cell>
          <cell r="K211">
            <v>0</v>
          </cell>
        </row>
        <row r="212">
          <cell r="A212">
            <v>2093</v>
          </cell>
          <cell r="B212">
            <v>2093</v>
          </cell>
          <cell r="C212" t="str">
            <v>Oakridge SD 76</v>
          </cell>
          <cell r="E212">
            <v>2064</v>
          </cell>
          <cell r="F212" t="str">
            <v>Lane ESD</v>
          </cell>
          <cell r="G212">
            <v>494.49</v>
          </cell>
          <cell r="H212">
            <v>494.49</v>
          </cell>
          <cell r="I212">
            <v>494.49</v>
          </cell>
          <cell r="J212">
            <v>0</v>
          </cell>
          <cell r="K212">
            <v>0</v>
          </cell>
        </row>
        <row r="213">
          <cell r="A213">
            <v>3476</v>
          </cell>
          <cell r="B213">
            <v>3476</v>
          </cell>
          <cell r="C213" t="str">
            <v>ODE JDEP District</v>
          </cell>
          <cell r="F213" t="str">
            <v/>
          </cell>
          <cell r="G213">
            <v>89.46</v>
          </cell>
          <cell r="H213">
            <v>89.46</v>
          </cell>
          <cell r="I213">
            <v>89.46</v>
          </cell>
          <cell r="J213">
            <v>0</v>
          </cell>
          <cell r="K213">
            <v>0</v>
          </cell>
        </row>
        <row r="214">
          <cell r="A214">
            <v>3477</v>
          </cell>
          <cell r="B214">
            <v>3477</v>
          </cell>
          <cell r="C214" t="str">
            <v>ODE YCEP District</v>
          </cell>
          <cell r="F214" t="str">
            <v/>
          </cell>
          <cell r="G214">
            <v>246.69</v>
          </cell>
          <cell r="H214">
            <v>246.69</v>
          </cell>
          <cell r="I214">
            <v>246.69</v>
          </cell>
          <cell r="J214">
            <v>0</v>
          </cell>
          <cell r="K214">
            <v>0</v>
          </cell>
        </row>
        <row r="215">
          <cell r="A215">
            <v>2108</v>
          </cell>
          <cell r="B215">
            <v>2108</v>
          </cell>
          <cell r="C215" t="str">
            <v>Ontario SD 8C</v>
          </cell>
          <cell r="E215">
            <v>2106</v>
          </cell>
          <cell r="F215" t="str">
            <v>Malheur ESD Region 14</v>
          </cell>
          <cell r="G215">
            <v>2269.9899999999998</v>
          </cell>
          <cell r="H215">
            <v>2603.67</v>
          </cell>
          <cell r="I215">
            <v>2269.9899999999998</v>
          </cell>
          <cell r="J215">
            <v>333.68</v>
          </cell>
          <cell r="K215">
            <v>0</v>
          </cell>
        </row>
        <row r="216">
          <cell r="A216">
            <v>4040</v>
          </cell>
          <cell r="B216">
            <v>2108</v>
          </cell>
          <cell r="C216" t="str">
            <v>Ontario SD 8C</v>
          </cell>
          <cell r="D216" t="str">
            <v>Four Rivers Community School</v>
          </cell>
          <cell r="F216" t="str">
            <v/>
          </cell>
          <cell r="G216">
            <v>333.68</v>
          </cell>
          <cell r="I216">
            <v>333.68</v>
          </cell>
          <cell r="J216">
            <v>0</v>
          </cell>
          <cell r="K216">
            <v>0</v>
          </cell>
        </row>
        <row r="217">
          <cell r="A217">
            <v>1928</v>
          </cell>
          <cell r="B217">
            <v>1928</v>
          </cell>
          <cell r="C217" t="str">
            <v>Oregon City SD 62</v>
          </cell>
          <cell r="E217">
            <v>1902</v>
          </cell>
          <cell r="F217" t="str">
            <v>Clackamas ESD</v>
          </cell>
          <cell r="G217">
            <v>6173.1</v>
          </cell>
          <cell r="H217">
            <v>7156.2</v>
          </cell>
          <cell r="I217">
            <v>6173.1</v>
          </cell>
          <cell r="J217">
            <v>983.1</v>
          </cell>
          <cell r="K217">
            <v>0</v>
          </cell>
        </row>
        <row r="218">
          <cell r="A218">
            <v>4585</v>
          </cell>
          <cell r="B218">
            <v>1928</v>
          </cell>
          <cell r="C218" t="str">
            <v>Oregon City SD 62</v>
          </cell>
          <cell r="D218" t="str">
            <v>Alliance Charter Academy</v>
          </cell>
          <cell r="F218" t="str">
            <v/>
          </cell>
          <cell r="G218">
            <v>364.2</v>
          </cell>
          <cell r="I218">
            <v>364.2</v>
          </cell>
          <cell r="J218">
            <v>0</v>
          </cell>
          <cell r="K218">
            <v>0</v>
          </cell>
        </row>
        <row r="219">
          <cell r="A219">
            <v>4802</v>
          </cell>
          <cell r="B219">
            <v>1928</v>
          </cell>
          <cell r="C219" t="str">
            <v>Oregon City SD 62</v>
          </cell>
          <cell r="D219" t="str">
            <v>Clackamas Academy of Industrial Sciences</v>
          </cell>
          <cell r="F219" t="str">
            <v/>
          </cell>
          <cell r="G219">
            <v>295.75</v>
          </cell>
          <cell r="I219">
            <v>295.75</v>
          </cell>
          <cell r="J219">
            <v>0</v>
          </cell>
          <cell r="K219">
            <v>0</v>
          </cell>
        </row>
        <row r="220">
          <cell r="A220">
            <v>2735</v>
          </cell>
          <cell r="B220">
            <v>1928</v>
          </cell>
          <cell r="C220" t="str">
            <v>Oregon City SD 62</v>
          </cell>
          <cell r="D220" t="str">
            <v>Oregon City Service Learning Academy</v>
          </cell>
          <cell r="F220" t="str">
            <v/>
          </cell>
          <cell r="G220">
            <v>123.82</v>
          </cell>
          <cell r="I220">
            <v>123.82</v>
          </cell>
          <cell r="J220">
            <v>0</v>
          </cell>
          <cell r="K220">
            <v>0</v>
          </cell>
        </row>
        <row r="221">
          <cell r="A221">
            <v>4480</v>
          </cell>
          <cell r="B221">
            <v>1928</v>
          </cell>
          <cell r="C221" t="str">
            <v>Oregon City SD 62</v>
          </cell>
          <cell r="D221" t="str">
            <v>Springwater Environmental Sciences School</v>
          </cell>
          <cell r="F221" t="str">
            <v/>
          </cell>
          <cell r="G221">
            <v>199.33</v>
          </cell>
          <cell r="I221">
            <v>199.33</v>
          </cell>
          <cell r="J221">
            <v>0</v>
          </cell>
          <cell r="K221">
            <v>0</v>
          </cell>
        </row>
        <row r="222">
          <cell r="A222">
            <v>2336</v>
          </cell>
          <cell r="B222">
            <v>2336</v>
          </cell>
          <cell r="C222" t="str">
            <v>Oregon Department of Education</v>
          </cell>
          <cell r="F222" t="str">
            <v/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>
            <v>1926</v>
          </cell>
          <cell r="B223">
            <v>1926</v>
          </cell>
          <cell r="C223" t="str">
            <v>Oregon Trail SD 46</v>
          </cell>
          <cell r="E223">
            <v>1902</v>
          </cell>
          <cell r="F223" t="str">
            <v>Clackamas ESD</v>
          </cell>
          <cell r="G223">
            <v>4034.92</v>
          </cell>
          <cell r="H223">
            <v>4279.79</v>
          </cell>
          <cell r="I223">
            <v>4034.92</v>
          </cell>
          <cell r="J223">
            <v>244.87</v>
          </cell>
          <cell r="K223">
            <v>0</v>
          </cell>
        </row>
        <row r="224">
          <cell r="A224">
            <v>4820</v>
          </cell>
          <cell r="B224">
            <v>1926</v>
          </cell>
          <cell r="C224" t="str">
            <v>Oregon Trail SD 46</v>
          </cell>
          <cell r="D224" t="str">
            <v>Oregon Trail  Academy</v>
          </cell>
          <cell r="F224" t="str">
            <v/>
          </cell>
          <cell r="G224">
            <v>244.87</v>
          </cell>
          <cell r="I224">
            <v>244.87</v>
          </cell>
          <cell r="J224">
            <v>0</v>
          </cell>
          <cell r="K224">
            <v>0</v>
          </cell>
        </row>
        <row r="225">
          <cell r="A225">
            <v>2060</v>
          </cell>
          <cell r="B225">
            <v>2060</v>
          </cell>
          <cell r="C225" t="str">
            <v>Paisley SD 11</v>
          </cell>
          <cell r="E225">
            <v>2058</v>
          </cell>
          <cell r="F225" t="str">
            <v>Lake ESD</v>
          </cell>
          <cell r="G225">
            <v>0</v>
          </cell>
          <cell r="H225">
            <v>207.39</v>
          </cell>
          <cell r="I225">
            <v>0</v>
          </cell>
          <cell r="J225">
            <v>207.39</v>
          </cell>
          <cell r="K225">
            <v>0</v>
          </cell>
        </row>
        <row r="226">
          <cell r="A226">
            <v>3360</v>
          </cell>
          <cell r="B226">
            <v>2060</v>
          </cell>
          <cell r="C226" t="str">
            <v>Paisley SD 11</v>
          </cell>
          <cell r="D226" t="str">
            <v>Paisley School</v>
          </cell>
          <cell r="F226" t="str">
            <v/>
          </cell>
          <cell r="G226">
            <v>207.39</v>
          </cell>
          <cell r="I226">
            <v>207.39</v>
          </cell>
          <cell r="J226">
            <v>0</v>
          </cell>
          <cell r="K226">
            <v>0</v>
          </cell>
        </row>
        <row r="227">
          <cell r="A227">
            <v>2181</v>
          </cell>
          <cell r="B227">
            <v>2181</v>
          </cell>
          <cell r="C227" t="str">
            <v>Parkrose SD 3</v>
          </cell>
          <cell r="E227">
            <v>2148</v>
          </cell>
          <cell r="F227" t="str">
            <v>Multnomah ESD</v>
          </cell>
          <cell r="G227">
            <v>2728.26</v>
          </cell>
          <cell r="H227">
            <v>2728.26</v>
          </cell>
          <cell r="I227">
            <v>2728.26</v>
          </cell>
          <cell r="J227">
            <v>0</v>
          </cell>
          <cell r="K227">
            <v>0</v>
          </cell>
        </row>
        <row r="228">
          <cell r="A228">
            <v>2207</v>
          </cell>
          <cell r="B228">
            <v>2207</v>
          </cell>
          <cell r="C228" t="str">
            <v>Pendleton SD 16</v>
          </cell>
          <cell r="E228">
            <v>2200</v>
          </cell>
          <cell r="F228" t="str">
            <v>InterMountain ESD</v>
          </cell>
          <cell r="G228">
            <v>2891.81</v>
          </cell>
          <cell r="H228">
            <v>2978.92</v>
          </cell>
          <cell r="I228">
            <v>2891.81</v>
          </cell>
          <cell r="J228">
            <v>87.11</v>
          </cell>
          <cell r="K228">
            <v>0</v>
          </cell>
        </row>
        <row r="229">
          <cell r="A229">
            <v>4202</v>
          </cell>
          <cell r="B229">
            <v>2207</v>
          </cell>
          <cell r="C229" t="str">
            <v>Pendleton SD 16</v>
          </cell>
          <cell r="D229" t="str">
            <v>Nixyaawii Community School</v>
          </cell>
          <cell r="F229" t="str">
            <v/>
          </cell>
          <cell r="G229">
            <v>87.11</v>
          </cell>
          <cell r="I229">
            <v>87.11</v>
          </cell>
          <cell r="J229">
            <v>0</v>
          </cell>
          <cell r="K229">
            <v>0</v>
          </cell>
        </row>
        <row r="230">
          <cell r="A230">
            <v>2192</v>
          </cell>
          <cell r="B230">
            <v>2192</v>
          </cell>
          <cell r="C230" t="str">
            <v>Perrydale SD 21</v>
          </cell>
          <cell r="E230">
            <v>2117</v>
          </cell>
          <cell r="F230" t="str">
            <v>Willamette ESD</v>
          </cell>
          <cell r="G230">
            <v>294.29000000000002</v>
          </cell>
          <cell r="H230">
            <v>294.29000000000002</v>
          </cell>
          <cell r="I230">
            <v>294.29000000000002</v>
          </cell>
          <cell r="J230">
            <v>0</v>
          </cell>
          <cell r="K230">
            <v>0</v>
          </cell>
        </row>
        <row r="231">
          <cell r="A231">
            <v>1900</v>
          </cell>
          <cell r="B231">
            <v>1900</v>
          </cell>
          <cell r="C231" t="str">
            <v>Philomath SD 17J</v>
          </cell>
          <cell r="E231">
            <v>2098</v>
          </cell>
          <cell r="F231" t="str">
            <v>Linn Benton Lincoln ESD</v>
          </cell>
          <cell r="G231">
            <v>1351.75</v>
          </cell>
          <cell r="H231">
            <v>1545.43</v>
          </cell>
          <cell r="I231">
            <v>1351.75</v>
          </cell>
          <cell r="J231">
            <v>193.68</v>
          </cell>
          <cell r="K231">
            <v>0</v>
          </cell>
        </row>
        <row r="232">
          <cell r="A232">
            <v>3440</v>
          </cell>
          <cell r="B232">
            <v>1900</v>
          </cell>
          <cell r="C232" t="str">
            <v>Philomath SD 17J</v>
          </cell>
          <cell r="D232" t="str">
            <v>Kings Valley Charter School</v>
          </cell>
          <cell r="F232" t="str">
            <v/>
          </cell>
          <cell r="G232">
            <v>193.68</v>
          </cell>
          <cell r="I232">
            <v>193.68</v>
          </cell>
          <cell r="J232">
            <v>0</v>
          </cell>
          <cell r="K232">
            <v>0</v>
          </cell>
        </row>
        <row r="233">
          <cell r="A233">
            <v>2039</v>
          </cell>
          <cell r="B233">
            <v>2039</v>
          </cell>
          <cell r="C233" t="str">
            <v>Phoenix-Talent SD 4</v>
          </cell>
          <cell r="E233">
            <v>2025</v>
          </cell>
          <cell r="F233" t="str">
            <v>Southern Oregon ESD</v>
          </cell>
          <cell r="G233">
            <v>2194.21</v>
          </cell>
          <cell r="H233">
            <v>2264.2199999999998</v>
          </cell>
          <cell r="I233">
            <v>2194.21</v>
          </cell>
          <cell r="J233">
            <v>70.010000000000005</v>
          </cell>
          <cell r="K233">
            <v>0</v>
          </cell>
        </row>
        <row r="234">
          <cell r="A234">
            <v>3247</v>
          </cell>
          <cell r="B234">
            <v>2039</v>
          </cell>
          <cell r="C234" t="str">
            <v>Phoenix-Talent SD 4</v>
          </cell>
          <cell r="D234" t="str">
            <v>Armadillo Technical Institute</v>
          </cell>
          <cell r="F234" t="str">
            <v/>
          </cell>
          <cell r="G234">
            <v>70.010000000000005</v>
          </cell>
          <cell r="I234">
            <v>70.010000000000005</v>
          </cell>
          <cell r="J234">
            <v>0</v>
          </cell>
          <cell r="K234">
            <v>0</v>
          </cell>
        </row>
        <row r="235">
          <cell r="A235">
            <v>2202</v>
          </cell>
          <cell r="B235">
            <v>2202</v>
          </cell>
          <cell r="C235" t="str">
            <v>Pilot Rock SD 2</v>
          </cell>
          <cell r="E235">
            <v>2200</v>
          </cell>
          <cell r="F235" t="str">
            <v>InterMountain ESD</v>
          </cell>
          <cell r="G235">
            <v>284.24</v>
          </cell>
          <cell r="H235">
            <v>284.24</v>
          </cell>
          <cell r="I235">
            <v>284.24</v>
          </cell>
          <cell r="J235">
            <v>0</v>
          </cell>
          <cell r="K235">
            <v>0</v>
          </cell>
        </row>
        <row r="236">
          <cell r="A236">
            <v>2016</v>
          </cell>
          <cell r="B236">
            <v>2016</v>
          </cell>
          <cell r="C236" t="str">
            <v>Pine Creek SD 5</v>
          </cell>
          <cell r="E236">
            <v>2013</v>
          </cell>
          <cell r="F236" t="str">
            <v>Harney ESD Region XVII</v>
          </cell>
          <cell r="G236">
            <v>3</v>
          </cell>
          <cell r="H236">
            <v>3</v>
          </cell>
          <cell r="I236">
            <v>3</v>
          </cell>
          <cell r="J236">
            <v>0</v>
          </cell>
          <cell r="K236">
            <v>0</v>
          </cell>
        </row>
        <row r="237">
          <cell r="A237">
            <v>1897</v>
          </cell>
          <cell r="B237">
            <v>1897</v>
          </cell>
          <cell r="C237" t="str">
            <v>Pine Eagle SD 61</v>
          </cell>
          <cell r="E237">
            <v>2200</v>
          </cell>
          <cell r="F237" t="str">
            <v>InterMountain ESD</v>
          </cell>
          <cell r="G237">
            <v>0</v>
          </cell>
          <cell r="H237">
            <v>188.26</v>
          </cell>
          <cell r="I237">
            <v>0</v>
          </cell>
          <cell r="J237">
            <v>188.26</v>
          </cell>
          <cell r="K237">
            <v>0</v>
          </cell>
        </row>
        <row r="238">
          <cell r="A238">
            <v>15</v>
          </cell>
          <cell r="B238">
            <v>1897</v>
          </cell>
          <cell r="C238" t="str">
            <v>Pine Eagle SD 61</v>
          </cell>
          <cell r="D238" t="str">
            <v>Pine Eagle Charter School</v>
          </cell>
          <cell r="F238" t="str">
            <v/>
          </cell>
          <cell r="G238">
            <v>188.26</v>
          </cell>
          <cell r="I238">
            <v>188.26</v>
          </cell>
          <cell r="J238">
            <v>0</v>
          </cell>
          <cell r="K238">
            <v>0</v>
          </cell>
        </row>
        <row r="239">
          <cell r="A239">
            <v>2047</v>
          </cell>
          <cell r="B239">
            <v>2047</v>
          </cell>
          <cell r="C239" t="str">
            <v>Pinehurst SD 94</v>
          </cell>
          <cell r="E239">
            <v>2025</v>
          </cell>
          <cell r="F239" t="str">
            <v>Southern Oregon ESD</v>
          </cell>
          <cell r="G239">
            <v>19</v>
          </cell>
          <cell r="H239">
            <v>19</v>
          </cell>
          <cell r="I239">
            <v>19</v>
          </cell>
          <cell r="J239">
            <v>0</v>
          </cell>
          <cell r="K239">
            <v>0</v>
          </cell>
        </row>
        <row r="240">
          <cell r="A240">
            <v>2081</v>
          </cell>
          <cell r="B240">
            <v>2081</v>
          </cell>
          <cell r="C240" t="str">
            <v>Pleasant Hill SD 1</v>
          </cell>
          <cell r="E240">
            <v>2064</v>
          </cell>
          <cell r="F240" t="str">
            <v>Lane ESD</v>
          </cell>
          <cell r="G240">
            <v>935.31</v>
          </cell>
          <cell r="H240">
            <v>935.31</v>
          </cell>
          <cell r="I240">
            <v>935.31</v>
          </cell>
          <cell r="J240">
            <v>0</v>
          </cell>
          <cell r="K240">
            <v>0</v>
          </cell>
        </row>
        <row r="241">
          <cell r="A241">
            <v>2062</v>
          </cell>
          <cell r="B241">
            <v>2062</v>
          </cell>
          <cell r="C241" t="str">
            <v>Plush SD 18</v>
          </cell>
          <cell r="E241">
            <v>2058</v>
          </cell>
          <cell r="F241" t="str">
            <v>Lake ESD</v>
          </cell>
          <cell r="G241">
            <v>9.5</v>
          </cell>
          <cell r="H241">
            <v>9.5</v>
          </cell>
          <cell r="I241">
            <v>9.5</v>
          </cell>
          <cell r="J241">
            <v>0</v>
          </cell>
          <cell r="K241">
            <v>0</v>
          </cell>
        </row>
        <row r="242">
          <cell r="A242">
            <v>1973</v>
          </cell>
          <cell r="B242">
            <v>1973</v>
          </cell>
          <cell r="C242" t="str">
            <v>Port Orford-Langlois SD 2CJ</v>
          </cell>
          <cell r="E242">
            <v>1949</v>
          </cell>
          <cell r="F242" t="str">
            <v>South Coast ESD</v>
          </cell>
          <cell r="G242">
            <v>213.82</v>
          </cell>
          <cell r="H242">
            <v>213.82</v>
          </cell>
          <cell r="I242">
            <v>213.82</v>
          </cell>
          <cell r="J242">
            <v>0</v>
          </cell>
          <cell r="K242">
            <v>0</v>
          </cell>
        </row>
        <row r="243">
          <cell r="A243">
            <v>2180</v>
          </cell>
          <cell r="B243">
            <v>2180</v>
          </cell>
          <cell r="C243" t="str">
            <v>Portland SD 1J</v>
          </cell>
          <cell r="E243">
            <v>2148</v>
          </cell>
          <cell r="F243" t="str">
            <v>Multnomah ESD</v>
          </cell>
          <cell r="G243">
            <v>43001.68</v>
          </cell>
          <cell r="H243">
            <v>44747.48</v>
          </cell>
          <cell r="I243">
            <v>43001.68</v>
          </cell>
          <cell r="J243">
            <v>1745.8</v>
          </cell>
          <cell r="K243">
            <v>0</v>
          </cell>
        </row>
        <row r="244">
          <cell r="A244">
            <v>3991</v>
          </cell>
          <cell r="B244">
            <v>2180</v>
          </cell>
          <cell r="C244" t="str">
            <v>Portland SD 1J</v>
          </cell>
          <cell r="D244" t="str">
            <v>Emerson School</v>
          </cell>
          <cell r="F244" t="str">
            <v/>
          </cell>
          <cell r="G244">
            <v>126.48</v>
          </cell>
          <cell r="I244">
            <v>126.48</v>
          </cell>
          <cell r="J244">
            <v>0</v>
          </cell>
          <cell r="K244">
            <v>0</v>
          </cell>
        </row>
        <row r="245">
          <cell r="A245">
            <v>5218</v>
          </cell>
          <cell r="B245">
            <v>2180</v>
          </cell>
          <cell r="C245" t="str">
            <v>Portland SD 1J</v>
          </cell>
          <cell r="D245" t="str">
            <v>Kairos PDX</v>
          </cell>
          <cell r="F245" t="str">
            <v/>
          </cell>
          <cell r="G245">
            <v>218.09</v>
          </cell>
          <cell r="I245">
            <v>218.09</v>
          </cell>
          <cell r="J245">
            <v>0</v>
          </cell>
          <cell r="K245">
            <v>0</v>
          </cell>
        </row>
        <row r="246">
          <cell r="A246">
            <v>5060</v>
          </cell>
          <cell r="B246">
            <v>2180</v>
          </cell>
          <cell r="C246" t="str">
            <v>Portland SD 1J</v>
          </cell>
          <cell r="D246" t="str">
            <v>Le Monde French Immersion Public Charter School</v>
          </cell>
          <cell r="F246" t="str">
            <v/>
          </cell>
          <cell r="G246">
            <v>375.52</v>
          </cell>
          <cell r="I246">
            <v>375.52</v>
          </cell>
          <cell r="J246">
            <v>0</v>
          </cell>
          <cell r="K246">
            <v>0</v>
          </cell>
        </row>
        <row r="247">
          <cell r="A247">
            <v>3451</v>
          </cell>
          <cell r="B247">
            <v>2180</v>
          </cell>
          <cell r="C247" t="str">
            <v>Portland SD 1J</v>
          </cell>
          <cell r="D247" t="str">
            <v>Opal School of the Portland Children's Museum</v>
          </cell>
          <cell r="F247" t="str">
            <v/>
          </cell>
        </row>
        <row r="248">
          <cell r="A248">
            <v>4400</v>
          </cell>
          <cell r="B248">
            <v>2180</v>
          </cell>
          <cell r="C248" t="str">
            <v>Portland SD 1J</v>
          </cell>
          <cell r="D248" t="str">
            <v>Portland Arthur Academy Charter School</v>
          </cell>
          <cell r="F248" t="str">
            <v/>
          </cell>
          <cell r="G248">
            <v>156.79</v>
          </cell>
          <cell r="I248">
            <v>156.79</v>
          </cell>
          <cell r="J248">
            <v>0</v>
          </cell>
          <cell r="K248">
            <v>0</v>
          </cell>
        </row>
        <row r="249">
          <cell r="A249">
            <v>4534</v>
          </cell>
          <cell r="B249">
            <v>2180</v>
          </cell>
          <cell r="C249" t="str">
            <v>Portland SD 1J</v>
          </cell>
          <cell r="D249" t="str">
            <v>Portland Village School</v>
          </cell>
          <cell r="F249" t="str">
            <v/>
          </cell>
          <cell r="G249">
            <v>411.38</v>
          </cell>
          <cell r="I249">
            <v>411.38</v>
          </cell>
          <cell r="J249">
            <v>0</v>
          </cell>
          <cell r="K249">
            <v>0</v>
          </cell>
        </row>
        <row r="250">
          <cell r="A250">
            <v>4604</v>
          </cell>
          <cell r="B250">
            <v>2180</v>
          </cell>
          <cell r="C250" t="str">
            <v>Portland SD 1J</v>
          </cell>
          <cell r="D250" t="str">
            <v>The Cottonwood School of Civics and Science</v>
          </cell>
          <cell r="F250" t="str">
            <v/>
          </cell>
          <cell r="G250">
            <v>184.36</v>
          </cell>
          <cell r="I250">
            <v>184.36</v>
          </cell>
          <cell r="J250">
            <v>0</v>
          </cell>
          <cell r="K250">
            <v>0</v>
          </cell>
        </row>
        <row r="251">
          <cell r="A251">
            <v>4720</v>
          </cell>
          <cell r="B251">
            <v>2180</v>
          </cell>
          <cell r="C251" t="str">
            <v>Portland SD 1J</v>
          </cell>
          <cell r="D251" t="str">
            <v>The Ivy School</v>
          </cell>
          <cell r="F251" t="str">
            <v/>
          </cell>
          <cell r="G251">
            <v>273.18</v>
          </cell>
          <cell r="I251">
            <v>273.18</v>
          </cell>
          <cell r="J251">
            <v>0</v>
          </cell>
          <cell r="K251">
            <v>0</v>
          </cell>
        </row>
        <row r="252">
          <cell r="A252">
            <v>1967</v>
          </cell>
          <cell r="B252">
            <v>1967</v>
          </cell>
          <cell r="C252" t="str">
            <v>Powers SD 31</v>
          </cell>
          <cell r="E252">
            <v>1949</v>
          </cell>
          <cell r="F252" t="str">
            <v>South Coast ESD</v>
          </cell>
          <cell r="G252">
            <v>117.35</v>
          </cell>
          <cell r="H252">
            <v>117.35</v>
          </cell>
          <cell r="I252">
            <v>117.35</v>
          </cell>
          <cell r="J252">
            <v>0</v>
          </cell>
          <cell r="K252">
            <v>0</v>
          </cell>
        </row>
        <row r="253">
          <cell r="A253">
            <v>2009</v>
          </cell>
          <cell r="B253">
            <v>2009</v>
          </cell>
          <cell r="C253" t="str">
            <v>Prairie City SD 4</v>
          </cell>
          <cell r="E253">
            <v>2007</v>
          </cell>
          <cell r="F253" t="str">
            <v>Grant ESD</v>
          </cell>
          <cell r="G253">
            <v>186.95</v>
          </cell>
          <cell r="H253">
            <v>1075.45</v>
          </cell>
          <cell r="I253">
            <v>186.95</v>
          </cell>
          <cell r="J253">
            <v>888.5</v>
          </cell>
          <cell r="K253">
            <v>0</v>
          </cell>
        </row>
        <row r="254">
          <cell r="A254">
            <v>5622</v>
          </cell>
          <cell r="B254">
            <v>2009</v>
          </cell>
          <cell r="C254" t="str">
            <v>Prairie City SD 4</v>
          </cell>
          <cell r="D254" t="str">
            <v>Oregon Connections Academy</v>
          </cell>
          <cell r="F254" t="str">
            <v/>
          </cell>
          <cell r="G254">
            <v>888.5</v>
          </cell>
          <cell r="I254">
            <v>888.5</v>
          </cell>
          <cell r="J254">
            <v>0</v>
          </cell>
          <cell r="K254">
            <v>0</v>
          </cell>
        </row>
        <row r="255">
          <cell r="A255">
            <v>5809</v>
          </cell>
          <cell r="B255">
            <v>2009</v>
          </cell>
          <cell r="C255" t="str">
            <v>Prairie City SD 4</v>
          </cell>
          <cell r="D255" t="str">
            <v>Virtual Preparatory Academy of Oregon</v>
          </cell>
          <cell r="F255" t="str">
            <v/>
          </cell>
        </row>
        <row r="256">
          <cell r="A256">
            <v>2045</v>
          </cell>
          <cell r="B256">
            <v>2045</v>
          </cell>
          <cell r="C256" t="str">
            <v>Prospect SD 59</v>
          </cell>
          <cell r="E256">
            <v>2025</v>
          </cell>
          <cell r="F256" t="str">
            <v>Southern Oregon ESD</v>
          </cell>
          <cell r="G256">
            <v>0</v>
          </cell>
          <cell r="H256">
            <v>214.21</v>
          </cell>
          <cell r="I256">
            <v>0</v>
          </cell>
          <cell r="J256">
            <v>214.21</v>
          </cell>
          <cell r="K256">
            <v>0</v>
          </cell>
        </row>
        <row r="257">
          <cell r="A257">
            <v>3356</v>
          </cell>
          <cell r="B257">
            <v>2045</v>
          </cell>
          <cell r="C257" t="str">
            <v>Prospect SD 59</v>
          </cell>
          <cell r="D257" t="str">
            <v>Prospect Charter School</v>
          </cell>
          <cell r="F257" t="str">
            <v/>
          </cell>
          <cell r="G257">
            <v>214.21</v>
          </cell>
          <cell r="I257">
            <v>214.21</v>
          </cell>
          <cell r="J257">
            <v>0</v>
          </cell>
          <cell r="K257">
            <v>0</v>
          </cell>
        </row>
        <row r="258">
          <cell r="A258">
            <v>1946</v>
          </cell>
          <cell r="B258">
            <v>1946</v>
          </cell>
          <cell r="C258" t="str">
            <v>Rainier SD 13</v>
          </cell>
          <cell r="E258">
            <v>2230</v>
          </cell>
          <cell r="F258" t="str">
            <v>Northwest Regional ESD</v>
          </cell>
          <cell r="G258">
            <v>835.61</v>
          </cell>
          <cell r="H258">
            <v>835.61</v>
          </cell>
          <cell r="I258">
            <v>835.61</v>
          </cell>
          <cell r="J258">
            <v>0</v>
          </cell>
          <cell r="K258">
            <v>0</v>
          </cell>
        </row>
        <row r="259">
          <cell r="A259">
            <v>1977</v>
          </cell>
          <cell r="B259">
            <v>1977</v>
          </cell>
          <cell r="C259" t="str">
            <v>Redmond SD 2J</v>
          </cell>
          <cell r="E259">
            <v>1975</v>
          </cell>
          <cell r="F259" t="str">
            <v>High Desert ESD</v>
          </cell>
          <cell r="G259">
            <v>6040.93</v>
          </cell>
          <cell r="H259">
            <v>6923.26</v>
          </cell>
          <cell r="I259">
            <v>6040.93</v>
          </cell>
          <cell r="J259">
            <v>882.33</v>
          </cell>
          <cell r="K259">
            <v>0</v>
          </cell>
        </row>
        <row r="260">
          <cell r="A260">
            <v>4729</v>
          </cell>
          <cell r="B260">
            <v>1977</v>
          </cell>
          <cell r="C260" t="str">
            <v>Redmond SD 2J</v>
          </cell>
          <cell r="D260" t="str">
            <v>Redmond Proficiency Academy</v>
          </cell>
          <cell r="F260" t="str">
            <v/>
          </cell>
          <cell r="G260">
            <v>882.33</v>
          </cell>
          <cell r="I260">
            <v>882.33</v>
          </cell>
          <cell r="J260">
            <v>0</v>
          </cell>
          <cell r="K260">
            <v>0</v>
          </cell>
        </row>
        <row r="261">
          <cell r="A261">
            <v>2001</v>
          </cell>
          <cell r="B261">
            <v>2001</v>
          </cell>
          <cell r="C261" t="str">
            <v>Reedsport SD 105</v>
          </cell>
          <cell r="E261">
            <v>1949</v>
          </cell>
          <cell r="F261" t="str">
            <v>South Coast ESD</v>
          </cell>
          <cell r="G261">
            <v>0</v>
          </cell>
          <cell r="H261">
            <v>593.29999999999995</v>
          </cell>
          <cell r="I261">
            <v>0</v>
          </cell>
          <cell r="J261">
            <v>593.29999999999995</v>
          </cell>
          <cell r="K261">
            <v>0</v>
          </cell>
        </row>
        <row r="262">
          <cell r="A262">
            <v>310</v>
          </cell>
          <cell r="B262">
            <v>2001</v>
          </cell>
          <cell r="C262" t="str">
            <v>Reedsport SD 105</v>
          </cell>
          <cell r="D262" t="str">
            <v>Reedsport Community Charter School</v>
          </cell>
          <cell r="F262" t="str">
            <v/>
          </cell>
          <cell r="G262">
            <v>593.29999999999995</v>
          </cell>
          <cell r="I262">
            <v>593.29999999999995</v>
          </cell>
          <cell r="J262">
            <v>0</v>
          </cell>
          <cell r="K262">
            <v>0</v>
          </cell>
        </row>
        <row r="263">
          <cell r="A263">
            <v>2182</v>
          </cell>
          <cell r="B263">
            <v>2182</v>
          </cell>
          <cell r="C263" t="str">
            <v>Reynolds SD 7</v>
          </cell>
          <cell r="E263">
            <v>2148</v>
          </cell>
          <cell r="F263" t="str">
            <v>Multnomah ESD</v>
          </cell>
          <cell r="G263">
            <v>8665.69</v>
          </cell>
          <cell r="H263">
            <v>9673.4</v>
          </cell>
          <cell r="I263">
            <v>8665.69</v>
          </cell>
          <cell r="J263">
            <v>1007.71</v>
          </cell>
          <cell r="K263">
            <v>0</v>
          </cell>
        </row>
        <row r="264">
          <cell r="A264">
            <v>5732</v>
          </cell>
          <cell r="B264">
            <v>2182</v>
          </cell>
          <cell r="C264" t="str">
            <v>Reynolds SD 7</v>
          </cell>
          <cell r="D264" t="str">
            <v>HOLLA School</v>
          </cell>
          <cell r="F264" t="str">
            <v/>
          </cell>
        </row>
        <row r="265">
          <cell r="A265">
            <v>3490</v>
          </cell>
          <cell r="B265">
            <v>2182</v>
          </cell>
          <cell r="C265" t="str">
            <v>Reynolds SD 7</v>
          </cell>
          <cell r="D265" t="str">
            <v>Multnomah Learning Academy</v>
          </cell>
          <cell r="F265" t="str">
            <v/>
          </cell>
          <cell r="G265">
            <v>539.79999999999995</v>
          </cell>
          <cell r="I265">
            <v>539.79999999999995</v>
          </cell>
          <cell r="J265">
            <v>0</v>
          </cell>
          <cell r="K265">
            <v>0</v>
          </cell>
        </row>
        <row r="266">
          <cell r="A266">
            <v>4216</v>
          </cell>
          <cell r="B266">
            <v>2182</v>
          </cell>
          <cell r="C266" t="str">
            <v>Reynolds SD 7</v>
          </cell>
          <cell r="D266" t="str">
            <v>Reynolds Arthur Academy</v>
          </cell>
          <cell r="F266" t="str">
            <v/>
          </cell>
          <cell r="G266">
            <v>153.74</v>
          </cell>
          <cell r="I266">
            <v>153.74</v>
          </cell>
          <cell r="J266">
            <v>0</v>
          </cell>
          <cell r="K266">
            <v>0</v>
          </cell>
        </row>
        <row r="267">
          <cell r="A267">
            <v>4822</v>
          </cell>
          <cell r="B267">
            <v>2182</v>
          </cell>
          <cell r="C267" t="str">
            <v>Reynolds SD 7</v>
          </cell>
          <cell r="D267" t="str">
            <v>Rockwood Preparatory Academy</v>
          </cell>
          <cell r="F267" t="str">
            <v/>
          </cell>
          <cell r="G267">
            <v>314.17</v>
          </cell>
          <cell r="I267">
            <v>314.17</v>
          </cell>
          <cell r="J267">
            <v>0</v>
          </cell>
          <cell r="K267">
            <v>0</v>
          </cell>
        </row>
        <row r="268">
          <cell r="A268">
            <v>1999</v>
          </cell>
          <cell r="B268">
            <v>1999</v>
          </cell>
          <cell r="C268" t="str">
            <v>Riddle SD 70</v>
          </cell>
          <cell r="E268">
            <v>1980</v>
          </cell>
          <cell r="F268" t="str">
            <v>Douglas ESD</v>
          </cell>
          <cell r="G268">
            <v>346.08</v>
          </cell>
          <cell r="H268">
            <v>346.08</v>
          </cell>
          <cell r="I268">
            <v>346.08</v>
          </cell>
          <cell r="J268">
            <v>0</v>
          </cell>
          <cell r="K268">
            <v>0</v>
          </cell>
        </row>
        <row r="269">
          <cell r="A269">
            <v>2188</v>
          </cell>
          <cell r="B269">
            <v>2188</v>
          </cell>
          <cell r="C269" t="str">
            <v>Riverdale SD 51J</v>
          </cell>
          <cell r="E269">
            <v>2148</v>
          </cell>
          <cell r="F269" t="str">
            <v>Multnomah ESD</v>
          </cell>
          <cell r="G269">
            <v>537.59</v>
          </cell>
          <cell r="H269">
            <v>537.59</v>
          </cell>
          <cell r="I269">
            <v>537.59</v>
          </cell>
          <cell r="J269">
            <v>0</v>
          </cell>
          <cell r="K269">
            <v>0</v>
          </cell>
        </row>
        <row r="270">
          <cell r="A270">
            <v>2044</v>
          </cell>
          <cell r="B270">
            <v>2044</v>
          </cell>
          <cell r="C270" t="str">
            <v>Rogue River SD 35</v>
          </cell>
          <cell r="E270">
            <v>2025</v>
          </cell>
          <cell r="F270" t="str">
            <v>Southern Oregon ESD</v>
          </cell>
          <cell r="G270">
            <v>813.74</v>
          </cell>
          <cell r="H270">
            <v>1013.46</v>
          </cell>
          <cell r="I270">
            <v>813.74</v>
          </cell>
          <cell r="J270">
            <v>199.72</v>
          </cell>
          <cell r="K270">
            <v>0</v>
          </cell>
        </row>
        <row r="271">
          <cell r="A271">
            <v>4856</v>
          </cell>
          <cell r="B271">
            <v>2044</v>
          </cell>
          <cell r="C271" t="str">
            <v>Rogue River SD 35</v>
          </cell>
          <cell r="D271" t="str">
            <v>Rivers Edge Academy Charter School</v>
          </cell>
          <cell r="F271" t="str">
            <v/>
          </cell>
          <cell r="G271">
            <v>199.72</v>
          </cell>
          <cell r="I271">
            <v>199.72</v>
          </cell>
          <cell r="J271">
            <v>0</v>
          </cell>
          <cell r="K271">
            <v>0</v>
          </cell>
        </row>
        <row r="272">
          <cell r="A272">
            <v>2142</v>
          </cell>
          <cell r="B272">
            <v>2142</v>
          </cell>
          <cell r="C272" t="str">
            <v>Salem-Keizer SD 24J</v>
          </cell>
          <cell r="E272">
            <v>2117</v>
          </cell>
          <cell r="F272" t="str">
            <v>Willamette ESD</v>
          </cell>
          <cell r="G272">
            <v>37960.410000000003</v>
          </cell>
          <cell r="H272">
            <v>38701.11</v>
          </cell>
          <cell r="I272">
            <v>37960.410000000003</v>
          </cell>
          <cell r="J272">
            <v>740.7</v>
          </cell>
          <cell r="K272">
            <v>0</v>
          </cell>
        </row>
        <row r="273">
          <cell r="A273">
            <v>4850</v>
          </cell>
          <cell r="B273">
            <v>2142</v>
          </cell>
          <cell r="C273" t="str">
            <v>Salem-Keizer SD 24J</v>
          </cell>
          <cell r="D273" t="str">
            <v>Eagle Charter School</v>
          </cell>
          <cell r="F273" t="str">
            <v/>
          </cell>
          <cell r="G273">
            <v>132.88999999999999</v>
          </cell>
          <cell r="I273">
            <v>132.88999999999999</v>
          </cell>
          <cell r="J273">
            <v>0</v>
          </cell>
          <cell r="K273">
            <v>0</v>
          </cell>
        </row>
        <row r="274">
          <cell r="A274">
            <v>1358</v>
          </cell>
          <cell r="B274">
            <v>2142</v>
          </cell>
          <cell r="C274" t="str">
            <v>Salem-Keizer SD 24J</v>
          </cell>
          <cell r="D274" t="str">
            <v>Howard Street Charter</v>
          </cell>
          <cell r="F274" t="str">
            <v/>
          </cell>
          <cell r="G274">
            <v>184.1</v>
          </cell>
          <cell r="I274">
            <v>184.1</v>
          </cell>
          <cell r="J274">
            <v>0</v>
          </cell>
          <cell r="K274">
            <v>0</v>
          </cell>
        </row>
        <row r="275">
          <cell r="A275">
            <v>4210</v>
          </cell>
          <cell r="B275">
            <v>2142</v>
          </cell>
          <cell r="C275" t="str">
            <v>Salem-Keizer SD 24J</v>
          </cell>
          <cell r="D275" t="str">
            <v>Jane Goodall Environmental Middle Charter School</v>
          </cell>
          <cell r="F275" t="str">
            <v/>
          </cell>
          <cell r="G275">
            <v>92.3</v>
          </cell>
          <cell r="I275">
            <v>92.3</v>
          </cell>
          <cell r="J275">
            <v>0</v>
          </cell>
          <cell r="K275">
            <v>0</v>
          </cell>
        </row>
        <row r="276">
          <cell r="A276">
            <v>3528</v>
          </cell>
          <cell r="B276">
            <v>2142</v>
          </cell>
          <cell r="C276" t="str">
            <v>Salem-Keizer SD 24J</v>
          </cell>
          <cell r="D276" t="str">
            <v>Optimum Learning Environment Charter School</v>
          </cell>
          <cell r="F276" t="str">
            <v/>
          </cell>
          <cell r="G276">
            <v>128.26</v>
          </cell>
          <cell r="I276">
            <v>128.26</v>
          </cell>
          <cell r="J276">
            <v>0</v>
          </cell>
          <cell r="K276">
            <v>0</v>
          </cell>
        </row>
        <row r="277">
          <cell r="A277">
            <v>4390</v>
          </cell>
          <cell r="B277">
            <v>2142</v>
          </cell>
          <cell r="C277" t="str">
            <v>Salem-Keizer SD 24J</v>
          </cell>
          <cell r="D277" t="str">
            <v>Valley Inquiry Charter School</v>
          </cell>
          <cell r="F277" t="str">
            <v/>
          </cell>
          <cell r="G277">
            <v>203.15</v>
          </cell>
          <cell r="I277">
            <v>203.15</v>
          </cell>
          <cell r="J277">
            <v>0</v>
          </cell>
          <cell r="K277">
            <v>0</v>
          </cell>
        </row>
        <row r="278">
          <cell r="A278">
            <v>2104</v>
          </cell>
          <cell r="B278">
            <v>2104</v>
          </cell>
          <cell r="C278" t="str">
            <v>Santiam Canyon SD 129J</v>
          </cell>
          <cell r="E278">
            <v>2098</v>
          </cell>
          <cell r="F278" t="str">
            <v>Linn Benton Lincoln ESD</v>
          </cell>
          <cell r="G278">
            <v>520.26</v>
          </cell>
          <cell r="H278">
            <v>3256.64</v>
          </cell>
          <cell r="I278">
            <v>520.26</v>
          </cell>
          <cell r="J278">
            <v>2736.38</v>
          </cell>
          <cell r="K278">
            <v>0</v>
          </cell>
        </row>
        <row r="279">
          <cell r="A279">
            <v>4399</v>
          </cell>
          <cell r="B279">
            <v>2104</v>
          </cell>
          <cell r="C279" t="str">
            <v>Santiam Canyon SD 129J</v>
          </cell>
          <cell r="D279" t="str">
            <v>Oregon Charter Academy</v>
          </cell>
          <cell r="F279" t="str">
            <v/>
          </cell>
          <cell r="G279">
            <v>2736.38</v>
          </cell>
          <cell r="I279">
            <v>2736.38</v>
          </cell>
          <cell r="J279">
            <v>0</v>
          </cell>
          <cell r="K279">
            <v>0</v>
          </cell>
        </row>
        <row r="280">
          <cell r="A280">
            <v>1944</v>
          </cell>
          <cell r="B280">
            <v>1944</v>
          </cell>
          <cell r="C280" t="str">
            <v>Scappoose SD 1J</v>
          </cell>
          <cell r="E280">
            <v>2230</v>
          </cell>
          <cell r="F280" t="str">
            <v>Northwest Regional ESD</v>
          </cell>
          <cell r="G280">
            <v>1898.73</v>
          </cell>
          <cell r="H280">
            <v>2170.69</v>
          </cell>
          <cell r="I280">
            <v>1898.73</v>
          </cell>
          <cell r="J280">
            <v>271.95999999999998</v>
          </cell>
          <cell r="K280">
            <v>0</v>
          </cell>
        </row>
        <row r="281">
          <cell r="A281">
            <v>958</v>
          </cell>
          <cell r="B281">
            <v>1944</v>
          </cell>
          <cell r="C281" t="str">
            <v>Scappoose SD 1J</v>
          </cell>
          <cell r="D281" t="str">
            <v>Sauvie Island School</v>
          </cell>
          <cell r="F281" t="str">
            <v/>
          </cell>
          <cell r="G281">
            <v>213.05</v>
          </cell>
          <cell r="I281">
            <v>213.05</v>
          </cell>
          <cell r="J281">
            <v>0</v>
          </cell>
          <cell r="K281">
            <v>0</v>
          </cell>
        </row>
        <row r="282">
          <cell r="A282">
            <v>4221</v>
          </cell>
          <cell r="B282">
            <v>1944</v>
          </cell>
          <cell r="C282" t="str">
            <v>Scappoose SD 1J</v>
          </cell>
          <cell r="D282" t="str">
            <v>South Columbia Family School</v>
          </cell>
          <cell r="F282" t="str">
            <v/>
          </cell>
          <cell r="G282">
            <v>58.91</v>
          </cell>
          <cell r="I282">
            <v>58.91</v>
          </cell>
          <cell r="J282">
            <v>0</v>
          </cell>
          <cell r="K282">
            <v>0</v>
          </cell>
        </row>
        <row r="283">
          <cell r="A283">
            <v>2103</v>
          </cell>
          <cell r="B283">
            <v>2103</v>
          </cell>
          <cell r="C283" t="str">
            <v>Scio SD 95</v>
          </cell>
          <cell r="E283">
            <v>2098</v>
          </cell>
          <cell r="F283" t="str">
            <v>Linn Benton Lincoln ESD</v>
          </cell>
          <cell r="G283">
            <v>630.05999999999995</v>
          </cell>
          <cell r="H283">
            <v>1977.84</v>
          </cell>
          <cell r="I283">
            <v>630.05999999999995</v>
          </cell>
          <cell r="J283">
            <v>1347.78</v>
          </cell>
          <cell r="K283">
            <v>0</v>
          </cell>
        </row>
        <row r="284">
          <cell r="A284">
            <v>2994</v>
          </cell>
          <cell r="B284">
            <v>2103</v>
          </cell>
          <cell r="C284" t="str">
            <v>Scio SD 95</v>
          </cell>
          <cell r="D284" t="str">
            <v>Lourdes School</v>
          </cell>
          <cell r="F284" t="str">
            <v/>
          </cell>
          <cell r="G284">
            <v>38.54</v>
          </cell>
          <cell r="I284">
            <v>38.54</v>
          </cell>
          <cell r="J284">
            <v>0</v>
          </cell>
          <cell r="K284">
            <v>0</v>
          </cell>
        </row>
        <row r="285">
          <cell r="A285">
            <v>5457</v>
          </cell>
          <cell r="B285">
            <v>2103</v>
          </cell>
          <cell r="C285" t="str">
            <v>Scio SD 95</v>
          </cell>
          <cell r="D285" t="str">
            <v>Willamette Connections Academy</v>
          </cell>
          <cell r="F285" t="str">
            <v/>
          </cell>
          <cell r="G285">
            <v>1309.24</v>
          </cell>
          <cell r="I285">
            <v>1309.24</v>
          </cell>
          <cell r="J285">
            <v>0</v>
          </cell>
          <cell r="K285">
            <v>0</v>
          </cell>
        </row>
        <row r="286">
          <cell r="A286">
            <v>1935</v>
          </cell>
          <cell r="B286">
            <v>1935</v>
          </cell>
          <cell r="C286" t="str">
            <v>Seaside SD 10</v>
          </cell>
          <cell r="E286">
            <v>2230</v>
          </cell>
          <cell r="F286" t="str">
            <v>Northwest Regional ESD</v>
          </cell>
          <cell r="G286">
            <v>1419.69</v>
          </cell>
          <cell r="H286">
            <v>1467.37</v>
          </cell>
          <cell r="I286">
            <v>1419.69</v>
          </cell>
          <cell r="J286">
            <v>47.68</v>
          </cell>
          <cell r="K286">
            <v>0</v>
          </cell>
        </row>
        <row r="287">
          <cell r="A287">
            <v>5385</v>
          </cell>
          <cell r="B287">
            <v>1935</v>
          </cell>
          <cell r="C287" t="str">
            <v>Seaside SD 10</v>
          </cell>
          <cell r="D287" t="str">
            <v>The Cannon Beach Academy</v>
          </cell>
          <cell r="F287" t="str">
            <v/>
          </cell>
          <cell r="G287">
            <v>47.68</v>
          </cell>
          <cell r="I287">
            <v>47.68</v>
          </cell>
          <cell r="J287">
            <v>0</v>
          </cell>
          <cell r="K287">
            <v>0</v>
          </cell>
        </row>
        <row r="288">
          <cell r="A288">
            <v>2257</v>
          </cell>
          <cell r="B288">
            <v>2257</v>
          </cell>
          <cell r="C288" t="str">
            <v>Sheridan SD 48J</v>
          </cell>
          <cell r="E288">
            <v>2117</v>
          </cell>
          <cell r="F288" t="str">
            <v>Willamette ESD</v>
          </cell>
          <cell r="G288">
            <v>678.31</v>
          </cell>
          <cell r="H288">
            <v>907.67</v>
          </cell>
          <cell r="I288">
            <v>678.31</v>
          </cell>
          <cell r="J288">
            <v>229.36</v>
          </cell>
          <cell r="K288">
            <v>57.36</v>
          </cell>
        </row>
        <row r="289">
          <cell r="A289">
            <v>4833</v>
          </cell>
          <cell r="B289">
            <v>2257</v>
          </cell>
          <cell r="C289" t="str">
            <v>Sheridan SD 48J</v>
          </cell>
          <cell r="D289" t="str">
            <v>Sheridan AllPrep Academy</v>
          </cell>
          <cell r="F289" t="str">
            <v/>
          </cell>
          <cell r="G289">
            <v>172</v>
          </cell>
          <cell r="I289">
            <v>172</v>
          </cell>
          <cell r="J289">
            <v>0</v>
          </cell>
          <cell r="K289">
            <v>0</v>
          </cell>
        </row>
        <row r="290">
          <cell r="A290">
            <v>2728</v>
          </cell>
          <cell r="B290">
            <v>2257</v>
          </cell>
          <cell r="C290" t="str">
            <v>Sheridan SD 48J</v>
          </cell>
          <cell r="D290" t="str">
            <v>Sheridan Japanese School</v>
          </cell>
          <cell r="F290" t="str">
            <v/>
          </cell>
          <cell r="G290">
            <v>57.36</v>
          </cell>
          <cell r="I290">
            <v>57.36</v>
          </cell>
          <cell r="J290">
            <v>0</v>
          </cell>
          <cell r="K290">
            <v>0</v>
          </cell>
        </row>
        <row r="291">
          <cell r="A291">
            <v>2195</v>
          </cell>
          <cell r="B291">
            <v>2195</v>
          </cell>
          <cell r="C291" t="str">
            <v>Sherman County SD</v>
          </cell>
          <cell r="E291">
            <v>2004</v>
          </cell>
          <cell r="F291" t="str">
            <v>North Central ESD</v>
          </cell>
          <cell r="G291">
            <v>250.58</v>
          </cell>
          <cell r="H291">
            <v>250.58</v>
          </cell>
          <cell r="I291">
            <v>250.58</v>
          </cell>
          <cell r="J291">
            <v>0</v>
          </cell>
          <cell r="K291">
            <v>0</v>
          </cell>
        </row>
        <row r="292">
          <cell r="A292">
            <v>2244</v>
          </cell>
          <cell r="B292">
            <v>2244</v>
          </cell>
          <cell r="C292" t="str">
            <v>Sherwood SD 88J</v>
          </cell>
          <cell r="E292">
            <v>2230</v>
          </cell>
          <cell r="F292" t="str">
            <v>Northwest Regional ESD</v>
          </cell>
          <cell r="G292">
            <v>4696.8500000000004</v>
          </cell>
          <cell r="H292">
            <v>4899.41</v>
          </cell>
          <cell r="I292">
            <v>4696.8500000000004</v>
          </cell>
          <cell r="J292">
            <v>202.56</v>
          </cell>
          <cell r="K292">
            <v>0</v>
          </cell>
        </row>
        <row r="293">
          <cell r="A293">
            <v>4220</v>
          </cell>
          <cell r="B293">
            <v>2244</v>
          </cell>
          <cell r="C293" t="str">
            <v>Sherwood SD 88J</v>
          </cell>
          <cell r="D293" t="str">
            <v>Sherwood Charter School</v>
          </cell>
          <cell r="F293" t="str">
            <v/>
          </cell>
          <cell r="G293">
            <v>202.56</v>
          </cell>
          <cell r="I293">
            <v>202.56</v>
          </cell>
          <cell r="J293">
            <v>0</v>
          </cell>
          <cell r="K293">
            <v>0</v>
          </cell>
        </row>
        <row r="294">
          <cell r="A294">
            <v>2138</v>
          </cell>
          <cell r="B294">
            <v>2138</v>
          </cell>
          <cell r="C294" t="str">
            <v>Silver Falls SD 4J</v>
          </cell>
          <cell r="E294">
            <v>2117</v>
          </cell>
          <cell r="F294" t="str">
            <v>Willamette ESD</v>
          </cell>
          <cell r="G294">
            <v>3287.88</v>
          </cell>
          <cell r="H294">
            <v>3511.1</v>
          </cell>
          <cell r="I294">
            <v>3287.88</v>
          </cell>
          <cell r="J294">
            <v>223.22</v>
          </cell>
          <cell r="K294">
            <v>0</v>
          </cell>
        </row>
        <row r="295">
          <cell r="A295">
            <v>784</v>
          </cell>
          <cell r="B295">
            <v>2138</v>
          </cell>
          <cell r="C295" t="str">
            <v>Silver Falls SD 4J</v>
          </cell>
          <cell r="D295" t="str">
            <v>Bethany Charter School</v>
          </cell>
          <cell r="F295" t="str">
            <v/>
          </cell>
          <cell r="G295">
            <v>123.3</v>
          </cell>
          <cell r="I295">
            <v>123.3</v>
          </cell>
          <cell r="J295">
            <v>0</v>
          </cell>
          <cell r="K295">
            <v>0</v>
          </cell>
        </row>
        <row r="296">
          <cell r="A296">
            <v>4746</v>
          </cell>
          <cell r="B296">
            <v>2138</v>
          </cell>
          <cell r="C296" t="str">
            <v>Silver Falls SD 4J</v>
          </cell>
          <cell r="D296" t="str">
            <v>The Community Roots School</v>
          </cell>
          <cell r="F296" t="str">
            <v/>
          </cell>
          <cell r="G296">
            <v>99.92</v>
          </cell>
          <cell r="I296">
            <v>99.92</v>
          </cell>
          <cell r="J296">
            <v>0</v>
          </cell>
          <cell r="K296">
            <v>0</v>
          </cell>
        </row>
        <row r="297">
          <cell r="A297">
            <v>1978</v>
          </cell>
          <cell r="B297">
            <v>1978</v>
          </cell>
          <cell r="C297" t="str">
            <v>Sisters SD 6</v>
          </cell>
          <cell r="E297">
            <v>1975</v>
          </cell>
          <cell r="F297" t="str">
            <v>High Desert ESD</v>
          </cell>
          <cell r="G297">
            <v>1081.93</v>
          </cell>
          <cell r="H297">
            <v>1081.93</v>
          </cell>
          <cell r="I297">
            <v>1081.93</v>
          </cell>
          <cell r="J297">
            <v>0</v>
          </cell>
          <cell r="K297">
            <v>0</v>
          </cell>
        </row>
        <row r="298">
          <cell r="A298">
            <v>2096</v>
          </cell>
          <cell r="B298">
            <v>2096</v>
          </cell>
          <cell r="C298" t="str">
            <v>Siuslaw SD 97J</v>
          </cell>
          <cell r="E298">
            <v>2064</v>
          </cell>
          <cell r="F298" t="str">
            <v>Lane ESD</v>
          </cell>
          <cell r="G298">
            <v>1181.5899999999999</v>
          </cell>
          <cell r="H298">
            <v>1181.5899999999999</v>
          </cell>
          <cell r="I298">
            <v>1181.5899999999999</v>
          </cell>
          <cell r="J298">
            <v>0</v>
          </cell>
          <cell r="K298">
            <v>0</v>
          </cell>
        </row>
        <row r="299">
          <cell r="A299">
            <v>2022</v>
          </cell>
          <cell r="B299">
            <v>2022</v>
          </cell>
          <cell r="C299" t="str">
            <v>South Harney SD 33</v>
          </cell>
          <cell r="E299">
            <v>2013</v>
          </cell>
          <cell r="F299" t="str">
            <v>Harney ESD Region XVII</v>
          </cell>
          <cell r="G299">
            <v>9.59</v>
          </cell>
          <cell r="H299">
            <v>9.59</v>
          </cell>
          <cell r="I299">
            <v>9.59</v>
          </cell>
          <cell r="J299">
            <v>0</v>
          </cell>
          <cell r="K299">
            <v>0</v>
          </cell>
        </row>
        <row r="300">
          <cell r="A300">
            <v>2087</v>
          </cell>
          <cell r="B300">
            <v>2087</v>
          </cell>
          <cell r="C300" t="str">
            <v>South Lane SD 45J3</v>
          </cell>
          <cell r="E300">
            <v>2064</v>
          </cell>
          <cell r="F300" t="str">
            <v>Lane ESD</v>
          </cell>
          <cell r="G300">
            <v>2352.15</v>
          </cell>
          <cell r="H300">
            <v>2728.91</v>
          </cell>
          <cell r="I300">
            <v>2352.15</v>
          </cell>
          <cell r="J300">
            <v>376.76</v>
          </cell>
          <cell r="K300">
            <v>0</v>
          </cell>
        </row>
        <row r="301">
          <cell r="A301">
            <v>4555</v>
          </cell>
          <cell r="B301">
            <v>2087</v>
          </cell>
          <cell r="C301" t="str">
            <v>South Lane SD 45J3</v>
          </cell>
          <cell r="D301" t="str">
            <v>Academy for Character Education</v>
          </cell>
          <cell r="F301" t="str">
            <v/>
          </cell>
          <cell r="G301">
            <v>314.37</v>
          </cell>
          <cell r="I301">
            <v>314.37</v>
          </cell>
          <cell r="J301">
            <v>0</v>
          </cell>
          <cell r="K301">
            <v>0</v>
          </cell>
        </row>
        <row r="302">
          <cell r="A302">
            <v>4395</v>
          </cell>
          <cell r="B302">
            <v>2087</v>
          </cell>
          <cell r="C302" t="str">
            <v>South Lane SD 45J3</v>
          </cell>
          <cell r="D302" t="str">
            <v>Childs Way Charter School</v>
          </cell>
          <cell r="F302" t="str">
            <v/>
          </cell>
          <cell r="G302">
            <v>62.39</v>
          </cell>
          <cell r="I302">
            <v>62.39</v>
          </cell>
          <cell r="J302">
            <v>0</v>
          </cell>
          <cell r="K302">
            <v>0</v>
          </cell>
        </row>
        <row r="303">
          <cell r="A303">
            <v>1994</v>
          </cell>
          <cell r="B303">
            <v>1994</v>
          </cell>
          <cell r="C303" t="str">
            <v>South Umpqua SD 19</v>
          </cell>
          <cell r="E303">
            <v>1980</v>
          </cell>
          <cell r="F303" t="str">
            <v>Douglas ESD</v>
          </cell>
          <cell r="G303">
            <v>1420.35</v>
          </cell>
          <cell r="H303">
            <v>1420.35</v>
          </cell>
          <cell r="I303">
            <v>1420.35</v>
          </cell>
          <cell r="J303">
            <v>0</v>
          </cell>
          <cell r="K303">
            <v>0</v>
          </cell>
        </row>
        <row r="304">
          <cell r="A304">
            <v>2225</v>
          </cell>
          <cell r="B304">
            <v>2225</v>
          </cell>
          <cell r="C304" t="str">
            <v>South Wasco County SD 1</v>
          </cell>
          <cell r="E304">
            <v>2223</v>
          </cell>
          <cell r="F304" t="str">
            <v>Columbia Gorge ESD</v>
          </cell>
          <cell r="G304">
            <v>219.61</v>
          </cell>
          <cell r="H304">
            <v>219.61</v>
          </cell>
          <cell r="I304">
            <v>219.61</v>
          </cell>
          <cell r="J304">
            <v>0</v>
          </cell>
          <cell r="K304">
            <v>0</v>
          </cell>
        </row>
        <row r="305">
          <cell r="A305">
            <v>2247</v>
          </cell>
          <cell r="B305">
            <v>2247</v>
          </cell>
          <cell r="C305" t="str">
            <v>Spray SD 1</v>
          </cell>
          <cell r="E305">
            <v>2004</v>
          </cell>
          <cell r="F305" t="str">
            <v>North Central ESD</v>
          </cell>
          <cell r="G305">
            <v>64.33</v>
          </cell>
          <cell r="H305">
            <v>64.33</v>
          </cell>
          <cell r="I305">
            <v>64.33</v>
          </cell>
          <cell r="J305">
            <v>0</v>
          </cell>
          <cell r="K305">
            <v>0</v>
          </cell>
        </row>
        <row r="306">
          <cell r="A306">
            <v>2083</v>
          </cell>
          <cell r="B306">
            <v>2083</v>
          </cell>
          <cell r="C306" t="str">
            <v>Springfield SD 19</v>
          </cell>
          <cell r="E306">
            <v>2064</v>
          </cell>
          <cell r="F306" t="str">
            <v>Lane ESD</v>
          </cell>
          <cell r="G306">
            <v>9384.7900000000009</v>
          </cell>
          <cell r="H306">
            <v>9586.74</v>
          </cell>
          <cell r="I306">
            <v>9384.7900000000009</v>
          </cell>
          <cell r="J306">
            <v>201.95</v>
          </cell>
          <cell r="K306">
            <v>0</v>
          </cell>
        </row>
        <row r="307">
          <cell r="A307">
            <v>4058</v>
          </cell>
          <cell r="B307">
            <v>2083</v>
          </cell>
          <cell r="C307" t="str">
            <v>Springfield SD 19</v>
          </cell>
          <cell r="D307" t="str">
            <v>Willamette Leadership Academy</v>
          </cell>
          <cell r="F307" t="str">
            <v/>
          </cell>
          <cell r="G307">
            <v>201.95</v>
          </cell>
          <cell r="I307">
            <v>201.95</v>
          </cell>
          <cell r="J307">
            <v>0</v>
          </cell>
          <cell r="K307">
            <v>0</v>
          </cell>
        </row>
        <row r="308">
          <cell r="A308">
            <v>1948</v>
          </cell>
          <cell r="B308">
            <v>1948</v>
          </cell>
          <cell r="C308" t="str">
            <v>St Helens SD 502</v>
          </cell>
          <cell r="E308">
            <v>2230</v>
          </cell>
          <cell r="F308" t="str">
            <v>Northwest Regional ESD</v>
          </cell>
          <cell r="G308">
            <v>2574.2399999999998</v>
          </cell>
          <cell r="H308">
            <v>2751.7</v>
          </cell>
          <cell r="I308">
            <v>2574.2399999999998</v>
          </cell>
          <cell r="J308">
            <v>177.46</v>
          </cell>
          <cell r="K308">
            <v>0</v>
          </cell>
        </row>
        <row r="309">
          <cell r="A309">
            <v>4602</v>
          </cell>
          <cell r="B309">
            <v>1948</v>
          </cell>
          <cell r="C309" t="str">
            <v>St Helens SD 502</v>
          </cell>
          <cell r="D309" t="str">
            <v>St Helens Arthur Academy</v>
          </cell>
          <cell r="F309" t="str">
            <v/>
          </cell>
          <cell r="G309">
            <v>177.46</v>
          </cell>
          <cell r="I309">
            <v>177.46</v>
          </cell>
          <cell r="J309">
            <v>0</v>
          </cell>
          <cell r="K309">
            <v>0</v>
          </cell>
        </row>
        <row r="310">
          <cell r="A310">
            <v>2144</v>
          </cell>
          <cell r="B310">
            <v>2144</v>
          </cell>
          <cell r="C310" t="str">
            <v>St Paul SD 45</v>
          </cell>
          <cell r="E310">
            <v>2117</v>
          </cell>
          <cell r="F310" t="str">
            <v>Willamette ESD</v>
          </cell>
          <cell r="G310">
            <v>246.48</v>
          </cell>
          <cell r="H310">
            <v>246.48</v>
          </cell>
          <cell r="I310">
            <v>246.48</v>
          </cell>
          <cell r="J310">
            <v>0</v>
          </cell>
          <cell r="K310">
            <v>0</v>
          </cell>
        </row>
        <row r="311">
          <cell r="A311">
            <v>2209</v>
          </cell>
          <cell r="B311">
            <v>2209</v>
          </cell>
          <cell r="C311" t="str">
            <v>Stanfield SD 61</v>
          </cell>
          <cell r="E311">
            <v>2200</v>
          </cell>
          <cell r="F311" t="str">
            <v>InterMountain ESD</v>
          </cell>
          <cell r="G311">
            <v>521.14</v>
          </cell>
          <cell r="H311">
            <v>521.14</v>
          </cell>
          <cell r="I311">
            <v>521.14</v>
          </cell>
          <cell r="J311">
            <v>0</v>
          </cell>
          <cell r="K311">
            <v>0</v>
          </cell>
        </row>
        <row r="312">
          <cell r="A312">
            <v>2018</v>
          </cell>
          <cell r="B312">
            <v>2018</v>
          </cell>
          <cell r="C312" t="str">
            <v>Suntex SD 10</v>
          </cell>
          <cell r="E312">
            <v>2013</v>
          </cell>
          <cell r="F312" t="str">
            <v>Harney ESD Region XVII</v>
          </cell>
          <cell r="G312">
            <v>4</v>
          </cell>
          <cell r="H312">
            <v>4</v>
          </cell>
          <cell r="I312">
            <v>4</v>
          </cell>
          <cell r="J312">
            <v>0</v>
          </cell>
          <cell r="K312">
            <v>0</v>
          </cell>
        </row>
        <row r="313">
          <cell r="A313">
            <v>2003</v>
          </cell>
          <cell r="B313">
            <v>2003</v>
          </cell>
          <cell r="C313" t="str">
            <v>Sutherlin SD 130</v>
          </cell>
          <cell r="E313">
            <v>1980</v>
          </cell>
          <cell r="F313" t="str">
            <v>Douglas ESD</v>
          </cell>
          <cell r="G313">
            <v>1324.4</v>
          </cell>
          <cell r="H313">
            <v>1324.4</v>
          </cell>
          <cell r="I313">
            <v>1324.4</v>
          </cell>
          <cell r="J313">
            <v>0</v>
          </cell>
          <cell r="K313">
            <v>0</v>
          </cell>
        </row>
        <row r="314">
          <cell r="A314">
            <v>2102</v>
          </cell>
          <cell r="B314">
            <v>2102</v>
          </cell>
          <cell r="C314" t="str">
            <v>Sweet Home SD 55</v>
          </cell>
          <cell r="E314">
            <v>2098</v>
          </cell>
          <cell r="F314" t="str">
            <v>Linn Benton Lincoln ESD</v>
          </cell>
          <cell r="G314">
            <v>2073.85</v>
          </cell>
          <cell r="H314">
            <v>2203.0300000000002</v>
          </cell>
          <cell r="I314">
            <v>2073.85</v>
          </cell>
          <cell r="J314">
            <v>129.18</v>
          </cell>
          <cell r="K314">
            <v>0</v>
          </cell>
        </row>
        <row r="315">
          <cell r="A315">
            <v>4484</v>
          </cell>
          <cell r="B315">
            <v>2102</v>
          </cell>
          <cell r="C315" t="str">
            <v>Sweet Home SD 55</v>
          </cell>
          <cell r="D315" t="str">
            <v>Sweet Home Charter School</v>
          </cell>
          <cell r="F315" t="str">
            <v/>
          </cell>
          <cell r="G315">
            <v>129.18</v>
          </cell>
          <cell r="I315">
            <v>129.18</v>
          </cell>
          <cell r="J315">
            <v>0</v>
          </cell>
          <cell r="K315">
            <v>0</v>
          </cell>
        </row>
        <row r="316">
          <cell r="A316">
            <v>2055</v>
          </cell>
          <cell r="B316">
            <v>2055</v>
          </cell>
          <cell r="C316" t="str">
            <v>Three Rivers/Josephine County SD</v>
          </cell>
          <cell r="E316">
            <v>2025</v>
          </cell>
          <cell r="F316" t="str">
            <v>Southern Oregon ESD</v>
          </cell>
          <cell r="G316">
            <v>3918.57</v>
          </cell>
          <cell r="H316">
            <v>4405.6099999999997</v>
          </cell>
          <cell r="I316">
            <v>3918.57</v>
          </cell>
          <cell r="J316">
            <v>487.04</v>
          </cell>
          <cell r="K316">
            <v>0</v>
          </cell>
        </row>
        <row r="317">
          <cell r="A317">
            <v>5505</v>
          </cell>
          <cell r="B317">
            <v>2055</v>
          </cell>
          <cell r="C317" t="str">
            <v>Three Rivers/Josephine County SD</v>
          </cell>
          <cell r="D317" t="str">
            <v>Southern Oregon Success Academy</v>
          </cell>
          <cell r="F317" t="str">
            <v/>
          </cell>
          <cell r="G317">
            <v>220.45</v>
          </cell>
          <cell r="I317">
            <v>220.45</v>
          </cell>
          <cell r="J317">
            <v>0</v>
          </cell>
          <cell r="K317">
            <v>0</v>
          </cell>
        </row>
        <row r="318">
          <cell r="A318">
            <v>4823</v>
          </cell>
          <cell r="B318">
            <v>2055</v>
          </cell>
          <cell r="C318" t="str">
            <v>Three Rivers/Josephine County SD</v>
          </cell>
          <cell r="D318" t="str">
            <v>Sunny Wolf Charter School</v>
          </cell>
          <cell r="F318" t="str">
            <v/>
          </cell>
          <cell r="G318">
            <v>101.5</v>
          </cell>
          <cell r="I318">
            <v>101.5</v>
          </cell>
          <cell r="J318">
            <v>0</v>
          </cell>
          <cell r="K318">
            <v>0</v>
          </cell>
        </row>
        <row r="319">
          <cell r="A319">
            <v>5063</v>
          </cell>
          <cell r="B319">
            <v>2055</v>
          </cell>
          <cell r="C319" t="str">
            <v>Three Rivers/Josephine County SD</v>
          </cell>
          <cell r="D319" t="str">
            <v>Woodland Charter School</v>
          </cell>
          <cell r="F319" t="str">
            <v/>
          </cell>
          <cell r="G319">
            <v>165.09</v>
          </cell>
          <cell r="I319">
            <v>165.09</v>
          </cell>
          <cell r="J319">
            <v>0</v>
          </cell>
          <cell r="K319">
            <v>0</v>
          </cell>
        </row>
        <row r="320">
          <cell r="A320">
            <v>2242</v>
          </cell>
          <cell r="B320">
            <v>2242</v>
          </cell>
          <cell r="C320" t="str">
            <v>Tigard-Tualatin SD 23J</v>
          </cell>
          <cell r="E320">
            <v>2230</v>
          </cell>
          <cell r="F320" t="str">
            <v>Northwest Regional ESD</v>
          </cell>
          <cell r="G320">
            <v>11416.5</v>
          </cell>
          <cell r="H320">
            <v>11638.87</v>
          </cell>
          <cell r="I320">
            <v>11416.5</v>
          </cell>
          <cell r="J320">
            <v>222.37</v>
          </cell>
          <cell r="K320">
            <v>0</v>
          </cell>
        </row>
        <row r="321">
          <cell r="A321">
            <v>3579</v>
          </cell>
          <cell r="B321">
            <v>2242</v>
          </cell>
          <cell r="C321" t="str">
            <v>Tigard-Tualatin SD 23J</v>
          </cell>
          <cell r="D321" t="str">
            <v>Multi-sensory Instruction Teaching Children Hands-On (MITCH)</v>
          </cell>
          <cell r="F321" t="str">
            <v/>
          </cell>
          <cell r="G321">
            <v>222.37</v>
          </cell>
          <cell r="I321">
            <v>222.37</v>
          </cell>
          <cell r="J321">
            <v>0</v>
          </cell>
          <cell r="K321">
            <v>0</v>
          </cell>
        </row>
        <row r="322">
          <cell r="A322">
            <v>2197</v>
          </cell>
          <cell r="B322">
            <v>2197</v>
          </cell>
          <cell r="C322" t="str">
            <v>Tillamook SD 9</v>
          </cell>
          <cell r="E322">
            <v>2230</v>
          </cell>
          <cell r="F322" t="str">
            <v>Northwest Regional ESD</v>
          </cell>
          <cell r="G322">
            <v>2094.06</v>
          </cell>
          <cell r="H322">
            <v>2094.06</v>
          </cell>
          <cell r="I322">
            <v>2094.06</v>
          </cell>
          <cell r="J322">
            <v>0</v>
          </cell>
          <cell r="K322">
            <v>0</v>
          </cell>
        </row>
        <row r="323">
          <cell r="A323">
            <v>2222</v>
          </cell>
          <cell r="B323">
            <v>2222</v>
          </cell>
          <cell r="C323" t="str">
            <v>Troy SD 54</v>
          </cell>
          <cell r="E323">
            <v>2218</v>
          </cell>
          <cell r="F323" t="str">
            <v>Region 18 ESD</v>
          </cell>
          <cell r="G323">
            <v>2</v>
          </cell>
          <cell r="H323">
            <v>2</v>
          </cell>
          <cell r="I323">
            <v>2</v>
          </cell>
          <cell r="J323">
            <v>0</v>
          </cell>
          <cell r="K323">
            <v>0</v>
          </cell>
        </row>
        <row r="324">
          <cell r="A324">
            <v>2210</v>
          </cell>
          <cell r="B324">
            <v>2210</v>
          </cell>
          <cell r="C324" t="str">
            <v>Ukiah SD 80R</v>
          </cell>
          <cell r="E324">
            <v>2200</v>
          </cell>
          <cell r="F324" t="str">
            <v>InterMountain ESD</v>
          </cell>
          <cell r="G324">
            <v>22.99</v>
          </cell>
          <cell r="H324">
            <v>22.99</v>
          </cell>
          <cell r="I324">
            <v>22.99</v>
          </cell>
          <cell r="J324">
            <v>0</v>
          </cell>
          <cell r="K324">
            <v>0</v>
          </cell>
        </row>
        <row r="325">
          <cell r="A325">
            <v>3432</v>
          </cell>
          <cell r="B325">
            <v>2210</v>
          </cell>
          <cell r="C325" t="str">
            <v>Ukiah SD 80R</v>
          </cell>
          <cell r="D325" t="str">
            <v>Ukiah Charter School</v>
          </cell>
          <cell r="F325" t="str">
            <v/>
          </cell>
        </row>
        <row r="326">
          <cell r="A326">
            <v>2204</v>
          </cell>
          <cell r="B326">
            <v>2204</v>
          </cell>
          <cell r="C326" t="str">
            <v>Umatilla SD 6R</v>
          </cell>
          <cell r="E326">
            <v>2200</v>
          </cell>
          <cell r="F326" t="str">
            <v>InterMountain ESD</v>
          </cell>
          <cell r="G326">
            <v>1361.89</v>
          </cell>
          <cell r="H326">
            <v>1361.89</v>
          </cell>
          <cell r="I326">
            <v>1361.89</v>
          </cell>
          <cell r="J326">
            <v>0</v>
          </cell>
          <cell r="K326">
            <v>0</v>
          </cell>
        </row>
        <row r="327">
          <cell r="A327">
            <v>2213</v>
          </cell>
          <cell r="B327">
            <v>2213</v>
          </cell>
          <cell r="C327" t="str">
            <v>Union SD 5</v>
          </cell>
          <cell r="E327">
            <v>2200</v>
          </cell>
          <cell r="F327" t="str">
            <v>InterMountain ESD</v>
          </cell>
          <cell r="G327">
            <v>364.54</v>
          </cell>
          <cell r="H327">
            <v>364.54</v>
          </cell>
          <cell r="I327">
            <v>364.54</v>
          </cell>
          <cell r="J327">
            <v>0</v>
          </cell>
          <cell r="K327">
            <v>0</v>
          </cell>
        </row>
        <row r="328">
          <cell r="A328">
            <v>2116</v>
          </cell>
          <cell r="B328">
            <v>2116</v>
          </cell>
          <cell r="C328" t="str">
            <v>Vale SD 84</v>
          </cell>
          <cell r="E328">
            <v>2106</v>
          </cell>
          <cell r="F328" t="str">
            <v>Malheur ESD Region 14</v>
          </cell>
          <cell r="G328">
            <v>859.52</v>
          </cell>
          <cell r="H328">
            <v>859.52</v>
          </cell>
          <cell r="I328">
            <v>859.52</v>
          </cell>
          <cell r="J328">
            <v>0</v>
          </cell>
          <cell r="K328">
            <v>0</v>
          </cell>
        </row>
        <row r="329">
          <cell r="A329">
            <v>1947</v>
          </cell>
          <cell r="B329">
            <v>1947</v>
          </cell>
          <cell r="C329" t="str">
            <v>Vernonia SD 47J</v>
          </cell>
          <cell r="E329">
            <v>2230</v>
          </cell>
          <cell r="F329" t="str">
            <v>Northwest Regional ESD</v>
          </cell>
          <cell r="G329">
            <v>574.63</v>
          </cell>
          <cell r="H329">
            <v>574.63</v>
          </cell>
          <cell r="I329">
            <v>574.63</v>
          </cell>
          <cell r="J329">
            <v>0</v>
          </cell>
          <cell r="K329">
            <v>0</v>
          </cell>
        </row>
        <row r="330">
          <cell r="A330">
            <v>2220</v>
          </cell>
          <cell r="B330">
            <v>2220</v>
          </cell>
          <cell r="C330" t="str">
            <v>Wallowa SD 12</v>
          </cell>
          <cell r="E330">
            <v>2218</v>
          </cell>
          <cell r="F330" t="str">
            <v>Region 18 ESD</v>
          </cell>
          <cell r="G330">
            <v>196.89</v>
          </cell>
          <cell r="H330">
            <v>196.89</v>
          </cell>
          <cell r="I330">
            <v>196.89</v>
          </cell>
          <cell r="J330">
            <v>0</v>
          </cell>
          <cell r="K330">
            <v>0</v>
          </cell>
        </row>
        <row r="331">
          <cell r="A331">
            <v>1936</v>
          </cell>
          <cell r="B331">
            <v>1936</v>
          </cell>
          <cell r="C331" t="str">
            <v>Warrenton-Hammond SD 30</v>
          </cell>
          <cell r="E331">
            <v>2230</v>
          </cell>
          <cell r="F331" t="str">
            <v>Northwest Regional ESD</v>
          </cell>
          <cell r="G331">
            <v>975.82</v>
          </cell>
          <cell r="H331">
            <v>975.82</v>
          </cell>
          <cell r="I331">
            <v>975.82</v>
          </cell>
          <cell r="J331">
            <v>0</v>
          </cell>
          <cell r="K331">
            <v>0</v>
          </cell>
        </row>
        <row r="332">
          <cell r="A332">
            <v>1922</v>
          </cell>
          <cell r="B332">
            <v>1922</v>
          </cell>
          <cell r="C332" t="str">
            <v>West Linn-Wilsonville SD 3J</v>
          </cell>
          <cell r="E332">
            <v>1902</v>
          </cell>
          <cell r="F332" t="str">
            <v>Clackamas ESD</v>
          </cell>
          <cell r="G332">
            <v>8969.7900000000009</v>
          </cell>
          <cell r="H332">
            <v>9078.23</v>
          </cell>
          <cell r="I332">
            <v>8969.7900000000009</v>
          </cell>
          <cell r="J332">
            <v>108.44</v>
          </cell>
          <cell r="K332">
            <v>0</v>
          </cell>
        </row>
        <row r="333">
          <cell r="A333">
            <v>3452</v>
          </cell>
          <cell r="B333">
            <v>1922</v>
          </cell>
          <cell r="C333" t="str">
            <v>West Linn-Wilsonville SD 3J</v>
          </cell>
          <cell r="D333" t="str">
            <v>Three Rivers Charter School</v>
          </cell>
          <cell r="F333" t="str">
            <v/>
          </cell>
          <cell r="G333">
            <v>108.44</v>
          </cell>
          <cell r="I333">
            <v>108.44</v>
          </cell>
          <cell r="J333">
            <v>0</v>
          </cell>
          <cell r="K333">
            <v>0</v>
          </cell>
        </row>
        <row r="334">
          <cell r="A334">
            <v>2255</v>
          </cell>
          <cell r="B334">
            <v>2255</v>
          </cell>
          <cell r="C334" t="str">
            <v>Willamina SD 30J</v>
          </cell>
          <cell r="E334">
            <v>2117</v>
          </cell>
          <cell r="F334" t="str">
            <v>Willamette ESD</v>
          </cell>
          <cell r="G334">
            <v>847.18</v>
          </cell>
          <cell r="H334">
            <v>847.18</v>
          </cell>
          <cell r="I334">
            <v>847.18</v>
          </cell>
          <cell r="J334">
            <v>0</v>
          </cell>
          <cell r="K334">
            <v>0</v>
          </cell>
        </row>
        <row r="335">
          <cell r="A335">
            <v>2002</v>
          </cell>
          <cell r="B335">
            <v>2002</v>
          </cell>
          <cell r="C335" t="str">
            <v>Winston-Dillard SD 116</v>
          </cell>
          <cell r="E335">
            <v>1980</v>
          </cell>
          <cell r="F335" t="str">
            <v>Douglas ESD</v>
          </cell>
          <cell r="G335">
            <v>1329.08</v>
          </cell>
          <cell r="H335">
            <v>1329.08</v>
          </cell>
          <cell r="I335">
            <v>1329.08</v>
          </cell>
          <cell r="J335">
            <v>0</v>
          </cell>
          <cell r="K335">
            <v>0</v>
          </cell>
        </row>
        <row r="336">
          <cell r="A336">
            <v>2146</v>
          </cell>
          <cell r="B336">
            <v>2146</v>
          </cell>
          <cell r="C336" t="str">
            <v>Woodburn SD 103</v>
          </cell>
          <cell r="E336">
            <v>2117</v>
          </cell>
          <cell r="F336" t="str">
            <v>Willamette ESD</v>
          </cell>
          <cell r="G336">
            <v>5034.72</v>
          </cell>
          <cell r="H336">
            <v>5185.74</v>
          </cell>
          <cell r="I336">
            <v>5034.72</v>
          </cell>
          <cell r="J336">
            <v>151.02000000000001</v>
          </cell>
          <cell r="K336">
            <v>0</v>
          </cell>
        </row>
        <row r="337">
          <cell r="A337">
            <v>4230</v>
          </cell>
          <cell r="B337">
            <v>2146</v>
          </cell>
          <cell r="C337" t="str">
            <v>Woodburn SD 103</v>
          </cell>
          <cell r="D337" t="str">
            <v>Woodburn Arthur Academy</v>
          </cell>
          <cell r="F337" t="str">
            <v/>
          </cell>
          <cell r="G337">
            <v>151.02000000000001</v>
          </cell>
          <cell r="I337">
            <v>151.02000000000001</v>
          </cell>
          <cell r="J337">
            <v>0</v>
          </cell>
          <cell r="K337">
            <v>0</v>
          </cell>
        </row>
        <row r="338">
          <cell r="A338">
            <v>2251</v>
          </cell>
          <cell r="B338">
            <v>2251</v>
          </cell>
          <cell r="C338" t="str">
            <v>Yamhill Carlton SD 1</v>
          </cell>
          <cell r="E338">
            <v>2117</v>
          </cell>
          <cell r="F338" t="str">
            <v>Willamette ESD</v>
          </cell>
          <cell r="G338">
            <v>1011</v>
          </cell>
          <cell r="H338">
            <v>1011</v>
          </cell>
          <cell r="I338">
            <v>1011</v>
          </cell>
          <cell r="J338">
            <v>0</v>
          </cell>
          <cell r="K338">
            <v>0</v>
          </cell>
        </row>
        <row r="339">
          <cell r="A339">
            <v>1997</v>
          </cell>
          <cell r="B339">
            <v>1997</v>
          </cell>
          <cell r="C339" t="str">
            <v>Yoncalla SD 32</v>
          </cell>
          <cell r="E339">
            <v>1980</v>
          </cell>
          <cell r="F339" t="str">
            <v>Douglas ESD</v>
          </cell>
          <cell r="G339">
            <v>241.15</v>
          </cell>
          <cell r="H339">
            <v>241.15</v>
          </cell>
          <cell r="I339">
            <v>241.15</v>
          </cell>
          <cell r="J339">
            <v>0</v>
          </cell>
          <cell r="K339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1BFC48-636E-4BDD-A928-8496F7E72AD3}" name="ESD_Allocations" displayName="ESD_Allocations" ref="B10:N29" totalsRowShown="0" headerRowDxfId="29" headerRowBorderDxfId="28">
  <autoFilter ref="B10:N29" xr:uid="{FAFDF84F-4C31-402C-AC53-B3A302D90C3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6C80D60-2049-46CD-A95A-035CF56AF148}" name="ESD ID" dataDxfId="27"/>
    <tableColumn id="2" xr3:uid="{17633BE0-2C9B-4965-BA7E-394C6F01ADF0}" name="ESD Name" dataDxfId="5"/>
    <tableColumn id="3" xr3:uid="{0B76C95C-E321-462E-986D-C160891B85CD}" name="Minimum State _x000a_Funded APS Instructors" dataDxfId="4" dataCellStyle="Comma"/>
    <tableColumn id="4" xr3:uid="{F3DF6A75-71AB-4BF2-BF4F-783091E62105}" name="Minimum _x000a_State _x000a_Funded VPI Instructors" dataDxfId="3"/>
    <tableColumn id="5" xr3:uid="{91F167EA-6D11-4EFE-B269-FE239C691CF2}" name="Maxiumum Additional State Match APS Instructors" dataDxfId="2"/>
    <tableColumn id="12" xr3:uid="{37B23DDB-661F-4A49-A25C-E0D594650574}" name="Maxiumum Additional State Match VPI Instructors" dataDxfId="0"/>
    <tableColumn id="11" xr3:uid="{8F44B949-0193-47D5-A842-5E1559198C0A}" name="Maxiumum State Funded Instructors" dataDxfId="1">
      <calculatedColumnFormula>SUM(ESD_Allocations[[#This Row],[Minimum State 
Funded APS Instructors]:[Maxiumum Additional State Match VPI Instructors]])</calculatedColumnFormula>
    </tableColumn>
    <tableColumn id="6" xr3:uid="{4880853F-071A-4C1C-B308-F84AAB97DA24}" name="Total Estimated Training Course Costs" dataDxfId="26"/>
    <tableColumn id="7" xr3:uid="{836A4525-F8BB-49DE-AEC0-81849E42BA6A}" name="Total Estimated Stipend and Related Costs" dataDxfId="25"/>
    <tableColumn id="8" xr3:uid="{23FB300D-4E83-4786-97E9-45449C99C9DB}" name="Maximum State Grant Allocation" dataDxfId="24" dataCellStyle="Currency"/>
    <tableColumn id="9" xr3:uid="{2D9B5528-8D21-48DC-B3B1-E4C6C2E45B41}" name="Maximum Local Match APS Instructors" dataDxfId="23" dataCellStyle="Currency"/>
    <tableColumn id="13" xr3:uid="{E04080EC-4AC3-4BC0-988B-A290D53267AD}" name="Maximum Local Match VPI Instructors" dataDxfId="6"/>
    <tableColumn id="10" xr3:uid="{FBB668EF-9546-4533-8402-4D2B576FD476}" name="Maximum Total Instructors" dataDxfId="22"/>
  </tableColumns>
  <tableStyleInfo name="ODE Row Band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FDF84F-4C31-402C-AC53-B3A302D90C3E}" name="District_Allocations" displayName="District_Allocations" ref="B9:L206" totalsRowShown="0" headerRowDxfId="40" headerRowBorderDxfId="30">
  <autoFilter ref="B9:L206" xr:uid="{FAFDF84F-4C31-402C-AC53-B3A302D90C3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sortState xmlns:xlrd2="http://schemas.microsoft.com/office/spreadsheetml/2017/richdata2" ref="B10:L206">
    <sortCondition ref="C10:C206"/>
  </sortState>
  <tableColumns count="11">
    <tableColumn id="1" xr3:uid="{9AE58974-2FB4-4EBA-B174-CADB817D4B0A}" name="District ID" dataDxfId="42"/>
    <tableColumn id="2" xr3:uid="{87DC3A26-F99B-455E-8B75-C6DC591C33E8}" name="District Name" dataDxfId="39"/>
    <tableColumn id="3" xr3:uid="{B426FF0D-9B64-429E-8EFA-B8AC34A2F92B}" name="2021-22 Student Count" dataDxfId="35" dataCellStyle="Comma"/>
    <tableColumn id="4" xr3:uid="{B7A2AF26-8632-4645-97F7-0FA92BEF0130}" name="Minimum State Funded Instructors" dataDxfId="34"/>
    <tableColumn id="5" xr3:uid="{32EF01DF-5C3F-4285-A791-B8DA9246943D}" name="Maxiumum Additional State Match Instructors" dataDxfId="33"/>
    <tableColumn id="11" xr3:uid="{1B86D739-E3CB-4D82-AAE8-1221B85BF916}" name="Maxiumum State Funded Instructors" dataDxfId="31">
      <calculatedColumnFormula>District_Allocations[[#This Row],[Minimum State Funded Instructors]]+District_Allocations[[#This Row],[Maxiumum Additional State Match Instructors]]</calculatedColumnFormula>
    </tableColumn>
    <tableColumn id="6" xr3:uid="{4EB6F163-B5FB-4DB3-A6E0-EDAF1A4E74DA}" name="Total Estimated Training Course Costs" dataDxfId="32"/>
    <tableColumn id="7" xr3:uid="{240EF166-3AAD-47E7-AAF6-2996094FF72D}" name="Total Estimated Stipend and Related Costs" dataDxfId="38"/>
    <tableColumn id="8" xr3:uid="{A9FEAA43-6877-42F3-97D3-058600182D95}" name="Maximum State Grant Allocation" dataDxfId="36" dataCellStyle="Currency"/>
    <tableColumn id="9" xr3:uid="{9FEF22B0-3A7C-4F1B-91C4-2752FC4A0BF1}" name="Maximum Local Match Instructors" dataDxfId="37" dataCellStyle="Currency"/>
    <tableColumn id="10" xr3:uid="{7C02B2F8-E4FA-4049-89D3-4A3E53EB31D4}" name="Maximum Total Instructors" dataDxfId="41"/>
  </tableColumns>
  <tableStyleInfo name="ODE Row Band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41E0940-8679-43CE-9019-2A768E90FB72}" name="Charter_Allocations" displayName="Charter_Allocations" ref="B9:N144" totalsRowShown="0" headerRowDxfId="21" headerRowBorderDxfId="20">
  <autoFilter ref="B9:N144" xr:uid="{FAFDF84F-4C31-402C-AC53-B3A302D90C3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sortState xmlns:xlrd2="http://schemas.microsoft.com/office/spreadsheetml/2017/richdata2" ref="B10:N144">
    <sortCondition ref="E10:E144"/>
  </sortState>
  <tableColumns count="13">
    <tableColumn id="1" xr3:uid="{DB478C2F-9D3B-48F2-9D1F-9C3C38C59529}" name="District ID" dataDxfId="19"/>
    <tableColumn id="2" xr3:uid="{051C75AA-7843-4A6B-BA8F-7DEB00543689}" name="District Name" dataDxfId="9"/>
    <tableColumn id="12" xr3:uid="{267C56EA-7000-4CEE-96F7-C15D7A6D25BE}" name="School ID" dataDxfId="7"/>
    <tableColumn id="13" xr3:uid="{EB146E0D-80F3-47CA-A800-A122A5B6035B}" name="Charter School Name" dataDxfId="8"/>
    <tableColumn id="3" xr3:uid="{823BFFC4-AA9E-4F0A-9B43-88B055DBDDBB}" name="2021-22 Student Count" dataDxfId="18" dataCellStyle="Comma"/>
    <tableColumn id="4" xr3:uid="{911B5BD1-7D02-4629-B349-1DC2E5486456}" name="Minimum State Funded Instructors" dataDxfId="17"/>
    <tableColumn id="5" xr3:uid="{89AFACD4-8E5C-46D2-88A7-279CF1FAD9A6}" name="Maxiumum Additional State Match Instructors" dataDxfId="16"/>
    <tableColumn id="11" xr3:uid="{F3BC3C5E-DD00-4EC3-ABAB-DAF8F4BA3B53}" name="Maxiumum State Funded Instructors" dataDxfId="10">
      <calculatedColumnFormula>Charter_Allocations[[#This Row],[Minimum State Funded Instructors]]+Charter_Allocations[[#This Row],[Maxiumum Additional State Match Instructors]]</calculatedColumnFormula>
    </tableColumn>
    <tableColumn id="6" xr3:uid="{AF1B9632-C5E8-4FDA-BFE0-A243DE12A7BD}" name="Total Estimated Training Course Costs" dataDxfId="15"/>
    <tableColumn id="7" xr3:uid="{4FE8F94F-1D87-4200-B4CC-DA055EB1727C}" name="Total Estimated Stipend and Related Costs" dataDxfId="14"/>
    <tableColumn id="8" xr3:uid="{38623D1D-6EB7-45E7-8123-63C289DF70A9}" name="Maximum State Grant Allocation" dataDxfId="13" dataCellStyle="Currency"/>
    <tableColumn id="9" xr3:uid="{E8433C8F-D60A-46F6-8978-8B3A982BCF81}" name="Maximum Local Match Instructors" dataDxfId="12" dataCellStyle="Currency"/>
    <tableColumn id="10" xr3:uid="{8EE9698F-55E4-4FBE-8C9C-5CD350DDCC0D}" name="Maximum Total Instructors" dataDxfId="11"/>
  </tableColumns>
  <tableStyleInfo name="ODE Row Band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av's Favorites">
      <a:dk1>
        <a:sysClr val="windowText" lastClr="000000"/>
      </a:dk1>
      <a:lt1>
        <a:sysClr val="window" lastClr="FFFFFF"/>
      </a:lt1>
      <a:dk2>
        <a:srgbClr val="808080"/>
      </a:dk2>
      <a:lt2>
        <a:srgbClr val="C0C0C0"/>
      </a:lt2>
      <a:accent1>
        <a:srgbClr val="F14124"/>
      </a:accent1>
      <a:accent2>
        <a:srgbClr val="954F72"/>
      </a:accent2>
      <a:accent3>
        <a:srgbClr val="5B9BD5"/>
      </a:accent3>
      <a:accent4>
        <a:srgbClr val="FF8021"/>
      </a:accent4>
      <a:accent5>
        <a:srgbClr val="FFC000"/>
      </a:accent5>
      <a:accent6>
        <a:srgbClr val="9BBB59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A0D72-AA66-45DB-B7FF-C009879B9E22}">
  <dimension ref="A1:N29"/>
  <sheetViews>
    <sheetView showGridLines="0" showRowColHeaders="0" tabSelected="1" workbookViewId="0">
      <pane ySplit="10" topLeftCell="A11" activePane="bottomLeft" state="frozen"/>
      <selection pane="bottomLeft"/>
    </sheetView>
  </sheetViews>
  <sheetFormatPr defaultRowHeight="15" x14ac:dyDescent="0.25"/>
  <cols>
    <col min="1" max="1" width="2.7109375" customWidth="1"/>
    <col min="2" max="2" width="7.28515625" bestFit="1" customWidth="1"/>
    <col min="3" max="3" width="30.42578125" bestFit="1" customWidth="1"/>
    <col min="4" max="4" width="12.7109375" customWidth="1"/>
    <col min="5" max="5" width="14.5703125" customWidth="1"/>
    <col min="6" max="7" width="14.42578125" customWidth="1"/>
    <col min="8" max="8" width="11.5703125" customWidth="1"/>
    <col min="9" max="9" width="12.85546875" customWidth="1"/>
    <col min="10" max="10" width="13.28515625" bestFit="1" customWidth="1"/>
    <col min="11" max="11" width="11.5703125" bestFit="1" customWidth="1"/>
    <col min="12" max="12" width="11.42578125" bestFit="1" customWidth="1"/>
    <col min="13" max="13" width="11.42578125" customWidth="1"/>
    <col min="14" max="14" width="10.42578125" bestFit="1" customWidth="1"/>
  </cols>
  <sheetData>
    <row r="1" spans="1:14" x14ac:dyDescent="0.25">
      <c r="A1" s="20" t="s">
        <v>212</v>
      </c>
    </row>
    <row r="2" spans="1:14" ht="24" customHeight="1" x14ac:dyDescent="0.25">
      <c r="A2" s="12" t="s">
        <v>0</v>
      </c>
    </row>
    <row r="3" spans="1:14" s="5" customFormat="1" ht="23.25" x14ac:dyDescent="0.35">
      <c r="A3" s="13" t="s">
        <v>213</v>
      </c>
      <c r="B3" s="4"/>
      <c r="C3" s="4"/>
      <c r="D3" s="4"/>
      <c r="E3" s="4"/>
      <c r="F3" s="4"/>
      <c r="G3" s="4"/>
      <c r="H3" s="6"/>
    </row>
    <row r="4" spans="1:14" s="5" customFormat="1" x14ac:dyDescent="0.25">
      <c r="A4" s="20" t="s">
        <v>212</v>
      </c>
      <c r="B4" s="2"/>
      <c r="C4" s="6"/>
      <c r="D4" s="6"/>
      <c r="E4" s="6"/>
      <c r="F4" s="6"/>
      <c r="G4" s="6"/>
      <c r="H4" s="6"/>
    </row>
    <row r="5" spans="1:14" s="5" customFormat="1" ht="60" x14ac:dyDescent="0.25">
      <c r="A5" s="20" t="s">
        <v>212</v>
      </c>
      <c r="B5" s="2"/>
      <c r="C5"/>
      <c r="D5" s="25" t="s">
        <v>361</v>
      </c>
      <c r="E5" s="26" t="s">
        <v>362</v>
      </c>
      <c r="F5" s="6"/>
      <c r="G5" s="6"/>
      <c r="H5" s="6"/>
    </row>
    <row r="6" spans="1:14" s="5" customFormat="1" x14ac:dyDescent="0.25">
      <c r="A6" s="20" t="s">
        <v>212</v>
      </c>
      <c r="B6" s="2"/>
      <c r="C6" s="16" t="s">
        <v>209</v>
      </c>
      <c r="D6" s="27">
        <v>5650</v>
      </c>
      <c r="E6" s="28">
        <v>4350</v>
      </c>
      <c r="F6" s="6"/>
      <c r="G6" s="6"/>
      <c r="H6" s="6"/>
    </row>
    <row r="7" spans="1:14" s="5" customFormat="1" x14ac:dyDescent="0.25">
      <c r="A7" s="20" t="s">
        <v>212</v>
      </c>
      <c r="B7" s="2"/>
      <c r="C7" s="18" t="s">
        <v>210</v>
      </c>
      <c r="D7" s="29">
        <v>900</v>
      </c>
      <c r="E7" s="30">
        <v>900</v>
      </c>
      <c r="F7" s="6"/>
      <c r="G7" s="6"/>
      <c r="H7" s="6"/>
    </row>
    <row r="8" spans="1:14" s="5" customFormat="1" x14ac:dyDescent="0.25">
      <c r="A8" s="20" t="s">
        <v>212</v>
      </c>
      <c r="B8" s="2"/>
      <c r="C8" s="14" t="s">
        <v>211</v>
      </c>
      <c r="D8" s="31">
        <f>SUM(D6:D7)</f>
        <v>6550</v>
      </c>
      <c r="E8" s="15">
        <f>SUM(E6:E7)</f>
        <v>5250</v>
      </c>
      <c r="F8" s="6"/>
      <c r="G8" s="6"/>
      <c r="H8" s="6"/>
    </row>
    <row r="9" spans="1:14" x14ac:dyDescent="0.25">
      <c r="A9" s="20" t="s">
        <v>212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60.75" thickBot="1" x14ac:dyDescent="0.3">
      <c r="A10" s="20" t="s">
        <v>212</v>
      </c>
      <c r="B10" s="21" t="s">
        <v>217</v>
      </c>
      <c r="C10" s="22" t="s">
        <v>218</v>
      </c>
      <c r="D10" s="21" t="s">
        <v>360</v>
      </c>
      <c r="E10" s="21" t="s">
        <v>359</v>
      </c>
      <c r="F10" s="21" t="s">
        <v>355</v>
      </c>
      <c r="G10" s="21" t="s">
        <v>356</v>
      </c>
      <c r="H10" s="23" t="s">
        <v>207</v>
      </c>
      <c r="I10" s="21" t="s">
        <v>208</v>
      </c>
      <c r="J10" s="21" t="s">
        <v>206</v>
      </c>
      <c r="K10" s="23" t="s">
        <v>205</v>
      </c>
      <c r="L10" s="21" t="s">
        <v>357</v>
      </c>
      <c r="M10" s="21" t="s">
        <v>358</v>
      </c>
      <c r="N10" s="21" t="s">
        <v>204</v>
      </c>
    </row>
    <row r="11" spans="1:14" x14ac:dyDescent="0.25">
      <c r="B11" s="1">
        <v>1902</v>
      </c>
      <c r="C11" s="2" t="s">
        <v>363</v>
      </c>
      <c r="D11" s="32">
        <v>2</v>
      </c>
      <c r="E11" s="11">
        <v>1</v>
      </c>
      <c r="F11" s="11">
        <v>2</v>
      </c>
      <c r="G11" s="11">
        <v>1</v>
      </c>
      <c r="H11" s="9">
        <f>SUM(ESD_Allocations[[#This Row],[Minimum State 
Funded APS Instructors]:[Maxiumum Additional State Match VPI Instructors]])</f>
        <v>6</v>
      </c>
      <c r="I11" s="8">
        <v>31300</v>
      </c>
      <c r="J11" s="8">
        <v>5400</v>
      </c>
      <c r="K11" s="10">
        <v>36700</v>
      </c>
      <c r="L11" s="1">
        <v>2</v>
      </c>
      <c r="M11" s="1">
        <v>1</v>
      </c>
      <c r="N11" s="1">
        <v>9</v>
      </c>
    </row>
    <row r="12" spans="1:14" x14ac:dyDescent="0.25">
      <c r="B12" s="1">
        <v>1949</v>
      </c>
      <c r="C12" s="2" t="s">
        <v>364</v>
      </c>
      <c r="D12" s="32">
        <v>2</v>
      </c>
      <c r="E12" s="11">
        <v>1</v>
      </c>
      <c r="F12" s="11">
        <v>2</v>
      </c>
      <c r="G12" s="11">
        <v>1</v>
      </c>
      <c r="H12" s="9">
        <f>SUM(ESD_Allocations[[#This Row],[Minimum State 
Funded APS Instructors]:[Maxiumum Additional State Match VPI Instructors]])</f>
        <v>6</v>
      </c>
      <c r="I12" s="8">
        <v>31300</v>
      </c>
      <c r="J12" s="8">
        <v>5400</v>
      </c>
      <c r="K12" s="10">
        <v>36700</v>
      </c>
      <c r="L12" s="1">
        <v>2</v>
      </c>
      <c r="M12" s="1">
        <v>1</v>
      </c>
      <c r="N12" s="1">
        <v>9</v>
      </c>
    </row>
    <row r="13" spans="1:14" x14ac:dyDescent="0.25">
      <c r="B13" s="1">
        <v>1975</v>
      </c>
      <c r="C13" s="2" t="s">
        <v>365</v>
      </c>
      <c r="D13" s="32">
        <v>2</v>
      </c>
      <c r="E13" s="11">
        <v>1</v>
      </c>
      <c r="F13" s="11">
        <v>2</v>
      </c>
      <c r="G13" s="11">
        <v>1</v>
      </c>
      <c r="H13" s="9">
        <f>SUM(ESD_Allocations[[#This Row],[Minimum State 
Funded APS Instructors]:[Maxiumum Additional State Match VPI Instructors]])</f>
        <v>6</v>
      </c>
      <c r="I13" s="8">
        <v>31300</v>
      </c>
      <c r="J13" s="8">
        <v>5400</v>
      </c>
      <c r="K13" s="10">
        <v>36700</v>
      </c>
      <c r="L13" s="1">
        <v>2</v>
      </c>
      <c r="M13" s="1">
        <v>1</v>
      </c>
      <c r="N13" s="1">
        <v>9</v>
      </c>
    </row>
    <row r="14" spans="1:14" x14ac:dyDescent="0.25">
      <c r="B14" s="1">
        <v>1980</v>
      </c>
      <c r="C14" s="2" t="s">
        <v>366</v>
      </c>
      <c r="D14" s="32">
        <v>2</v>
      </c>
      <c r="E14" s="11">
        <v>1</v>
      </c>
      <c r="F14" s="11">
        <v>2</v>
      </c>
      <c r="G14" s="11">
        <v>1</v>
      </c>
      <c r="H14" s="9">
        <f>SUM(ESD_Allocations[[#This Row],[Minimum State 
Funded APS Instructors]:[Maxiumum Additional State Match VPI Instructors]])</f>
        <v>6</v>
      </c>
      <c r="I14" s="8">
        <v>31300</v>
      </c>
      <c r="J14" s="8">
        <v>5400</v>
      </c>
      <c r="K14" s="10">
        <v>36700</v>
      </c>
      <c r="L14" s="1">
        <v>2</v>
      </c>
      <c r="M14" s="1">
        <v>1</v>
      </c>
      <c r="N14" s="1">
        <v>9</v>
      </c>
    </row>
    <row r="15" spans="1:14" x14ac:dyDescent="0.25">
      <c r="B15" s="1">
        <v>2004</v>
      </c>
      <c r="C15" s="2" t="s">
        <v>367</v>
      </c>
      <c r="D15" s="32">
        <v>2</v>
      </c>
      <c r="E15" s="11">
        <v>1</v>
      </c>
      <c r="F15" s="11">
        <v>2</v>
      </c>
      <c r="G15" s="11">
        <v>1</v>
      </c>
      <c r="H15" s="9">
        <f>SUM(ESD_Allocations[[#This Row],[Minimum State 
Funded APS Instructors]:[Maxiumum Additional State Match VPI Instructors]])</f>
        <v>6</v>
      </c>
      <c r="I15" s="8">
        <v>31300</v>
      </c>
      <c r="J15" s="8">
        <v>5400</v>
      </c>
      <c r="K15" s="10">
        <v>36700</v>
      </c>
      <c r="L15" s="1">
        <v>2</v>
      </c>
      <c r="M15" s="1">
        <v>1</v>
      </c>
      <c r="N15" s="1">
        <v>9</v>
      </c>
    </row>
    <row r="16" spans="1:14" x14ac:dyDescent="0.25">
      <c r="B16" s="1">
        <v>2007</v>
      </c>
      <c r="C16" s="2" t="s">
        <v>368</v>
      </c>
      <c r="D16" s="32">
        <v>2</v>
      </c>
      <c r="E16" s="11">
        <v>1</v>
      </c>
      <c r="F16" s="11">
        <v>2</v>
      </c>
      <c r="G16" s="11">
        <v>1</v>
      </c>
      <c r="H16" s="9">
        <f>SUM(ESD_Allocations[[#This Row],[Minimum State 
Funded APS Instructors]:[Maxiumum Additional State Match VPI Instructors]])</f>
        <v>6</v>
      </c>
      <c r="I16" s="8">
        <v>31300</v>
      </c>
      <c r="J16" s="8">
        <v>5400</v>
      </c>
      <c r="K16" s="10">
        <v>36700</v>
      </c>
      <c r="L16" s="1">
        <v>2</v>
      </c>
      <c r="M16" s="1">
        <v>1</v>
      </c>
      <c r="N16" s="1">
        <v>9</v>
      </c>
    </row>
    <row r="17" spans="2:14" x14ac:dyDescent="0.25">
      <c r="B17" s="1">
        <v>2013</v>
      </c>
      <c r="C17" s="2" t="s">
        <v>369</v>
      </c>
      <c r="D17" s="32">
        <v>2</v>
      </c>
      <c r="E17" s="11">
        <v>1</v>
      </c>
      <c r="F17" s="11">
        <v>2</v>
      </c>
      <c r="G17" s="11">
        <v>1</v>
      </c>
      <c r="H17" s="9">
        <f>SUM(ESD_Allocations[[#This Row],[Minimum State 
Funded APS Instructors]:[Maxiumum Additional State Match VPI Instructors]])</f>
        <v>6</v>
      </c>
      <c r="I17" s="8">
        <v>31300</v>
      </c>
      <c r="J17" s="8">
        <v>5400</v>
      </c>
      <c r="K17" s="10">
        <v>36700</v>
      </c>
      <c r="L17" s="1">
        <v>2</v>
      </c>
      <c r="M17" s="1">
        <v>1</v>
      </c>
      <c r="N17" s="1">
        <v>9</v>
      </c>
    </row>
    <row r="18" spans="2:14" x14ac:dyDescent="0.25">
      <c r="B18" s="1">
        <v>2025</v>
      </c>
      <c r="C18" s="2" t="s">
        <v>370</v>
      </c>
      <c r="D18" s="32">
        <v>2</v>
      </c>
      <c r="E18" s="11">
        <v>1</v>
      </c>
      <c r="F18" s="11">
        <v>2</v>
      </c>
      <c r="G18" s="11">
        <v>1</v>
      </c>
      <c r="H18" s="9">
        <f>SUM(ESD_Allocations[[#This Row],[Minimum State 
Funded APS Instructors]:[Maxiumum Additional State Match VPI Instructors]])</f>
        <v>6</v>
      </c>
      <c r="I18" s="8">
        <v>31300</v>
      </c>
      <c r="J18" s="8">
        <v>5400</v>
      </c>
      <c r="K18" s="10">
        <v>36700</v>
      </c>
      <c r="L18" s="1">
        <v>2</v>
      </c>
      <c r="M18" s="1">
        <v>1</v>
      </c>
      <c r="N18" s="1">
        <v>9</v>
      </c>
    </row>
    <row r="19" spans="2:14" x14ac:dyDescent="0.25">
      <c r="B19" s="1">
        <v>2049</v>
      </c>
      <c r="C19" s="2" t="s">
        <v>371</v>
      </c>
      <c r="D19" s="32">
        <v>2</v>
      </c>
      <c r="E19" s="11">
        <v>1</v>
      </c>
      <c r="F19" s="11">
        <v>2</v>
      </c>
      <c r="G19" s="11">
        <v>1</v>
      </c>
      <c r="H19" s="9">
        <f>SUM(ESD_Allocations[[#This Row],[Minimum State 
Funded APS Instructors]:[Maxiumum Additional State Match VPI Instructors]])</f>
        <v>6</v>
      </c>
      <c r="I19" s="8">
        <v>31300</v>
      </c>
      <c r="J19" s="8">
        <v>5400</v>
      </c>
      <c r="K19" s="10">
        <v>36700</v>
      </c>
      <c r="L19" s="1">
        <v>2</v>
      </c>
      <c r="M19" s="1">
        <v>1</v>
      </c>
      <c r="N19" s="1">
        <v>9</v>
      </c>
    </row>
    <row r="20" spans="2:14" x14ac:dyDescent="0.25">
      <c r="B20" s="1">
        <v>2058</v>
      </c>
      <c r="C20" s="2" t="s">
        <v>372</v>
      </c>
      <c r="D20" s="32">
        <v>2</v>
      </c>
      <c r="E20" s="11">
        <v>1</v>
      </c>
      <c r="F20" s="11">
        <v>2</v>
      </c>
      <c r="G20" s="11">
        <v>1</v>
      </c>
      <c r="H20" s="9">
        <f>SUM(ESD_Allocations[[#This Row],[Minimum State 
Funded APS Instructors]:[Maxiumum Additional State Match VPI Instructors]])</f>
        <v>6</v>
      </c>
      <c r="I20" s="8">
        <v>31300</v>
      </c>
      <c r="J20" s="8">
        <v>5400</v>
      </c>
      <c r="K20" s="10">
        <v>36700</v>
      </c>
      <c r="L20" s="1">
        <v>2</v>
      </c>
      <c r="M20" s="1">
        <v>1</v>
      </c>
      <c r="N20" s="1">
        <v>9</v>
      </c>
    </row>
    <row r="21" spans="2:14" x14ac:dyDescent="0.25">
      <c r="B21" s="1">
        <v>2064</v>
      </c>
      <c r="C21" s="2" t="s">
        <v>373</v>
      </c>
      <c r="D21" s="32">
        <v>2</v>
      </c>
      <c r="E21" s="11">
        <v>1</v>
      </c>
      <c r="F21" s="11">
        <v>2</v>
      </c>
      <c r="G21" s="11">
        <v>1</v>
      </c>
      <c r="H21" s="9">
        <f>SUM(ESD_Allocations[[#This Row],[Minimum State 
Funded APS Instructors]:[Maxiumum Additional State Match VPI Instructors]])</f>
        <v>6</v>
      </c>
      <c r="I21" s="8">
        <v>31300</v>
      </c>
      <c r="J21" s="8">
        <v>5400</v>
      </c>
      <c r="K21" s="10">
        <v>36700</v>
      </c>
      <c r="L21" s="1">
        <v>2</v>
      </c>
      <c r="M21" s="1">
        <v>1</v>
      </c>
      <c r="N21" s="1">
        <v>9</v>
      </c>
    </row>
    <row r="22" spans="2:14" x14ac:dyDescent="0.25">
      <c r="B22" s="1">
        <v>2098</v>
      </c>
      <c r="C22" s="2" t="s">
        <v>374</v>
      </c>
      <c r="D22" s="32">
        <v>2</v>
      </c>
      <c r="E22" s="11">
        <v>1</v>
      </c>
      <c r="F22" s="11">
        <v>2</v>
      </c>
      <c r="G22" s="11">
        <v>1</v>
      </c>
      <c r="H22" s="9">
        <f>SUM(ESD_Allocations[[#This Row],[Minimum State 
Funded APS Instructors]:[Maxiumum Additional State Match VPI Instructors]])</f>
        <v>6</v>
      </c>
      <c r="I22" s="8">
        <v>31300</v>
      </c>
      <c r="J22" s="8">
        <v>5400</v>
      </c>
      <c r="K22" s="10">
        <v>36700</v>
      </c>
      <c r="L22" s="1">
        <v>2</v>
      </c>
      <c r="M22" s="1">
        <v>1</v>
      </c>
      <c r="N22" s="1">
        <v>9</v>
      </c>
    </row>
    <row r="23" spans="2:14" x14ac:dyDescent="0.25">
      <c r="B23" s="1">
        <v>2106</v>
      </c>
      <c r="C23" s="2" t="s">
        <v>375</v>
      </c>
      <c r="D23" s="32">
        <v>2</v>
      </c>
      <c r="E23" s="11">
        <v>1</v>
      </c>
      <c r="F23" s="11">
        <v>2</v>
      </c>
      <c r="G23" s="11">
        <v>1</v>
      </c>
      <c r="H23" s="9">
        <f>SUM(ESD_Allocations[[#This Row],[Minimum State 
Funded APS Instructors]:[Maxiumum Additional State Match VPI Instructors]])</f>
        <v>6</v>
      </c>
      <c r="I23" s="8">
        <v>31300</v>
      </c>
      <c r="J23" s="8">
        <v>5400</v>
      </c>
      <c r="K23" s="10">
        <v>36700</v>
      </c>
      <c r="L23" s="1">
        <v>2</v>
      </c>
      <c r="M23" s="1">
        <v>1</v>
      </c>
      <c r="N23" s="1">
        <v>9</v>
      </c>
    </row>
    <row r="24" spans="2:14" x14ac:dyDescent="0.25">
      <c r="B24" s="1">
        <v>2117</v>
      </c>
      <c r="C24" s="2" t="s">
        <v>376</v>
      </c>
      <c r="D24" s="32">
        <v>2</v>
      </c>
      <c r="E24" s="11">
        <v>1</v>
      </c>
      <c r="F24" s="11">
        <v>2</v>
      </c>
      <c r="G24" s="11">
        <v>1</v>
      </c>
      <c r="H24" s="9">
        <f>SUM(ESD_Allocations[[#This Row],[Minimum State 
Funded APS Instructors]:[Maxiumum Additional State Match VPI Instructors]])</f>
        <v>6</v>
      </c>
      <c r="I24" s="8">
        <v>31300</v>
      </c>
      <c r="J24" s="8">
        <v>5400</v>
      </c>
      <c r="K24" s="10">
        <v>36700</v>
      </c>
      <c r="L24" s="1">
        <v>2</v>
      </c>
      <c r="M24" s="1">
        <v>1</v>
      </c>
      <c r="N24" s="1">
        <v>9</v>
      </c>
    </row>
    <row r="25" spans="2:14" x14ac:dyDescent="0.25">
      <c r="B25" s="1">
        <v>2148</v>
      </c>
      <c r="C25" s="2" t="s">
        <v>377</v>
      </c>
      <c r="D25" s="32">
        <v>2</v>
      </c>
      <c r="E25" s="11">
        <v>1</v>
      </c>
      <c r="F25" s="11">
        <v>2</v>
      </c>
      <c r="G25" s="11">
        <v>1</v>
      </c>
      <c r="H25" s="9">
        <f>SUM(ESD_Allocations[[#This Row],[Minimum State 
Funded APS Instructors]:[Maxiumum Additional State Match VPI Instructors]])</f>
        <v>6</v>
      </c>
      <c r="I25" s="8">
        <v>31300</v>
      </c>
      <c r="J25" s="8">
        <v>5400</v>
      </c>
      <c r="K25" s="10">
        <v>36700</v>
      </c>
      <c r="L25" s="1">
        <v>2</v>
      </c>
      <c r="M25" s="1">
        <v>1</v>
      </c>
      <c r="N25" s="1">
        <v>9</v>
      </c>
    </row>
    <row r="26" spans="2:14" x14ac:dyDescent="0.25">
      <c r="B26" s="1">
        <v>2200</v>
      </c>
      <c r="C26" s="2" t="s">
        <v>378</v>
      </c>
      <c r="D26" s="32">
        <v>2</v>
      </c>
      <c r="E26" s="11">
        <v>1</v>
      </c>
      <c r="F26" s="11">
        <v>2</v>
      </c>
      <c r="G26" s="11">
        <v>1</v>
      </c>
      <c r="H26" s="9">
        <f>SUM(ESD_Allocations[[#This Row],[Minimum State 
Funded APS Instructors]:[Maxiumum Additional State Match VPI Instructors]])</f>
        <v>6</v>
      </c>
      <c r="I26" s="8">
        <v>31300</v>
      </c>
      <c r="J26" s="8">
        <v>5400</v>
      </c>
      <c r="K26" s="10">
        <v>36700</v>
      </c>
      <c r="L26" s="1">
        <v>2</v>
      </c>
      <c r="M26" s="1">
        <v>1</v>
      </c>
      <c r="N26" s="1">
        <v>9</v>
      </c>
    </row>
    <row r="27" spans="2:14" x14ac:dyDescent="0.25">
      <c r="B27" s="1">
        <v>2218</v>
      </c>
      <c r="C27" s="2" t="s">
        <v>379</v>
      </c>
      <c r="D27" s="32">
        <v>2</v>
      </c>
      <c r="E27" s="11">
        <v>1</v>
      </c>
      <c r="F27" s="11">
        <v>2</v>
      </c>
      <c r="G27" s="11">
        <v>1</v>
      </c>
      <c r="H27" s="9">
        <f>SUM(ESD_Allocations[[#This Row],[Minimum State 
Funded APS Instructors]:[Maxiumum Additional State Match VPI Instructors]])</f>
        <v>6</v>
      </c>
      <c r="I27" s="8">
        <v>31300</v>
      </c>
      <c r="J27" s="8">
        <v>5400</v>
      </c>
      <c r="K27" s="10">
        <v>36700</v>
      </c>
      <c r="L27" s="1">
        <v>2</v>
      </c>
      <c r="M27" s="1">
        <v>1</v>
      </c>
      <c r="N27" s="1">
        <v>9</v>
      </c>
    </row>
    <row r="28" spans="2:14" x14ac:dyDescent="0.25">
      <c r="B28" s="1">
        <v>2223</v>
      </c>
      <c r="C28" s="2" t="s">
        <v>380</v>
      </c>
      <c r="D28" s="32">
        <v>2</v>
      </c>
      <c r="E28" s="11">
        <v>1</v>
      </c>
      <c r="F28" s="11">
        <v>2</v>
      </c>
      <c r="G28" s="11">
        <v>1</v>
      </c>
      <c r="H28" s="9">
        <f>SUM(ESD_Allocations[[#This Row],[Minimum State 
Funded APS Instructors]:[Maxiumum Additional State Match VPI Instructors]])</f>
        <v>6</v>
      </c>
      <c r="I28" s="8">
        <v>31300</v>
      </c>
      <c r="J28" s="8">
        <v>5400</v>
      </c>
      <c r="K28" s="10">
        <v>36700</v>
      </c>
      <c r="L28" s="1">
        <v>2</v>
      </c>
      <c r="M28" s="1">
        <v>1</v>
      </c>
      <c r="N28" s="1">
        <v>9</v>
      </c>
    </row>
    <row r="29" spans="2:14" x14ac:dyDescent="0.25">
      <c r="B29" s="1">
        <v>2230</v>
      </c>
      <c r="C29" s="2" t="s">
        <v>381</v>
      </c>
      <c r="D29" s="32">
        <v>2</v>
      </c>
      <c r="E29" s="11">
        <v>1</v>
      </c>
      <c r="F29" s="11">
        <v>2</v>
      </c>
      <c r="G29" s="11">
        <v>1</v>
      </c>
      <c r="H29" s="9">
        <f>SUM(ESD_Allocations[[#This Row],[Minimum State 
Funded APS Instructors]:[Maxiumum Additional State Match VPI Instructors]])</f>
        <v>6</v>
      </c>
      <c r="I29" s="8">
        <v>31300</v>
      </c>
      <c r="J29" s="8">
        <v>5400</v>
      </c>
      <c r="K29" s="10">
        <v>36700</v>
      </c>
      <c r="L29" s="1">
        <v>2</v>
      </c>
      <c r="M29" s="1">
        <v>1</v>
      </c>
      <c r="N29" s="1">
        <v>9</v>
      </c>
    </row>
  </sheetData>
  <sheetProtection sheet="1" objects="1" scenarios="1"/>
  <pageMargins left="0.7" right="0.7" top="0.75" bottom="0.75" header="0.3" footer="0.3"/>
  <pageSetup orientation="portrait" horizontalDpi="300" verticalDpi="3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06"/>
  <sheetViews>
    <sheetView showGridLines="0" showRowColHeaders="0" workbookViewId="0">
      <pane ySplit="9" topLeftCell="A10" activePane="bottomLeft" state="frozen"/>
      <selection pane="bottomLeft"/>
    </sheetView>
  </sheetViews>
  <sheetFormatPr defaultRowHeight="15" x14ac:dyDescent="0.25"/>
  <cols>
    <col min="1" max="1" width="2.7109375" customWidth="1"/>
    <col min="2" max="2" width="7.28515625" bestFit="1" customWidth="1"/>
    <col min="3" max="3" width="32" bestFit="1" customWidth="1"/>
    <col min="4" max="4" width="8.7109375" customWidth="1"/>
    <col min="5" max="5" width="11.140625" bestFit="1" customWidth="1"/>
    <col min="6" max="6" width="11.5703125" bestFit="1" customWidth="1"/>
    <col min="7" max="7" width="11.5703125" customWidth="1"/>
    <col min="8" max="8" width="12.85546875" customWidth="1"/>
    <col min="9" max="9" width="13.28515625" bestFit="1" customWidth="1"/>
    <col min="10" max="10" width="11.5703125" bestFit="1" customWidth="1"/>
    <col min="11" max="11" width="11.42578125" bestFit="1" customWidth="1"/>
    <col min="12" max="12" width="10.42578125" bestFit="1" customWidth="1"/>
  </cols>
  <sheetData>
    <row r="1" spans="1:12" x14ac:dyDescent="0.25">
      <c r="A1" s="20" t="s">
        <v>212</v>
      </c>
    </row>
    <row r="2" spans="1:12" ht="24" customHeight="1" x14ac:dyDescent="0.25">
      <c r="A2" s="12" t="s">
        <v>0</v>
      </c>
    </row>
    <row r="3" spans="1:12" s="5" customFormat="1" ht="23.25" x14ac:dyDescent="0.35">
      <c r="A3" s="13" t="s">
        <v>1</v>
      </c>
      <c r="B3" s="4"/>
      <c r="C3" s="4"/>
      <c r="D3" s="4"/>
      <c r="E3" s="4"/>
      <c r="F3" s="4"/>
      <c r="G3" s="6"/>
    </row>
    <row r="4" spans="1:12" s="5" customFormat="1" x14ac:dyDescent="0.25">
      <c r="A4" s="20" t="s">
        <v>212</v>
      </c>
      <c r="B4" s="2"/>
      <c r="C4" s="6"/>
      <c r="D4" s="6"/>
      <c r="E4" s="6"/>
      <c r="F4" s="6"/>
      <c r="G4" s="6"/>
    </row>
    <row r="5" spans="1:12" s="5" customFormat="1" x14ac:dyDescent="0.25">
      <c r="A5" s="20" t="s">
        <v>212</v>
      </c>
      <c r="B5" s="2"/>
      <c r="C5" s="16" t="s">
        <v>209</v>
      </c>
      <c r="D5" s="17">
        <v>4350</v>
      </c>
      <c r="E5" s="6"/>
      <c r="F5" s="6"/>
      <c r="G5" s="6"/>
    </row>
    <row r="6" spans="1:12" s="5" customFormat="1" x14ac:dyDescent="0.25">
      <c r="A6" s="20" t="s">
        <v>212</v>
      </c>
      <c r="B6" s="2"/>
      <c r="C6" s="18" t="s">
        <v>210</v>
      </c>
      <c r="D6" s="19">
        <v>900</v>
      </c>
      <c r="E6" s="6"/>
      <c r="F6" s="6"/>
      <c r="G6" s="6"/>
    </row>
    <row r="7" spans="1:12" s="5" customFormat="1" x14ac:dyDescent="0.25">
      <c r="A7" s="20" t="s">
        <v>212</v>
      </c>
      <c r="B7" s="2"/>
      <c r="C7" s="14" t="s">
        <v>211</v>
      </c>
      <c r="D7" s="15">
        <f>SUM(D5:D6)</f>
        <v>5250</v>
      </c>
      <c r="E7" s="6"/>
      <c r="F7" s="6"/>
      <c r="G7" s="6"/>
    </row>
    <row r="8" spans="1:12" x14ac:dyDescent="0.25">
      <c r="A8" s="20" t="s">
        <v>212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60.75" thickBot="1" x14ac:dyDescent="0.3">
      <c r="A9" s="20" t="s">
        <v>212</v>
      </c>
      <c r="B9" s="21" t="s">
        <v>199</v>
      </c>
      <c r="C9" s="22" t="s">
        <v>200</v>
      </c>
      <c r="D9" s="21" t="s">
        <v>354</v>
      </c>
      <c r="E9" s="21" t="s">
        <v>201</v>
      </c>
      <c r="F9" s="21" t="s">
        <v>202</v>
      </c>
      <c r="G9" s="23" t="s">
        <v>207</v>
      </c>
      <c r="H9" s="21" t="s">
        <v>208</v>
      </c>
      <c r="I9" s="21" t="s">
        <v>206</v>
      </c>
      <c r="J9" s="23" t="s">
        <v>205</v>
      </c>
      <c r="K9" s="21" t="s">
        <v>203</v>
      </c>
      <c r="L9" s="21" t="s">
        <v>204</v>
      </c>
    </row>
    <row r="10" spans="1:12" x14ac:dyDescent="0.25">
      <c r="B10" s="1">
        <v>2063</v>
      </c>
      <c r="C10" s="2" t="s">
        <v>2</v>
      </c>
      <c r="D10" s="7">
        <v>13.53</v>
      </c>
      <c r="E10" s="11">
        <v>1</v>
      </c>
      <c r="F10" s="11">
        <v>1</v>
      </c>
      <c r="G10" s="9">
        <f>District_Allocations[[#This Row],[Minimum State Funded Instructors]]+District_Allocations[[#This Row],[Maxiumum Additional State Match Instructors]]</f>
        <v>2</v>
      </c>
      <c r="H10" s="8">
        <v>8700</v>
      </c>
      <c r="I10" s="8">
        <v>1800</v>
      </c>
      <c r="J10" s="10">
        <v>10500</v>
      </c>
      <c r="K10" s="1">
        <v>1</v>
      </c>
      <c r="L10" s="1">
        <v>3</v>
      </c>
    </row>
    <row r="11" spans="1:12" x14ac:dyDescent="0.25">
      <c r="B11" s="1">
        <v>2113</v>
      </c>
      <c r="C11" s="2" t="s">
        <v>3</v>
      </c>
      <c r="D11" s="7">
        <v>259.51</v>
      </c>
      <c r="E11" s="11">
        <v>1</v>
      </c>
      <c r="F11" s="11">
        <v>1</v>
      </c>
      <c r="G11" s="9">
        <f>District_Allocations[[#This Row],[Minimum State Funded Instructors]]+District_Allocations[[#This Row],[Maxiumum Additional State Match Instructors]]</f>
        <v>2</v>
      </c>
      <c r="H11" s="8">
        <v>8700</v>
      </c>
      <c r="I11" s="8">
        <v>1800</v>
      </c>
      <c r="J11" s="10">
        <v>10500</v>
      </c>
      <c r="K11" s="1">
        <v>1</v>
      </c>
      <c r="L11" s="1">
        <v>3</v>
      </c>
    </row>
    <row r="12" spans="1:12" x14ac:dyDescent="0.25">
      <c r="B12" s="1">
        <v>1899</v>
      </c>
      <c r="C12" s="2" t="s">
        <v>4</v>
      </c>
      <c r="D12" s="7">
        <v>0</v>
      </c>
      <c r="E12" s="11">
        <v>0</v>
      </c>
      <c r="F12" s="11">
        <v>0</v>
      </c>
      <c r="G12" s="9">
        <f>District_Allocations[[#This Row],[Minimum State Funded Instructors]]+District_Allocations[[#This Row],[Maxiumum Additional State Match Instructors]]</f>
        <v>0</v>
      </c>
      <c r="H12" s="8">
        <v>0</v>
      </c>
      <c r="I12" s="8">
        <v>0</v>
      </c>
      <c r="J12" s="10">
        <v>0</v>
      </c>
      <c r="K12" s="1">
        <v>0</v>
      </c>
      <c r="L12" s="1">
        <v>0</v>
      </c>
    </row>
    <row r="13" spans="1:12" x14ac:dyDescent="0.25">
      <c r="B13" s="1">
        <v>2252</v>
      </c>
      <c r="C13" s="2" t="s">
        <v>5</v>
      </c>
      <c r="D13" s="7">
        <v>761.48</v>
      </c>
      <c r="E13" s="11">
        <v>1</v>
      </c>
      <c r="F13" s="11">
        <v>1</v>
      </c>
      <c r="G13" s="9">
        <f>District_Allocations[[#This Row],[Minimum State Funded Instructors]]+District_Allocations[[#This Row],[Maxiumum Additional State Match Instructors]]</f>
        <v>2</v>
      </c>
      <c r="H13" s="8">
        <v>8700</v>
      </c>
      <c r="I13" s="8">
        <v>1800</v>
      </c>
      <c r="J13" s="10">
        <v>10500</v>
      </c>
      <c r="K13" s="1">
        <v>1</v>
      </c>
      <c r="L13" s="1">
        <v>3</v>
      </c>
    </row>
    <row r="14" spans="1:12" x14ac:dyDescent="0.25">
      <c r="B14" s="1">
        <v>2111</v>
      </c>
      <c r="C14" s="2" t="s">
        <v>6</v>
      </c>
      <c r="D14" s="7">
        <v>22.71</v>
      </c>
      <c r="E14" s="11">
        <v>1</v>
      </c>
      <c r="F14" s="11">
        <v>1</v>
      </c>
      <c r="G14" s="9">
        <f>District_Allocations[[#This Row],[Minimum State Funded Instructors]]+District_Allocations[[#This Row],[Maxiumum Additional State Match Instructors]]</f>
        <v>2</v>
      </c>
      <c r="H14" s="8">
        <v>8700</v>
      </c>
      <c r="I14" s="8">
        <v>1800</v>
      </c>
      <c r="J14" s="10">
        <v>10500</v>
      </c>
      <c r="K14" s="1">
        <v>1</v>
      </c>
      <c r="L14" s="1">
        <v>3</v>
      </c>
    </row>
    <row r="15" spans="1:12" x14ac:dyDescent="0.25">
      <c r="B15" s="1">
        <v>2005</v>
      </c>
      <c r="C15" s="2" t="s">
        <v>7</v>
      </c>
      <c r="D15" s="7">
        <v>0</v>
      </c>
      <c r="E15" s="11">
        <v>0</v>
      </c>
      <c r="F15" s="11">
        <v>0</v>
      </c>
      <c r="G15" s="9">
        <f>District_Allocations[[#This Row],[Minimum State Funded Instructors]]+District_Allocations[[#This Row],[Maxiumum Additional State Match Instructors]]</f>
        <v>0</v>
      </c>
      <c r="H15" s="8">
        <v>0</v>
      </c>
      <c r="I15" s="8">
        <v>0</v>
      </c>
      <c r="J15" s="10">
        <v>0</v>
      </c>
      <c r="K15" s="1">
        <v>0</v>
      </c>
      <c r="L15" s="1">
        <v>0</v>
      </c>
    </row>
    <row r="16" spans="1:12" x14ac:dyDescent="0.25">
      <c r="B16" s="1">
        <v>2115</v>
      </c>
      <c r="C16" s="2" t="s">
        <v>8</v>
      </c>
      <c r="D16" s="7">
        <v>13.33</v>
      </c>
      <c r="E16" s="11">
        <v>1</v>
      </c>
      <c r="F16" s="11">
        <v>1</v>
      </c>
      <c r="G16" s="9">
        <f>District_Allocations[[#This Row],[Minimum State Funded Instructors]]+District_Allocations[[#This Row],[Maxiumum Additional State Match Instructors]]</f>
        <v>2</v>
      </c>
      <c r="H16" s="8">
        <v>8700</v>
      </c>
      <c r="I16" s="8">
        <v>1800</v>
      </c>
      <c r="J16" s="10">
        <v>10500</v>
      </c>
      <c r="K16" s="1">
        <v>1</v>
      </c>
      <c r="L16" s="1">
        <v>3</v>
      </c>
    </row>
    <row r="17" spans="2:12" x14ac:dyDescent="0.25">
      <c r="B17" s="1">
        <v>2041</v>
      </c>
      <c r="C17" s="2" t="s">
        <v>9</v>
      </c>
      <c r="D17" s="7">
        <v>2438.2399999999998</v>
      </c>
      <c r="E17" s="11">
        <v>2</v>
      </c>
      <c r="F17" s="11">
        <v>1</v>
      </c>
      <c r="G17" s="9">
        <f>District_Allocations[[#This Row],[Minimum State Funded Instructors]]+District_Allocations[[#This Row],[Maxiumum Additional State Match Instructors]]</f>
        <v>3</v>
      </c>
      <c r="H17" s="8">
        <v>13050</v>
      </c>
      <c r="I17" s="8">
        <v>2700</v>
      </c>
      <c r="J17" s="10">
        <v>15750</v>
      </c>
      <c r="K17" s="1">
        <v>1</v>
      </c>
      <c r="L17" s="1">
        <v>4</v>
      </c>
    </row>
    <row r="18" spans="2:12" x14ac:dyDescent="0.25">
      <c r="B18" s="1">
        <v>2051</v>
      </c>
      <c r="C18" s="2" t="s">
        <v>10</v>
      </c>
      <c r="D18" s="7">
        <v>10.99</v>
      </c>
      <c r="E18" s="11">
        <v>1</v>
      </c>
      <c r="F18" s="11">
        <v>1</v>
      </c>
      <c r="G18" s="9">
        <f>District_Allocations[[#This Row],[Minimum State Funded Instructors]]+District_Allocations[[#This Row],[Maxiumum Additional State Match Instructors]]</f>
        <v>2</v>
      </c>
      <c r="H18" s="8">
        <v>8700</v>
      </c>
      <c r="I18" s="8">
        <v>1800</v>
      </c>
      <c r="J18" s="10">
        <v>10500</v>
      </c>
      <c r="K18" s="1">
        <v>1</v>
      </c>
      <c r="L18" s="1">
        <v>3</v>
      </c>
    </row>
    <row r="19" spans="2:12" x14ac:dyDescent="0.25">
      <c r="B19" s="1">
        <v>1933</v>
      </c>
      <c r="C19" s="2" t="s">
        <v>11</v>
      </c>
      <c r="D19" s="7">
        <v>1737.51</v>
      </c>
      <c r="E19" s="11">
        <v>2</v>
      </c>
      <c r="F19" s="11">
        <v>1</v>
      </c>
      <c r="G19" s="9">
        <f>District_Allocations[[#This Row],[Minimum State Funded Instructors]]+District_Allocations[[#This Row],[Maxiumum Additional State Match Instructors]]</f>
        <v>3</v>
      </c>
      <c r="H19" s="8">
        <v>13050</v>
      </c>
      <c r="I19" s="8">
        <v>2700</v>
      </c>
      <c r="J19" s="10">
        <v>15750</v>
      </c>
      <c r="K19" s="1">
        <v>1</v>
      </c>
      <c r="L19" s="1">
        <v>4</v>
      </c>
    </row>
    <row r="20" spans="2:12" x14ac:dyDescent="0.25">
      <c r="B20" s="1">
        <v>2208</v>
      </c>
      <c r="C20" s="2" t="s">
        <v>12</v>
      </c>
      <c r="D20" s="7">
        <v>587.53</v>
      </c>
      <c r="E20" s="11">
        <v>1</v>
      </c>
      <c r="F20" s="11">
        <v>1</v>
      </c>
      <c r="G20" s="9">
        <f>District_Allocations[[#This Row],[Minimum State Funded Instructors]]+District_Allocations[[#This Row],[Maxiumum Additional State Match Instructors]]</f>
        <v>2</v>
      </c>
      <c r="H20" s="8">
        <v>8700</v>
      </c>
      <c r="I20" s="8">
        <v>1800</v>
      </c>
      <c r="J20" s="10">
        <v>10500</v>
      </c>
      <c r="K20" s="1">
        <v>1</v>
      </c>
      <c r="L20" s="1">
        <v>3</v>
      </c>
    </row>
    <row r="21" spans="2:12" x14ac:dyDescent="0.25">
      <c r="B21" s="1">
        <v>1894</v>
      </c>
      <c r="C21" s="2" t="s">
        <v>13</v>
      </c>
      <c r="D21" s="7">
        <v>1591.32</v>
      </c>
      <c r="E21" s="11">
        <v>2</v>
      </c>
      <c r="F21" s="11">
        <v>1</v>
      </c>
      <c r="G21" s="9">
        <f>District_Allocations[[#This Row],[Minimum State Funded Instructors]]+District_Allocations[[#This Row],[Maxiumum Additional State Match Instructors]]</f>
        <v>3</v>
      </c>
      <c r="H21" s="8">
        <v>13050</v>
      </c>
      <c r="I21" s="8">
        <v>2700</v>
      </c>
      <c r="J21" s="10">
        <v>15750</v>
      </c>
      <c r="K21" s="1">
        <v>1</v>
      </c>
      <c r="L21" s="1">
        <v>4</v>
      </c>
    </row>
    <row r="22" spans="2:12" x14ac:dyDescent="0.25">
      <c r="B22" s="1">
        <v>1969</v>
      </c>
      <c r="C22" s="2" t="s">
        <v>14</v>
      </c>
      <c r="D22" s="7">
        <v>614.30999999999995</v>
      </c>
      <c r="E22" s="11">
        <v>1</v>
      </c>
      <c r="F22" s="11">
        <v>1</v>
      </c>
      <c r="G22" s="9">
        <f>District_Allocations[[#This Row],[Minimum State Funded Instructors]]+District_Allocations[[#This Row],[Maxiumum Additional State Match Instructors]]</f>
        <v>2</v>
      </c>
      <c r="H22" s="8">
        <v>8700</v>
      </c>
      <c r="I22" s="8">
        <v>1800</v>
      </c>
      <c r="J22" s="10">
        <v>10500</v>
      </c>
      <c r="K22" s="1">
        <v>1</v>
      </c>
      <c r="L22" s="1">
        <v>3</v>
      </c>
    </row>
    <row r="23" spans="2:12" x14ac:dyDescent="0.25">
      <c r="B23" s="1">
        <v>2240</v>
      </c>
      <c r="C23" s="2" t="s">
        <v>15</v>
      </c>
      <c r="D23" s="7">
        <v>931.33</v>
      </c>
      <c r="E23" s="11">
        <v>1</v>
      </c>
      <c r="F23" s="11">
        <v>1</v>
      </c>
      <c r="G23" s="9">
        <f>District_Allocations[[#This Row],[Minimum State Funded Instructors]]+District_Allocations[[#This Row],[Maxiumum Additional State Match Instructors]]</f>
        <v>2</v>
      </c>
      <c r="H23" s="8">
        <v>8700</v>
      </c>
      <c r="I23" s="8">
        <v>1800</v>
      </c>
      <c r="J23" s="10">
        <v>10500</v>
      </c>
      <c r="K23" s="1">
        <v>1</v>
      </c>
      <c r="L23" s="1">
        <v>3</v>
      </c>
    </row>
    <row r="24" spans="2:12" x14ac:dyDescent="0.25">
      <c r="B24" s="1">
        <v>2243</v>
      </c>
      <c r="C24" s="2" t="s">
        <v>16</v>
      </c>
      <c r="D24" s="7">
        <v>38247.32</v>
      </c>
      <c r="E24" s="11">
        <v>6</v>
      </c>
      <c r="F24" s="11">
        <v>8</v>
      </c>
      <c r="G24" s="9">
        <f>District_Allocations[[#This Row],[Minimum State Funded Instructors]]+District_Allocations[[#This Row],[Maxiumum Additional State Match Instructors]]</f>
        <v>14</v>
      </c>
      <c r="H24" s="8">
        <v>60900</v>
      </c>
      <c r="I24" s="8">
        <v>12600</v>
      </c>
      <c r="J24" s="10">
        <v>73500</v>
      </c>
      <c r="K24" s="1">
        <v>8</v>
      </c>
      <c r="L24" s="1">
        <v>22</v>
      </c>
    </row>
    <row r="25" spans="2:12" x14ac:dyDescent="0.25">
      <c r="B25" s="1">
        <v>1976</v>
      </c>
      <c r="C25" s="2" t="s">
        <v>17</v>
      </c>
      <c r="D25" s="7">
        <v>16803.09</v>
      </c>
      <c r="E25" s="11">
        <v>6</v>
      </c>
      <c r="F25" s="11">
        <v>7</v>
      </c>
      <c r="G25" s="9">
        <f>District_Allocations[[#This Row],[Minimum State Funded Instructors]]+District_Allocations[[#This Row],[Maxiumum Additional State Match Instructors]]</f>
        <v>13</v>
      </c>
      <c r="H25" s="8">
        <v>56550</v>
      </c>
      <c r="I25" s="8">
        <v>11700</v>
      </c>
      <c r="J25" s="10">
        <v>68250</v>
      </c>
      <c r="K25" s="1">
        <v>7</v>
      </c>
      <c r="L25" s="1">
        <v>20</v>
      </c>
    </row>
    <row r="26" spans="2:12" x14ac:dyDescent="0.25">
      <c r="B26" s="1">
        <v>2088</v>
      </c>
      <c r="C26" s="2" t="s">
        <v>18</v>
      </c>
      <c r="D26" s="7">
        <v>5178.78</v>
      </c>
      <c r="E26" s="11">
        <v>2</v>
      </c>
      <c r="F26" s="11">
        <v>2</v>
      </c>
      <c r="G26" s="9">
        <f>District_Allocations[[#This Row],[Minimum State Funded Instructors]]+District_Allocations[[#This Row],[Maxiumum Additional State Match Instructors]]</f>
        <v>4</v>
      </c>
      <c r="H26" s="8">
        <v>17400</v>
      </c>
      <c r="I26" s="8">
        <v>3600</v>
      </c>
      <c r="J26" s="10">
        <v>21000</v>
      </c>
      <c r="K26" s="1">
        <v>2</v>
      </c>
      <c r="L26" s="1">
        <v>6</v>
      </c>
    </row>
    <row r="27" spans="2:12" x14ac:dyDescent="0.25">
      <c r="B27" s="1">
        <v>2095</v>
      </c>
      <c r="C27" s="2" t="s">
        <v>19</v>
      </c>
      <c r="D27" s="7">
        <v>0</v>
      </c>
      <c r="E27" s="11">
        <v>0</v>
      </c>
      <c r="F27" s="11">
        <v>0</v>
      </c>
      <c r="G27" s="9">
        <f>District_Allocations[[#This Row],[Minimum State Funded Instructors]]+District_Allocations[[#This Row],[Maxiumum Additional State Match Instructors]]</f>
        <v>0</v>
      </c>
      <c r="H27" s="8">
        <v>0</v>
      </c>
      <c r="I27" s="8">
        <v>0</v>
      </c>
      <c r="J27" s="10">
        <v>0</v>
      </c>
      <c r="K27" s="1">
        <v>0</v>
      </c>
      <c r="L27" s="1">
        <v>0</v>
      </c>
    </row>
    <row r="28" spans="2:12" x14ac:dyDescent="0.25">
      <c r="B28" s="1">
        <v>2052</v>
      </c>
      <c r="C28" s="2" t="s">
        <v>20</v>
      </c>
      <c r="D28" s="7">
        <v>20.5</v>
      </c>
      <c r="E28" s="11">
        <v>1</v>
      </c>
      <c r="F28" s="11">
        <v>1</v>
      </c>
      <c r="G28" s="9">
        <f>District_Allocations[[#This Row],[Minimum State Funded Instructors]]+District_Allocations[[#This Row],[Maxiumum Additional State Match Instructors]]</f>
        <v>2</v>
      </c>
      <c r="H28" s="8">
        <v>8700</v>
      </c>
      <c r="I28" s="8">
        <v>1800</v>
      </c>
      <c r="J28" s="10">
        <v>10500</v>
      </c>
      <c r="K28" s="1">
        <v>1</v>
      </c>
      <c r="L28" s="1">
        <v>3</v>
      </c>
    </row>
    <row r="29" spans="2:12" x14ac:dyDescent="0.25">
      <c r="B29" s="1">
        <v>1974</v>
      </c>
      <c r="C29" s="2" t="s">
        <v>21</v>
      </c>
      <c r="D29" s="7">
        <v>1374.28</v>
      </c>
      <c r="E29" s="11">
        <v>1</v>
      </c>
      <c r="F29" s="11">
        <v>1</v>
      </c>
      <c r="G29" s="9">
        <f>District_Allocations[[#This Row],[Minimum State Funded Instructors]]+District_Allocations[[#This Row],[Maxiumum Additional State Match Instructors]]</f>
        <v>2</v>
      </c>
      <c r="H29" s="8">
        <v>8700</v>
      </c>
      <c r="I29" s="8">
        <v>1800</v>
      </c>
      <c r="J29" s="10">
        <v>10500</v>
      </c>
      <c r="K29" s="1">
        <v>1</v>
      </c>
      <c r="L29" s="1">
        <v>3</v>
      </c>
    </row>
    <row r="30" spans="2:12" x14ac:dyDescent="0.25">
      <c r="B30" s="1">
        <v>1896</v>
      </c>
      <c r="C30" s="2" t="s">
        <v>22</v>
      </c>
      <c r="D30" s="7">
        <v>0</v>
      </c>
      <c r="E30" s="11">
        <v>0</v>
      </c>
      <c r="F30" s="11">
        <v>0</v>
      </c>
      <c r="G30" s="9">
        <f>District_Allocations[[#This Row],[Minimum State Funded Instructors]]+District_Allocations[[#This Row],[Maxiumum Additional State Match Instructors]]</f>
        <v>0</v>
      </c>
      <c r="H30" s="8">
        <v>0</v>
      </c>
      <c r="I30" s="8">
        <v>0</v>
      </c>
      <c r="J30" s="10">
        <v>0</v>
      </c>
      <c r="K30" s="1">
        <v>0</v>
      </c>
      <c r="L30" s="1">
        <v>0</v>
      </c>
    </row>
    <row r="31" spans="2:12" x14ac:dyDescent="0.25">
      <c r="B31" s="1">
        <v>2046</v>
      </c>
      <c r="C31" s="2" t="s">
        <v>23</v>
      </c>
      <c r="D31" s="7">
        <v>0</v>
      </c>
      <c r="E31" s="11">
        <v>0</v>
      </c>
      <c r="F31" s="11">
        <v>0</v>
      </c>
      <c r="G31" s="9">
        <f>District_Allocations[[#This Row],[Minimum State Funded Instructors]]+District_Allocations[[#This Row],[Maxiumum Additional State Match Instructors]]</f>
        <v>0</v>
      </c>
      <c r="H31" s="8">
        <v>0</v>
      </c>
      <c r="I31" s="8">
        <v>0</v>
      </c>
      <c r="J31" s="10">
        <v>0</v>
      </c>
      <c r="K31" s="1">
        <v>0</v>
      </c>
      <c r="L31" s="1">
        <v>0</v>
      </c>
    </row>
    <row r="32" spans="2:12" x14ac:dyDescent="0.25">
      <c r="B32" s="1">
        <v>1995</v>
      </c>
      <c r="C32" s="2" t="s">
        <v>24</v>
      </c>
      <c r="D32" s="7">
        <v>0</v>
      </c>
      <c r="E32" s="11">
        <v>0</v>
      </c>
      <c r="F32" s="11">
        <v>0</v>
      </c>
      <c r="G32" s="9">
        <f>District_Allocations[[#This Row],[Minimum State Funded Instructors]]+District_Allocations[[#This Row],[Maxiumum Additional State Match Instructors]]</f>
        <v>0</v>
      </c>
      <c r="H32" s="8">
        <v>0</v>
      </c>
      <c r="I32" s="8">
        <v>0</v>
      </c>
      <c r="J32" s="10">
        <v>0</v>
      </c>
      <c r="K32" s="1">
        <v>0</v>
      </c>
      <c r="L32" s="1">
        <v>0</v>
      </c>
    </row>
    <row r="33" spans="2:12" x14ac:dyDescent="0.25">
      <c r="B33" s="1">
        <v>1929</v>
      </c>
      <c r="C33" s="2" t="s">
        <v>25</v>
      </c>
      <c r="D33" s="7">
        <v>4138.17</v>
      </c>
      <c r="E33" s="11">
        <v>2</v>
      </c>
      <c r="F33" s="11">
        <v>1</v>
      </c>
      <c r="G33" s="9">
        <f>District_Allocations[[#This Row],[Minimum State Funded Instructors]]+District_Allocations[[#This Row],[Maxiumum Additional State Match Instructors]]</f>
        <v>3</v>
      </c>
      <c r="H33" s="8">
        <v>13050</v>
      </c>
      <c r="I33" s="8">
        <v>2700</v>
      </c>
      <c r="J33" s="10">
        <v>15750</v>
      </c>
      <c r="K33" s="1">
        <v>1</v>
      </c>
      <c r="L33" s="1">
        <v>4</v>
      </c>
    </row>
    <row r="34" spans="2:12" x14ac:dyDescent="0.25">
      <c r="B34" s="1">
        <v>2139</v>
      </c>
      <c r="C34" s="2" t="s">
        <v>26</v>
      </c>
      <c r="D34" s="7">
        <v>2537.0100000000002</v>
      </c>
      <c r="E34" s="11">
        <v>2</v>
      </c>
      <c r="F34" s="11">
        <v>1</v>
      </c>
      <c r="G34" s="9">
        <f>District_Allocations[[#This Row],[Minimum State Funded Instructors]]+District_Allocations[[#This Row],[Maxiumum Additional State Match Instructors]]</f>
        <v>3</v>
      </c>
      <c r="H34" s="8">
        <v>13050</v>
      </c>
      <c r="I34" s="8">
        <v>2700</v>
      </c>
      <c r="J34" s="10">
        <v>15750</v>
      </c>
      <c r="K34" s="1">
        <v>1</v>
      </c>
      <c r="L34" s="1">
        <v>4</v>
      </c>
    </row>
    <row r="35" spans="2:12" x14ac:dyDescent="0.25">
      <c r="B35" s="1">
        <v>2185</v>
      </c>
      <c r="C35" s="2" t="s">
        <v>27</v>
      </c>
      <c r="D35" s="7">
        <v>5480.42</v>
      </c>
      <c r="E35" s="11">
        <v>2</v>
      </c>
      <c r="F35" s="11">
        <v>2</v>
      </c>
      <c r="G35" s="9">
        <f>District_Allocations[[#This Row],[Minimum State Funded Instructors]]+District_Allocations[[#This Row],[Maxiumum Additional State Match Instructors]]</f>
        <v>4</v>
      </c>
      <c r="H35" s="8">
        <v>17400</v>
      </c>
      <c r="I35" s="8">
        <v>3600</v>
      </c>
      <c r="J35" s="10">
        <v>21000</v>
      </c>
      <c r="K35" s="1">
        <v>2</v>
      </c>
      <c r="L35" s="1">
        <v>6</v>
      </c>
    </row>
    <row r="36" spans="2:12" x14ac:dyDescent="0.25">
      <c r="B36" s="1">
        <v>1972</v>
      </c>
      <c r="C36" s="2" t="s">
        <v>28</v>
      </c>
      <c r="D36" s="7">
        <v>423.08</v>
      </c>
      <c r="E36" s="11">
        <v>1</v>
      </c>
      <c r="F36" s="11">
        <v>1</v>
      </c>
      <c r="G36" s="9">
        <f>District_Allocations[[#This Row],[Minimum State Funded Instructors]]+District_Allocations[[#This Row],[Maxiumum Additional State Match Instructors]]</f>
        <v>2</v>
      </c>
      <c r="H36" s="8">
        <v>8700</v>
      </c>
      <c r="I36" s="8">
        <v>1800</v>
      </c>
      <c r="J36" s="10">
        <v>10500</v>
      </c>
      <c r="K36" s="1">
        <v>1</v>
      </c>
      <c r="L36" s="1">
        <v>3</v>
      </c>
    </row>
    <row r="37" spans="2:12" x14ac:dyDescent="0.25">
      <c r="B37" s="1">
        <v>2105</v>
      </c>
      <c r="C37" s="2" t="s">
        <v>29</v>
      </c>
      <c r="D37" s="7">
        <v>541.91999999999996</v>
      </c>
      <c r="E37" s="11">
        <v>1</v>
      </c>
      <c r="F37" s="11">
        <v>1</v>
      </c>
      <c r="G37" s="9">
        <f>District_Allocations[[#This Row],[Minimum State Funded Instructors]]+District_Allocations[[#This Row],[Maxiumum Additional State Match Instructors]]</f>
        <v>2</v>
      </c>
      <c r="H37" s="8">
        <v>8700</v>
      </c>
      <c r="I37" s="8">
        <v>1800</v>
      </c>
      <c r="J37" s="10">
        <v>10500</v>
      </c>
      <c r="K37" s="1">
        <v>1</v>
      </c>
      <c r="L37" s="1">
        <v>3</v>
      </c>
    </row>
    <row r="38" spans="2:12" x14ac:dyDescent="0.25">
      <c r="B38" s="1">
        <v>2042</v>
      </c>
      <c r="C38" s="2" t="s">
        <v>30</v>
      </c>
      <c r="D38" s="7">
        <v>4658.8</v>
      </c>
      <c r="E38" s="11">
        <v>2</v>
      </c>
      <c r="F38" s="11">
        <v>1</v>
      </c>
      <c r="G38" s="9">
        <f>District_Allocations[[#This Row],[Minimum State Funded Instructors]]+District_Allocations[[#This Row],[Maxiumum Additional State Match Instructors]]</f>
        <v>3</v>
      </c>
      <c r="H38" s="8">
        <v>13050</v>
      </c>
      <c r="I38" s="8">
        <v>2700</v>
      </c>
      <c r="J38" s="10">
        <v>15750</v>
      </c>
      <c r="K38" s="1">
        <v>1</v>
      </c>
      <c r="L38" s="1">
        <v>4</v>
      </c>
    </row>
    <row r="39" spans="2:12" x14ac:dyDescent="0.25">
      <c r="B39" s="1">
        <v>2191</v>
      </c>
      <c r="C39" s="2" t="s">
        <v>31</v>
      </c>
      <c r="D39" s="7">
        <v>3146.46</v>
      </c>
      <c r="E39" s="11">
        <v>2</v>
      </c>
      <c r="F39" s="11">
        <v>1</v>
      </c>
      <c r="G39" s="9">
        <f>District_Allocations[[#This Row],[Minimum State Funded Instructors]]+District_Allocations[[#This Row],[Maxiumum Additional State Match Instructors]]</f>
        <v>3</v>
      </c>
      <c r="H39" s="8">
        <v>13050</v>
      </c>
      <c r="I39" s="8">
        <v>2700</v>
      </c>
      <c r="J39" s="10">
        <v>15750</v>
      </c>
      <c r="K39" s="1">
        <v>1</v>
      </c>
      <c r="L39" s="1">
        <v>4</v>
      </c>
    </row>
    <row r="40" spans="2:12" x14ac:dyDescent="0.25">
      <c r="B40" s="1">
        <v>1945</v>
      </c>
      <c r="C40" s="2" t="s">
        <v>32</v>
      </c>
      <c r="D40" s="7">
        <v>659.36</v>
      </c>
      <c r="E40" s="11">
        <v>1</v>
      </c>
      <c r="F40" s="11">
        <v>1</v>
      </c>
      <c r="G40" s="9">
        <f>District_Allocations[[#This Row],[Minimum State Funded Instructors]]+District_Allocations[[#This Row],[Maxiumum Additional State Match Instructors]]</f>
        <v>2</v>
      </c>
      <c r="H40" s="8">
        <v>8700</v>
      </c>
      <c r="I40" s="8">
        <v>1800</v>
      </c>
      <c r="J40" s="10">
        <v>10500</v>
      </c>
      <c r="K40" s="1">
        <v>1</v>
      </c>
      <c r="L40" s="1">
        <v>3</v>
      </c>
    </row>
    <row r="41" spans="2:12" x14ac:dyDescent="0.25">
      <c r="B41" s="1">
        <v>1927</v>
      </c>
      <c r="C41" s="2" t="s">
        <v>33</v>
      </c>
      <c r="D41" s="7">
        <v>463.4</v>
      </c>
      <c r="E41" s="11">
        <v>1</v>
      </c>
      <c r="F41" s="11">
        <v>1</v>
      </c>
      <c r="G41" s="9">
        <f>District_Allocations[[#This Row],[Minimum State Funded Instructors]]+District_Allocations[[#This Row],[Maxiumum Additional State Match Instructors]]</f>
        <v>2</v>
      </c>
      <c r="H41" s="8">
        <v>8700</v>
      </c>
      <c r="I41" s="8">
        <v>1800</v>
      </c>
      <c r="J41" s="10">
        <v>10500</v>
      </c>
      <c r="K41" s="1">
        <v>1</v>
      </c>
      <c r="L41" s="1">
        <v>3</v>
      </c>
    </row>
    <row r="42" spans="2:12" x14ac:dyDescent="0.25">
      <c r="B42" s="1">
        <v>2006</v>
      </c>
      <c r="C42" s="2" t="s">
        <v>34</v>
      </c>
      <c r="D42" s="7">
        <v>128.54</v>
      </c>
      <c r="E42" s="11">
        <v>1</v>
      </c>
      <c r="F42" s="11">
        <v>1</v>
      </c>
      <c r="G42" s="9">
        <f>District_Allocations[[#This Row],[Minimum State Funded Instructors]]+District_Allocations[[#This Row],[Maxiumum Additional State Match Instructors]]</f>
        <v>2</v>
      </c>
      <c r="H42" s="8">
        <v>8700</v>
      </c>
      <c r="I42" s="8">
        <v>1800</v>
      </c>
      <c r="J42" s="10">
        <v>10500</v>
      </c>
      <c r="K42" s="1">
        <v>1</v>
      </c>
      <c r="L42" s="1">
        <v>3</v>
      </c>
    </row>
    <row r="43" spans="2:12" x14ac:dyDescent="0.25">
      <c r="B43" s="1">
        <v>1965</v>
      </c>
      <c r="C43" s="2" t="s">
        <v>35</v>
      </c>
      <c r="D43" s="7">
        <v>2757.34</v>
      </c>
      <c r="E43" s="11">
        <v>2</v>
      </c>
      <c r="F43" s="11">
        <v>1</v>
      </c>
      <c r="G43" s="9">
        <f>District_Allocations[[#This Row],[Minimum State Funded Instructors]]+District_Allocations[[#This Row],[Maxiumum Additional State Match Instructors]]</f>
        <v>3</v>
      </c>
      <c r="H43" s="8">
        <v>13050</v>
      </c>
      <c r="I43" s="8">
        <v>2700</v>
      </c>
      <c r="J43" s="10">
        <v>15750</v>
      </c>
      <c r="K43" s="1">
        <v>1</v>
      </c>
      <c r="L43" s="1">
        <v>4</v>
      </c>
    </row>
    <row r="44" spans="2:12" x14ac:dyDescent="0.25">
      <c r="B44" s="1">
        <v>1964</v>
      </c>
      <c r="C44" s="2" t="s">
        <v>36</v>
      </c>
      <c r="D44" s="7">
        <v>1259.98</v>
      </c>
      <c r="E44" s="11">
        <v>1</v>
      </c>
      <c r="F44" s="11">
        <v>1</v>
      </c>
      <c r="G44" s="9">
        <f>District_Allocations[[#This Row],[Minimum State Funded Instructors]]+District_Allocations[[#This Row],[Maxiumum Additional State Match Instructors]]</f>
        <v>2</v>
      </c>
      <c r="H44" s="8">
        <v>8700</v>
      </c>
      <c r="I44" s="8">
        <v>1800</v>
      </c>
      <c r="J44" s="10">
        <v>10500</v>
      </c>
      <c r="K44" s="1">
        <v>1</v>
      </c>
      <c r="L44" s="1">
        <v>3</v>
      </c>
    </row>
    <row r="45" spans="2:12" x14ac:dyDescent="0.25">
      <c r="B45" s="1">
        <v>2186</v>
      </c>
      <c r="C45" s="2" t="s">
        <v>37</v>
      </c>
      <c r="D45" s="7">
        <v>1.93</v>
      </c>
      <c r="E45" s="11">
        <v>0</v>
      </c>
      <c r="F45" s="11">
        <v>0</v>
      </c>
      <c r="G45" s="9">
        <f>District_Allocations[[#This Row],[Minimum State Funded Instructors]]+District_Allocations[[#This Row],[Maxiumum Additional State Match Instructors]]</f>
        <v>0</v>
      </c>
      <c r="H45" s="8">
        <v>0</v>
      </c>
      <c r="I45" s="8">
        <v>0</v>
      </c>
      <c r="J45" s="10">
        <v>0</v>
      </c>
      <c r="K45" s="1">
        <v>0</v>
      </c>
      <c r="L45" s="1">
        <v>0</v>
      </c>
    </row>
    <row r="46" spans="2:12" x14ac:dyDescent="0.25">
      <c r="B46" s="1">
        <v>1901</v>
      </c>
      <c r="C46" s="2" t="s">
        <v>38</v>
      </c>
      <c r="D46" s="7">
        <v>6212.53</v>
      </c>
      <c r="E46" s="11">
        <v>2</v>
      </c>
      <c r="F46" s="11">
        <v>2</v>
      </c>
      <c r="G46" s="9">
        <f>District_Allocations[[#This Row],[Minimum State Funded Instructors]]+District_Allocations[[#This Row],[Maxiumum Additional State Match Instructors]]</f>
        <v>4</v>
      </c>
      <c r="H46" s="8">
        <v>17400</v>
      </c>
      <c r="I46" s="8">
        <v>3600</v>
      </c>
      <c r="J46" s="10">
        <v>21000</v>
      </c>
      <c r="K46" s="1">
        <v>2</v>
      </c>
      <c r="L46" s="1">
        <v>6</v>
      </c>
    </row>
    <row r="47" spans="2:12" x14ac:dyDescent="0.25">
      <c r="B47" s="1">
        <v>2216</v>
      </c>
      <c r="C47" s="2" t="s">
        <v>39</v>
      </c>
      <c r="D47" s="7">
        <v>0</v>
      </c>
      <c r="E47" s="11">
        <v>0</v>
      </c>
      <c r="F47" s="11">
        <v>0</v>
      </c>
      <c r="G47" s="9">
        <f>District_Allocations[[#This Row],[Minimum State Funded Instructors]]+District_Allocations[[#This Row],[Maxiumum Additional State Match Instructors]]</f>
        <v>0</v>
      </c>
      <c r="H47" s="8">
        <v>0</v>
      </c>
      <c r="I47" s="8">
        <v>0</v>
      </c>
      <c r="J47" s="10">
        <v>0</v>
      </c>
      <c r="K47" s="1">
        <v>0</v>
      </c>
      <c r="L47" s="1">
        <v>0</v>
      </c>
    </row>
    <row r="48" spans="2:12" x14ac:dyDescent="0.25">
      <c r="B48" s="1">
        <v>2086</v>
      </c>
      <c r="C48" s="2" t="s">
        <v>40</v>
      </c>
      <c r="D48" s="7">
        <v>1110.3699999999999</v>
      </c>
      <c r="E48" s="11">
        <v>1</v>
      </c>
      <c r="F48" s="11">
        <v>1</v>
      </c>
      <c r="G48" s="9">
        <f>District_Allocations[[#This Row],[Minimum State Funded Instructors]]+District_Allocations[[#This Row],[Maxiumum Additional State Match Instructors]]</f>
        <v>2</v>
      </c>
      <c r="H48" s="8">
        <v>8700</v>
      </c>
      <c r="I48" s="8">
        <v>1800</v>
      </c>
      <c r="J48" s="10">
        <v>10500</v>
      </c>
      <c r="K48" s="1">
        <v>1</v>
      </c>
      <c r="L48" s="1">
        <v>3</v>
      </c>
    </row>
    <row r="49" spans="2:12" x14ac:dyDescent="0.25">
      <c r="B49" s="1">
        <v>1970</v>
      </c>
      <c r="C49" s="2" t="s">
        <v>41</v>
      </c>
      <c r="D49" s="7">
        <v>2906.75</v>
      </c>
      <c r="E49" s="11">
        <v>2</v>
      </c>
      <c r="F49" s="11">
        <v>1</v>
      </c>
      <c r="G49" s="9">
        <f>District_Allocations[[#This Row],[Minimum State Funded Instructors]]+District_Allocations[[#This Row],[Maxiumum Additional State Match Instructors]]</f>
        <v>3</v>
      </c>
      <c r="H49" s="8">
        <v>13050</v>
      </c>
      <c r="I49" s="8">
        <v>2700</v>
      </c>
      <c r="J49" s="10">
        <v>15750</v>
      </c>
      <c r="K49" s="1">
        <v>1</v>
      </c>
      <c r="L49" s="1">
        <v>4</v>
      </c>
    </row>
    <row r="50" spans="2:12" x14ac:dyDescent="0.25">
      <c r="B50" s="1">
        <v>2089</v>
      </c>
      <c r="C50" s="2" t="s">
        <v>42</v>
      </c>
      <c r="D50" s="7">
        <v>249.74</v>
      </c>
      <c r="E50" s="11">
        <v>1</v>
      </c>
      <c r="F50" s="11">
        <v>1</v>
      </c>
      <c r="G50" s="9">
        <f>District_Allocations[[#This Row],[Minimum State Funded Instructors]]+District_Allocations[[#This Row],[Maxiumum Additional State Match Instructors]]</f>
        <v>2</v>
      </c>
      <c r="H50" s="8">
        <v>8700</v>
      </c>
      <c r="I50" s="8">
        <v>1800</v>
      </c>
      <c r="J50" s="10">
        <v>10500</v>
      </c>
      <c r="K50" s="1">
        <v>1</v>
      </c>
      <c r="L50" s="1">
        <v>3</v>
      </c>
    </row>
    <row r="51" spans="2:12" x14ac:dyDescent="0.25">
      <c r="B51" s="1">
        <v>2050</v>
      </c>
      <c r="C51" s="2" t="s">
        <v>43</v>
      </c>
      <c r="D51" s="7">
        <v>656.06</v>
      </c>
      <c r="E51" s="11">
        <v>1</v>
      </c>
      <c r="F51" s="11">
        <v>1</v>
      </c>
      <c r="G51" s="9">
        <f>District_Allocations[[#This Row],[Minimum State Funded Instructors]]+District_Allocations[[#This Row],[Maxiumum Additional State Match Instructors]]</f>
        <v>2</v>
      </c>
      <c r="H51" s="8">
        <v>8700</v>
      </c>
      <c r="I51" s="8">
        <v>1800</v>
      </c>
      <c r="J51" s="10">
        <v>10500</v>
      </c>
      <c r="K51" s="1">
        <v>1</v>
      </c>
      <c r="L51" s="1">
        <v>3</v>
      </c>
    </row>
    <row r="52" spans="2:12" x14ac:dyDescent="0.25">
      <c r="B52" s="1">
        <v>2190</v>
      </c>
      <c r="C52" s="2" t="s">
        <v>44</v>
      </c>
      <c r="D52" s="7">
        <v>2580.34</v>
      </c>
      <c r="E52" s="11">
        <v>2</v>
      </c>
      <c r="F52" s="11">
        <v>1</v>
      </c>
      <c r="G52" s="9">
        <f>District_Allocations[[#This Row],[Minimum State Funded Instructors]]+District_Allocations[[#This Row],[Maxiumum Additional State Match Instructors]]</f>
        <v>3</v>
      </c>
      <c r="H52" s="8">
        <v>13050</v>
      </c>
      <c r="I52" s="8">
        <v>2700</v>
      </c>
      <c r="J52" s="10">
        <v>15750</v>
      </c>
      <c r="K52" s="1">
        <v>1</v>
      </c>
      <c r="L52" s="1">
        <v>4</v>
      </c>
    </row>
    <row r="53" spans="2:12" x14ac:dyDescent="0.25">
      <c r="B53" s="1">
        <v>2187</v>
      </c>
      <c r="C53" s="2" t="s">
        <v>45</v>
      </c>
      <c r="D53" s="7">
        <v>8544.1200000000008</v>
      </c>
      <c r="E53" s="11">
        <v>4</v>
      </c>
      <c r="F53" s="11">
        <v>4</v>
      </c>
      <c r="G53" s="9">
        <f>District_Allocations[[#This Row],[Minimum State Funded Instructors]]+District_Allocations[[#This Row],[Maxiumum Additional State Match Instructors]]</f>
        <v>8</v>
      </c>
      <c r="H53" s="8">
        <v>34800</v>
      </c>
      <c r="I53" s="8">
        <v>7200</v>
      </c>
      <c r="J53" s="10">
        <v>42000</v>
      </c>
      <c r="K53" s="1">
        <v>4</v>
      </c>
      <c r="L53" s="1">
        <v>12</v>
      </c>
    </row>
    <row r="54" spans="2:12" x14ac:dyDescent="0.25">
      <c r="B54" s="1">
        <v>2253</v>
      </c>
      <c r="C54" s="2" t="s">
        <v>46</v>
      </c>
      <c r="D54" s="7">
        <v>883.72</v>
      </c>
      <c r="E54" s="11">
        <v>1</v>
      </c>
      <c r="F54" s="11">
        <v>1</v>
      </c>
      <c r="G54" s="9">
        <f>District_Allocations[[#This Row],[Minimum State Funded Instructors]]+District_Allocations[[#This Row],[Maxiumum Additional State Match Instructors]]</f>
        <v>2</v>
      </c>
      <c r="H54" s="8">
        <v>8700</v>
      </c>
      <c r="I54" s="8">
        <v>1800</v>
      </c>
      <c r="J54" s="10">
        <v>10500</v>
      </c>
      <c r="K54" s="1">
        <v>1</v>
      </c>
      <c r="L54" s="1">
        <v>3</v>
      </c>
    </row>
    <row r="55" spans="2:12" x14ac:dyDescent="0.25">
      <c r="B55" s="1">
        <v>2011</v>
      </c>
      <c r="C55" s="2" t="s">
        <v>47</v>
      </c>
      <c r="D55" s="7">
        <v>55.74</v>
      </c>
      <c r="E55" s="11">
        <v>1</v>
      </c>
      <c r="F55" s="11">
        <v>1</v>
      </c>
      <c r="G55" s="9">
        <f>District_Allocations[[#This Row],[Minimum State Funded Instructors]]+District_Allocations[[#This Row],[Maxiumum Additional State Match Instructors]]</f>
        <v>2</v>
      </c>
      <c r="H55" s="8">
        <v>8700</v>
      </c>
      <c r="I55" s="8">
        <v>1800</v>
      </c>
      <c r="J55" s="10">
        <v>10500</v>
      </c>
      <c r="K55" s="1">
        <v>1</v>
      </c>
      <c r="L55" s="1">
        <v>3</v>
      </c>
    </row>
    <row r="56" spans="2:12" x14ac:dyDescent="0.25">
      <c r="B56" s="1">
        <v>2017</v>
      </c>
      <c r="C56" s="2" t="s">
        <v>48</v>
      </c>
      <c r="D56" s="7">
        <v>9.25</v>
      </c>
      <c r="E56" s="11">
        <v>0</v>
      </c>
      <c r="F56" s="11">
        <v>0</v>
      </c>
      <c r="G56" s="9">
        <f>District_Allocations[[#This Row],[Minimum State Funded Instructors]]+District_Allocations[[#This Row],[Maxiumum Additional State Match Instructors]]</f>
        <v>0</v>
      </c>
      <c r="H56" s="8">
        <v>0</v>
      </c>
      <c r="I56" s="8">
        <v>0</v>
      </c>
      <c r="J56" s="10">
        <v>0</v>
      </c>
      <c r="K56" s="1">
        <v>0</v>
      </c>
      <c r="L56" s="1">
        <v>0</v>
      </c>
    </row>
    <row r="57" spans="2:12" x14ac:dyDescent="0.25">
      <c r="B57" s="1">
        <v>2021</v>
      </c>
      <c r="C57" s="2" t="s">
        <v>49</v>
      </c>
      <c r="D57" s="7">
        <v>0.62</v>
      </c>
      <c r="E57" s="11">
        <v>0</v>
      </c>
      <c r="F57" s="11">
        <v>0</v>
      </c>
      <c r="G57" s="9">
        <f>District_Allocations[[#This Row],[Minimum State Funded Instructors]]+District_Allocations[[#This Row],[Maxiumum Additional State Match Instructors]]</f>
        <v>0</v>
      </c>
      <c r="H57" s="8">
        <v>0</v>
      </c>
      <c r="I57" s="8">
        <v>0</v>
      </c>
      <c r="J57" s="10">
        <v>0</v>
      </c>
      <c r="K57" s="1">
        <v>0</v>
      </c>
      <c r="L57" s="1">
        <v>0</v>
      </c>
    </row>
    <row r="58" spans="2:12" x14ac:dyDescent="0.25">
      <c r="B58" s="1">
        <v>1993</v>
      </c>
      <c r="C58" s="2" t="s">
        <v>50</v>
      </c>
      <c r="D58" s="7">
        <v>0</v>
      </c>
      <c r="E58" s="11">
        <v>0</v>
      </c>
      <c r="F58" s="11">
        <v>0</v>
      </c>
      <c r="G58" s="9">
        <f>District_Allocations[[#This Row],[Minimum State Funded Instructors]]+District_Allocations[[#This Row],[Maxiumum Additional State Match Instructors]]</f>
        <v>0</v>
      </c>
      <c r="H58" s="8">
        <v>0</v>
      </c>
      <c r="I58" s="8">
        <v>0</v>
      </c>
      <c r="J58" s="10">
        <v>0</v>
      </c>
      <c r="K58" s="1">
        <v>0</v>
      </c>
      <c r="L58" s="1">
        <v>0</v>
      </c>
    </row>
    <row r="59" spans="2:12" x14ac:dyDescent="0.25">
      <c r="B59" s="1">
        <v>1991</v>
      </c>
      <c r="C59" s="2" t="s">
        <v>51</v>
      </c>
      <c r="D59" s="7">
        <v>5387.16</v>
      </c>
      <c r="E59" s="11">
        <v>2</v>
      </c>
      <c r="F59" s="11">
        <v>2</v>
      </c>
      <c r="G59" s="9">
        <f>District_Allocations[[#This Row],[Minimum State Funded Instructors]]+District_Allocations[[#This Row],[Maxiumum Additional State Match Instructors]]</f>
        <v>4</v>
      </c>
      <c r="H59" s="8">
        <v>17400</v>
      </c>
      <c r="I59" s="8">
        <v>3600</v>
      </c>
      <c r="J59" s="10">
        <v>21000</v>
      </c>
      <c r="K59" s="1">
        <v>2</v>
      </c>
      <c r="L59" s="1">
        <v>6</v>
      </c>
    </row>
    <row r="60" spans="2:12" x14ac:dyDescent="0.25">
      <c r="B60" s="1">
        <v>2019</v>
      </c>
      <c r="C60" s="2" t="s">
        <v>52</v>
      </c>
      <c r="D60" s="7">
        <v>14.55</v>
      </c>
      <c r="E60" s="11">
        <v>1</v>
      </c>
      <c r="F60" s="11">
        <v>1</v>
      </c>
      <c r="G60" s="9">
        <f>District_Allocations[[#This Row],[Minimum State Funded Instructors]]+District_Allocations[[#This Row],[Maxiumum Additional State Match Instructors]]</f>
        <v>2</v>
      </c>
      <c r="H60" s="8">
        <v>8700</v>
      </c>
      <c r="I60" s="8">
        <v>1800</v>
      </c>
      <c r="J60" s="10">
        <v>10500</v>
      </c>
      <c r="K60" s="1">
        <v>1</v>
      </c>
      <c r="L60" s="1">
        <v>3</v>
      </c>
    </row>
    <row r="61" spans="2:12" x14ac:dyDescent="0.25">
      <c r="B61" s="1">
        <v>2229</v>
      </c>
      <c r="C61" s="2" t="s">
        <v>53</v>
      </c>
      <c r="D61" s="7">
        <v>350.94</v>
      </c>
      <c r="E61" s="11">
        <v>1</v>
      </c>
      <c r="F61" s="11">
        <v>1</v>
      </c>
      <c r="G61" s="9">
        <f>District_Allocations[[#This Row],[Minimum State Funded Instructors]]+District_Allocations[[#This Row],[Maxiumum Additional State Match Instructors]]</f>
        <v>2</v>
      </c>
      <c r="H61" s="8">
        <v>8700</v>
      </c>
      <c r="I61" s="8">
        <v>1800</v>
      </c>
      <c r="J61" s="10">
        <v>10500</v>
      </c>
      <c r="K61" s="1">
        <v>1</v>
      </c>
      <c r="L61" s="1">
        <v>3</v>
      </c>
    </row>
    <row r="62" spans="2:12" x14ac:dyDescent="0.25">
      <c r="B62" s="1">
        <v>2043</v>
      </c>
      <c r="C62" s="2" t="s">
        <v>54</v>
      </c>
      <c r="D62" s="7">
        <v>3743.04</v>
      </c>
      <c r="E62" s="11">
        <v>2</v>
      </c>
      <c r="F62" s="11">
        <v>1</v>
      </c>
      <c r="G62" s="9">
        <f>District_Allocations[[#This Row],[Minimum State Funded Instructors]]+District_Allocations[[#This Row],[Maxiumum Additional State Match Instructors]]</f>
        <v>3</v>
      </c>
      <c r="H62" s="8">
        <v>13050</v>
      </c>
      <c r="I62" s="8">
        <v>2700</v>
      </c>
      <c r="J62" s="10">
        <v>15750</v>
      </c>
      <c r="K62" s="1">
        <v>1</v>
      </c>
      <c r="L62" s="1">
        <v>4</v>
      </c>
    </row>
    <row r="63" spans="2:12" x14ac:dyDescent="0.25">
      <c r="B63" s="1">
        <v>2203</v>
      </c>
      <c r="C63" s="2" t="s">
        <v>55</v>
      </c>
      <c r="D63" s="7">
        <v>302.14</v>
      </c>
      <c r="E63" s="11">
        <v>1</v>
      </c>
      <c r="F63" s="11">
        <v>1</v>
      </c>
      <c r="G63" s="9">
        <f>District_Allocations[[#This Row],[Minimum State Funded Instructors]]+District_Allocations[[#This Row],[Maxiumum Additional State Match Instructors]]</f>
        <v>2</v>
      </c>
      <c r="H63" s="8">
        <v>8700</v>
      </c>
      <c r="I63" s="8">
        <v>1800</v>
      </c>
      <c r="J63" s="10">
        <v>10500</v>
      </c>
      <c r="K63" s="1">
        <v>1</v>
      </c>
      <c r="L63" s="1">
        <v>3</v>
      </c>
    </row>
    <row r="64" spans="2:12" x14ac:dyDescent="0.25">
      <c r="B64" s="1">
        <v>2217</v>
      </c>
      <c r="C64" s="2" t="s">
        <v>56</v>
      </c>
      <c r="D64" s="7">
        <v>392.47</v>
      </c>
      <c r="E64" s="11">
        <v>1</v>
      </c>
      <c r="F64" s="11">
        <v>1</v>
      </c>
      <c r="G64" s="9">
        <f>District_Allocations[[#This Row],[Minimum State Funded Instructors]]+District_Allocations[[#This Row],[Maxiumum Additional State Match Instructors]]</f>
        <v>2</v>
      </c>
      <c r="H64" s="8">
        <v>8700</v>
      </c>
      <c r="I64" s="8">
        <v>1800</v>
      </c>
      <c r="J64" s="10">
        <v>10500</v>
      </c>
      <c r="K64" s="1">
        <v>1</v>
      </c>
      <c r="L64" s="1">
        <v>3</v>
      </c>
    </row>
    <row r="65" spans="2:12" x14ac:dyDescent="0.25">
      <c r="B65" s="1">
        <v>1998</v>
      </c>
      <c r="C65" s="2" t="s">
        <v>57</v>
      </c>
      <c r="D65" s="7">
        <v>0</v>
      </c>
      <c r="E65" s="11">
        <v>0</v>
      </c>
      <c r="F65" s="11">
        <v>0</v>
      </c>
      <c r="G65" s="9">
        <f>District_Allocations[[#This Row],[Minimum State Funded Instructors]]+District_Allocations[[#This Row],[Maxiumum Additional State Match Instructors]]</f>
        <v>0</v>
      </c>
      <c r="H65" s="8">
        <v>0</v>
      </c>
      <c r="I65" s="8">
        <v>0</v>
      </c>
      <c r="J65" s="10">
        <v>0</v>
      </c>
      <c r="K65" s="1">
        <v>0</v>
      </c>
      <c r="L65" s="1">
        <v>0</v>
      </c>
    </row>
    <row r="66" spans="2:12" x14ac:dyDescent="0.25">
      <c r="B66" s="1">
        <v>2221</v>
      </c>
      <c r="C66" s="2" t="s">
        <v>58</v>
      </c>
      <c r="D66" s="7">
        <v>398.05</v>
      </c>
      <c r="E66" s="11">
        <v>1</v>
      </c>
      <c r="F66" s="11">
        <v>1</v>
      </c>
      <c r="G66" s="9">
        <f>District_Allocations[[#This Row],[Minimum State Funded Instructors]]+District_Allocations[[#This Row],[Maxiumum Additional State Match Instructors]]</f>
        <v>2</v>
      </c>
      <c r="H66" s="8">
        <v>8700</v>
      </c>
      <c r="I66" s="8">
        <v>1800</v>
      </c>
      <c r="J66" s="10">
        <v>10500</v>
      </c>
      <c r="K66" s="1">
        <v>1</v>
      </c>
      <c r="L66" s="1">
        <v>3</v>
      </c>
    </row>
    <row r="67" spans="2:12" x14ac:dyDescent="0.25">
      <c r="B67" s="1">
        <v>1930</v>
      </c>
      <c r="C67" s="2" t="s">
        <v>59</v>
      </c>
      <c r="D67" s="7">
        <v>1717.21</v>
      </c>
      <c r="E67" s="11">
        <v>2</v>
      </c>
      <c r="F67" s="11">
        <v>1</v>
      </c>
      <c r="G67" s="9">
        <f>District_Allocations[[#This Row],[Minimum State Funded Instructors]]+District_Allocations[[#This Row],[Maxiumum Additional State Match Instructors]]</f>
        <v>3</v>
      </c>
      <c r="H67" s="8">
        <v>13050</v>
      </c>
      <c r="I67" s="8">
        <v>2700</v>
      </c>
      <c r="J67" s="10">
        <v>15750</v>
      </c>
      <c r="K67" s="1">
        <v>1</v>
      </c>
      <c r="L67" s="1">
        <v>4</v>
      </c>
    </row>
    <row r="68" spans="2:12" x14ac:dyDescent="0.25">
      <c r="B68" s="1">
        <v>2082</v>
      </c>
      <c r="C68" s="2" t="s">
        <v>60</v>
      </c>
      <c r="D68" s="7">
        <v>15411.36</v>
      </c>
      <c r="E68" s="11">
        <v>6</v>
      </c>
      <c r="F68" s="11">
        <v>7</v>
      </c>
      <c r="G68" s="9">
        <f>District_Allocations[[#This Row],[Minimum State Funded Instructors]]+District_Allocations[[#This Row],[Maxiumum Additional State Match Instructors]]</f>
        <v>13</v>
      </c>
      <c r="H68" s="8">
        <v>56550</v>
      </c>
      <c r="I68" s="8">
        <v>11700</v>
      </c>
      <c r="J68" s="10">
        <v>68250</v>
      </c>
      <c r="K68" s="1">
        <v>7</v>
      </c>
      <c r="L68" s="1">
        <v>20</v>
      </c>
    </row>
    <row r="69" spans="2:12" x14ac:dyDescent="0.25">
      <c r="B69" s="1">
        <v>2193</v>
      </c>
      <c r="C69" s="2" t="s">
        <v>61</v>
      </c>
      <c r="D69" s="7">
        <v>174.03</v>
      </c>
      <c r="E69" s="11">
        <v>1</v>
      </c>
      <c r="F69" s="11">
        <v>1</v>
      </c>
      <c r="G69" s="9">
        <f>District_Allocations[[#This Row],[Minimum State Funded Instructors]]+District_Allocations[[#This Row],[Maxiumum Additional State Match Instructors]]</f>
        <v>2</v>
      </c>
      <c r="H69" s="8">
        <v>8700</v>
      </c>
      <c r="I69" s="8">
        <v>1800</v>
      </c>
      <c r="J69" s="10">
        <v>10500</v>
      </c>
      <c r="K69" s="1">
        <v>1</v>
      </c>
      <c r="L69" s="1">
        <v>3</v>
      </c>
    </row>
    <row r="70" spans="2:12" x14ac:dyDescent="0.25">
      <c r="B70" s="1">
        <v>2084</v>
      </c>
      <c r="C70" s="2" t="s">
        <v>62</v>
      </c>
      <c r="D70" s="7">
        <v>1297.3900000000001</v>
      </c>
      <c r="E70" s="11">
        <v>1</v>
      </c>
      <c r="F70" s="11">
        <v>1</v>
      </c>
      <c r="G70" s="9">
        <f>District_Allocations[[#This Row],[Minimum State Funded Instructors]]+District_Allocations[[#This Row],[Maxiumum Additional State Match Instructors]]</f>
        <v>2</v>
      </c>
      <c r="H70" s="8">
        <v>8700</v>
      </c>
      <c r="I70" s="8">
        <v>1800</v>
      </c>
      <c r="J70" s="10">
        <v>10500</v>
      </c>
      <c r="K70" s="1">
        <v>1</v>
      </c>
      <c r="L70" s="1">
        <v>3</v>
      </c>
    </row>
    <row r="71" spans="2:12" x14ac:dyDescent="0.25">
      <c r="B71" s="1">
        <v>2241</v>
      </c>
      <c r="C71" s="2" t="s">
        <v>63</v>
      </c>
      <c r="D71" s="7">
        <v>5508.78</v>
      </c>
      <c r="E71" s="11">
        <v>2</v>
      </c>
      <c r="F71" s="11">
        <v>2</v>
      </c>
      <c r="G71" s="9">
        <f>District_Allocations[[#This Row],[Minimum State Funded Instructors]]+District_Allocations[[#This Row],[Maxiumum Additional State Match Instructors]]</f>
        <v>4</v>
      </c>
      <c r="H71" s="8">
        <v>17400</v>
      </c>
      <c r="I71" s="8">
        <v>3600</v>
      </c>
      <c r="J71" s="10">
        <v>21000</v>
      </c>
      <c r="K71" s="1">
        <v>2</v>
      </c>
      <c r="L71" s="1">
        <v>6</v>
      </c>
    </row>
    <row r="72" spans="2:12" x14ac:dyDescent="0.25">
      <c r="B72" s="1">
        <v>2248</v>
      </c>
      <c r="C72" s="2" t="s">
        <v>64</v>
      </c>
      <c r="D72" s="7">
        <v>0</v>
      </c>
      <c r="E72" s="11">
        <v>0</v>
      </c>
      <c r="F72" s="11">
        <v>0</v>
      </c>
      <c r="G72" s="9">
        <f>District_Allocations[[#This Row],[Minimum State Funded Instructors]]+District_Allocations[[#This Row],[Maxiumum Additional State Match Instructors]]</f>
        <v>0</v>
      </c>
      <c r="H72" s="8">
        <v>0</v>
      </c>
      <c r="I72" s="8">
        <v>0</v>
      </c>
      <c r="J72" s="10">
        <v>0</v>
      </c>
      <c r="K72" s="1">
        <v>0</v>
      </c>
      <c r="L72" s="1">
        <v>0</v>
      </c>
    </row>
    <row r="73" spans="2:12" x14ac:dyDescent="0.25">
      <c r="B73" s="1">
        <v>2020</v>
      </c>
      <c r="C73" s="2" t="s">
        <v>65</v>
      </c>
      <c r="D73" s="7">
        <v>7.38</v>
      </c>
      <c r="E73" s="11">
        <v>0</v>
      </c>
      <c r="F73" s="11">
        <v>0</v>
      </c>
      <c r="G73" s="9">
        <f>District_Allocations[[#This Row],[Minimum State Funded Instructors]]+District_Allocations[[#This Row],[Maxiumum Additional State Match Instructors]]</f>
        <v>0</v>
      </c>
      <c r="H73" s="8">
        <v>0</v>
      </c>
      <c r="I73" s="8">
        <v>0</v>
      </c>
      <c r="J73" s="10">
        <v>0</v>
      </c>
      <c r="K73" s="1">
        <v>0</v>
      </c>
      <c r="L73" s="1">
        <v>0</v>
      </c>
    </row>
    <row r="74" spans="2:12" x14ac:dyDescent="0.25">
      <c r="B74" s="1">
        <v>2245</v>
      </c>
      <c r="C74" s="2" t="s">
        <v>66</v>
      </c>
      <c r="D74" s="7">
        <v>475.05</v>
      </c>
      <c r="E74" s="11">
        <v>1</v>
      </c>
      <c r="F74" s="11">
        <v>1</v>
      </c>
      <c r="G74" s="9">
        <f>District_Allocations[[#This Row],[Minimum State Funded Instructors]]+District_Allocations[[#This Row],[Maxiumum Additional State Match Instructors]]</f>
        <v>2</v>
      </c>
      <c r="H74" s="8">
        <v>8700</v>
      </c>
      <c r="I74" s="8">
        <v>1800</v>
      </c>
      <c r="J74" s="10">
        <v>10500</v>
      </c>
      <c r="K74" s="1">
        <v>1</v>
      </c>
      <c r="L74" s="1">
        <v>3</v>
      </c>
    </row>
    <row r="75" spans="2:12" x14ac:dyDescent="0.25">
      <c r="B75" s="1">
        <v>2137</v>
      </c>
      <c r="C75" s="2" t="s">
        <v>67</v>
      </c>
      <c r="D75" s="7">
        <v>848.62</v>
      </c>
      <c r="E75" s="11">
        <v>1</v>
      </c>
      <c r="F75" s="11">
        <v>1</v>
      </c>
      <c r="G75" s="9">
        <f>District_Allocations[[#This Row],[Minimum State Funded Instructors]]+District_Allocations[[#This Row],[Maxiumum Additional State Match Instructors]]</f>
        <v>2</v>
      </c>
      <c r="H75" s="8">
        <v>8700</v>
      </c>
      <c r="I75" s="8">
        <v>1800</v>
      </c>
      <c r="J75" s="10">
        <v>10500</v>
      </c>
      <c r="K75" s="1">
        <v>1</v>
      </c>
      <c r="L75" s="1">
        <v>3</v>
      </c>
    </row>
    <row r="76" spans="2:12" x14ac:dyDescent="0.25">
      <c r="B76" s="1">
        <v>1931</v>
      </c>
      <c r="C76" s="2" t="s">
        <v>68</v>
      </c>
      <c r="D76" s="7">
        <v>1728.83</v>
      </c>
      <c r="E76" s="11">
        <v>2</v>
      </c>
      <c r="F76" s="11">
        <v>1</v>
      </c>
      <c r="G76" s="9">
        <f>District_Allocations[[#This Row],[Minimum State Funded Instructors]]+District_Allocations[[#This Row],[Maxiumum Additional State Match Instructors]]</f>
        <v>3</v>
      </c>
      <c r="H76" s="8">
        <v>13050</v>
      </c>
      <c r="I76" s="8">
        <v>2700</v>
      </c>
      <c r="J76" s="10">
        <v>15750</v>
      </c>
      <c r="K76" s="1">
        <v>1</v>
      </c>
      <c r="L76" s="1">
        <v>4</v>
      </c>
    </row>
    <row r="77" spans="2:12" x14ac:dyDescent="0.25">
      <c r="B77" s="1">
        <v>2000</v>
      </c>
      <c r="C77" s="2" t="s">
        <v>69</v>
      </c>
      <c r="D77" s="7">
        <v>169.41</v>
      </c>
      <c r="E77" s="11">
        <v>1</v>
      </c>
      <c r="F77" s="11">
        <v>1</v>
      </c>
      <c r="G77" s="9">
        <f>District_Allocations[[#This Row],[Minimum State Funded Instructors]]+District_Allocations[[#This Row],[Maxiumum Additional State Match Instructors]]</f>
        <v>2</v>
      </c>
      <c r="H77" s="8">
        <v>8700</v>
      </c>
      <c r="I77" s="8">
        <v>1800</v>
      </c>
      <c r="J77" s="10">
        <v>10500</v>
      </c>
      <c r="K77" s="1">
        <v>1</v>
      </c>
      <c r="L77" s="1">
        <v>3</v>
      </c>
    </row>
    <row r="78" spans="2:12" x14ac:dyDescent="0.25">
      <c r="B78" s="1">
        <v>1992</v>
      </c>
      <c r="C78" s="2" t="s">
        <v>70</v>
      </c>
      <c r="D78" s="7">
        <v>673.93</v>
      </c>
      <c r="E78" s="11">
        <v>1</v>
      </c>
      <c r="F78" s="11">
        <v>1</v>
      </c>
      <c r="G78" s="9">
        <f>District_Allocations[[#This Row],[Minimum State Funded Instructors]]+District_Allocations[[#This Row],[Maxiumum Additional State Match Instructors]]</f>
        <v>2</v>
      </c>
      <c r="H78" s="8">
        <v>8700</v>
      </c>
      <c r="I78" s="8">
        <v>1800</v>
      </c>
      <c r="J78" s="10">
        <v>10500</v>
      </c>
      <c r="K78" s="1">
        <v>1</v>
      </c>
      <c r="L78" s="1">
        <v>3</v>
      </c>
    </row>
    <row r="79" spans="2:12" x14ac:dyDescent="0.25">
      <c r="B79" s="1">
        <v>2054</v>
      </c>
      <c r="C79" s="2" t="s">
        <v>71</v>
      </c>
      <c r="D79" s="7">
        <v>5467.89</v>
      </c>
      <c r="E79" s="11">
        <v>2</v>
      </c>
      <c r="F79" s="11">
        <v>2</v>
      </c>
      <c r="G79" s="9">
        <f>District_Allocations[[#This Row],[Minimum State Funded Instructors]]+District_Allocations[[#This Row],[Maxiumum Additional State Match Instructors]]</f>
        <v>4</v>
      </c>
      <c r="H79" s="8">
        <v>17400</v>
      </c>
      <c r="I79" s="8">
        <v>3600</v>
      </c>
      <c r="J79" s="10">
        <v>21000</v>
      </c>
      <c r="K79" s="1">
        <v>2</v>
      </c>
      <c r="L79" s="1">
        <v>6</v>
      </c>
    </row>
    <row r="80" spans="2:12" x14ac:dyDescent="0.25">
      <c r="B80" s="1">
        <v>2100</v>
      </c>
      <c r="C80" s="2" t="s">
        <v>72</v>
      </c>
      <c r="D80" s="7">
        <v>8942.6299999999992</v>
      </c>
      <c r="E80" s="11">
        <v>4</v>
      </c>
      <c r="F80" s="11">
        <v>4</v>
      </c>
      <c r="G80" s="9">
        <f>District_Allocations[[#This Row],[Minimum State Funded Instructors]]+District_Allocations[[#This Row],[Maxiumum Additional State Match Instructors]]</f>
        <v>8</v>
      </c>
      <c r="H80" s="8">
        <v>34800</v>
      </c>
      <c r="I80" s="8">
        <v>7200</v>
      </c>
      <c r="J80" s="10">
        <v>42000</v>
      </c>
      <c r="K80" s="1">
        <v>4</v>
      </c>
      <c r="L80" s="1">
        <v>12</v>
      </c>
    </row>
    <row r="81" spans="2:12" x14ac:dyDescent="0.25">
      <c r="B81" s="1">
        <v>2183</v>
      </c>
      <c r="C81" s="2" t="s">
        <v>73</v>
      </c>
      <c r="D81" s="7">
        <v>9986.65</v>
      </c>
      <c r="E81" s="11">
        <v>4</v>
      </c>
      <c r="F81" s="11">
        <v>4</v>
      </c>
      <c r="G81" s="9">
        <f>District_Allocations[[#This Row],[Minimum State Funded Instructors]]+District_Allocations[[#This Row],[Maxiumum Additional State Match Instructors]]</f>
        <v>8</v>
      </c>
      <c r="H81" s="8">
        <v>34800</v>
      </c>
      <c r="I81" s="8">
        <v>7200</v>
      </c>
      <c r="J81" s="10">
        <v>42000</v>
      </c>
      <c r="K81" s="1">
        <v>4</v>
      </c>
      <c r="L81" s="1">
        <v>12</v>
      </c>
    </row>
    <row r="82" spans="2:12" x14ac:dyDescent="0.25">
      <c r="B82" s="1">
        <v>2014</v>
      </c>
      <c r="C82" s="2" t="s">
        <v>74</v>
      </c>
      <c r="D82" s="7">
        <v>747.26</v>
      </c>
      <c r="E82" s="11">
        <v>1</v>
      </c>
      <c r="F82" s="11">
        <v>1</v>
      </c>
      <c r="G82" s="9">
        <f>District_Allocations[[#This Row],[Minimum State Funded Instructors]]+District_Allocations[[#This Row],[Maxiumum Additional State Match Instructors]]</f>
        <v>2</v>
      </c>
      <c r="H82" s="8">
        <v>8700</v>
      </c>
      <c r="I82" s="8">
        <v>1800</v>
      </c>
      <c r="J82" s="10">
        <v>10500</v>
      </c>
      <c r="K82" s="1">
        <v>1</v>
      </c>
      <c r="L82" s="1">
        <v>3</v>
      </c>
    </row>
    <row r="83" spans="2:12" x14ac:dyDescent="0.25">
      <c r="B83" s="1">
        <v>2015</v>
      </c>
      <c r="C83" s="2" t="s">
        <v>75</v>
      </c>
      <c r="D83" s="7">
        <v>161.36000000000001</v>
      </c>
      <c r="E83" s="11">
        <v>1</v>
      </c>
      <c r="F83" s="11">
        <v>1</v>
      </c>
      <c r="G83" s="9">
        <f>District_Allocations[[#This Row],[Minimum State Funded Instructors]]+District_Allocations[[#This Row],[Maxiumum Additional State Match Instructors]]</f>
        <v>2</v>
      </c>
      <c r="H83" s="8">
        <v>8700</v>
      </c>
      <c r="I83" s="8">
        <v>1800</v>
      </c>
      <c r="J83" s="10">
        <v>10500</v>
      </c>
      <c r="K83" s="1">
        <v>1</v>
      </c>
      <c r="L83" s="1">
        <v>3</v>
      </c>
    </row>
    <row r="84" spans="2:12" x14ac:dyDescent="0.25">
      <c r="B84" s="1">
        <v>2023</v>
      </c>
      <c r="C84" s="2" t="s">
        <v>76</v>
      </c>
      <c r="D84" s="7">
        <v>80.87</v>
      </c>
      <c r="E84" s="11">
        <v>1</v>
      </c>
      <c r="F84" s="11">
        <v>1</v>
      </c>
      <c r="G84" s="9">
        <f>District_Allocations[[#This Row],[Minimum State Funded Instructors]]+District_Allocations[[#This Row],[Maxiumum Additional State Match Instructors]]</f>
        <v>2</v>
      </c>
      <c r="H84" s="8">
        <v>8700</v>
      </c>
      <c r="I84" s="8">
        <v>1800</v>
      </c>
      <c r="J84" s="10">
        <v>10500</v>
      </c>
      <c r="K84" s="1">
        <v>1</v>
      </c>
      <c r="L84" s="1">
        <v>3</v>
      </c>
    </row>
    <row r="85" spans="2:12" x14ac:dyDescent="0.25">
      <c r="B85" s="1">
        <v>2114</v>
      </c>
      <c r="C85" s="2" t="s">
        <v>77</v>
      </c>
      <c r="D85" s="7">
        <v>0</v>
      </c>
      <c r="E85" s="11">
        <v>0</v>
      </c>
      <c r="F85" s="11">
        <v>0</v>
      </c>
      <c r="G85" s="9">
        <f>District_Allocations[[#This Row],[Minimum State Funded Instructors]]+District_Allocations[[#This Row],[Maxiumum Additional State Match Instructors]]</f>
        <v>0</v>
      </c>
      <c r="H85" s="8">
        <v>0</v>
      </c>
      <c r="I85" s="8">
        <v>0</v>
      </c>
      <c r="J85" s="10">
        <v>0</v>
      </c>
      <c r="K85" s="1">
        <v>0</v>
      </c>
      <c r="L85" s="1">
        <v>0</v>
      </c>
    </row>
    <row r="86" spans="2:12" x14ac:dyDescent="0.25">
      <c r="B86" s="1">
        <v>2099</v>
      </c>
      <c r="C86" s="2" t="s">
        <v>78</v>
      </c>
      <c r="D86" s="7">
        <v>742.5</v>
      </c>
      <c r="E86" s="11">
        <v>1</v>
      </c>
      <c r="F86" s="11">
        <v>1</v>
      </c>
      <c r="G86" s="9">
        <f>District_Allocations[[#This Row],[Minimum State Funded Instructors]]+District_Allocations[[#This Row],[Maxiumum Additional State Match Instructors]]</f>
        <v>2</v>
      </c>
      <c r="H86" s="8">
        <v>8700</v>
      </c>
      <c r="I86" s="8">
        <v>1800</v>
      </c>
      <c r="J86" s="10">
        <v>10500</v>
      </c>
      <c r="K86" s="1">
        <v>1</v>
      </c>
      <c r="L86" s="1">
        <v>3</v>
      </c>
    </row>
    <row r="87" spans="2:12" x14ac:dyDescent="0.25">
      <c r="B87" s="1">
        <v>2201</v>
      </c>
      <c r="C87" s="2" t="s">
        <v>79</v>
      </c>
      <c r="D87" s="7">
        <v>159.57</v>
      </c>
      <c r="E87" s="11">
        <v>1</v>
      </c>
      <c r="F87" s="11">
        <v>1</v>
      </c>
      <c r="G87" s="9">
        <f>District_Allocations[[#This Row],[Minimum State Funded Instructors]]+District_Allocations[[#This Row],[Maxiumum Additional State Match Instructors]]</f>
        <v>2</v>
      </c>
      <c r="H87" s="8">
        <v>8700</v>
      </c>
      <c r="I87" s="8">
        <v>1800</v>
      </c>
      <c r="J87" s="10">
        <v>10500</v>
      </c>
      <c r="K87" s="1">
        <v>1</v>
      </c>
      <c r="L87" s="1">
        <v>3</v>
      </c>
    </row>
    <row r="88" spans="2:12" x14ac:dyDescent="0.25">
      <c r="B88" s="1">
        <v>2206</v>
      </c>
      <c r="C88" s="2" t="s">
        <v>80</v>
      </c>
      <c r="D88" s="7">
        <v>5342.42</v>
      </c>
      <c r="E88" s="11">
        <v>2</v>
      </c>
      <c r="F88" s="11">
        <v>2</v>
      </c>
      <c r="G88" s="9">
        <f>District_Allocations[[#This Row],[Minimum State Funded Instructors]]+District_Allocations[[#This Row],[Maxiumum Additional State Match Instructors]]</f>
        <v>4</v>
      </c>
      <c r="H88" s="8">
        <v>17400</v>
      </c>
      <c r="I88" s="8">
        <v>3600</v>
      </c>
      <c r="J88" s="10">
        <v>21000</v>
      </c>
      <c r="K88" s="1">
        <v>2</v>
      </c>
      <c r="L88" s="1">
        <v>6</v>
      </c>
    </row>
    <row r="89" spans="2:12" x14ac:dyDescent="0.25">
      <c r="B89" s="1">
        <v>2239</v>
      </c>
      <c r="C89" s="2" t="s">
        <v>81</v>
      </c>
      <c r="D89" s="7">
        <v>18460.099999999999</v>
      </c>
      <c r="E89" s="11">
        <v>6</v>
      </c>
      <c r="F89" s="11">
        <v>7</v>
      </c>
      <c r="G89" s="9">
        <f>District_Allocations[[#This Row],[Minimum State Funded Instructors]]+District_Allocations[[#This Row],[Maxiumum Additional State Match Instructors]]</f>
        <v>13</v>
      </c>
      <c r="H89" s="8">
        <v>56550</v>
      </c>
      <c r="I89" s="8">
        <v>11700</v>
      </c>
      <c r="J89" s="10">
        <v>68250</v>
      </c>
      <c r="K89" s="1">
        <v>7</v>
      </c>
      <c r="L89" s="1">
        <v>20</v>
      </c>
    </row>
    <row r="90" spans="2:12" x14ac:dyDescent="0.25">
      <c r="B90" s="1">
        <v>2024</v>
      </c>
      <c r="C90" s="2" t="s">
        <v>82</v>
      </c>
      <c r="D90" s="7">
        <v>3853.51</v>
      </c>
      <c r="E90" s="11">
        <v>2</v>
      </c>
      <c r="F90" s="11">
        <v>1</v>
      </c>
      <c r="G90" s="9">
        <f>District_Allocations[[#This Row],[Minimum State Funded Instructors]]+District_Allocations[[#This Row],[Maxiumum Additional State Match Instructors]]</f>
        <v>3</v>
      </c>
      <c r="H90" s="8">
        <v>13050</v>
      </c>
      <c r="I90" s="8">
        <v>2700</v>
      </c>
      <c r="J90" s="10">
        <v>15750</v>
      </c>
      <c r="K90" s="1">
        <v>1</v>
      </c>
      <c r="L90" s="1">
        <v>4</v>
      </c>
    </row>
    <row r="91" spans="2:12" x14ac:dyDescent="0.25">
      <c r="B91" s="1">
        <v>1895</v>
      </c>
      <c r="C91" s="2" t="s">
        <v>83</v>
      </c>
      <c r="D91" s="7">
        <v>0</v>
      </c>
      <c r="E91" s="11">
        <v>0</v>
      </c>
      <c r="F91" s="11">
        <v>0</v>
      </c>
      <c r="G91" s="9">
        <f>District_Allocations[[#This Row],[Minimum State Funded Instructors]]+District_Allocations[[#This Row],[Maxiumum Additional State Match Instructors]]</f>
        <v>0</v>
      </c>
      <c r="H91" s="8">
        <v>0</v>
      </c>
      <c r="I91" s="8">
        <v>0</v>
      </c>
      <c r="J91" s="10">
        <v>0</v>
      </c>
      <c r="K91" s="1">
        <v>0</v>
      </c>
      <c r="L91" s="1">
        <v>0</v>
      </c>
    </row>
    <row r="92" spans="2:12" x14ac:dyDescent="0.25">
      <c r="B92" s="1">
        <v>2215</v>
      </c>
      <c r="C92" s="2" t="s">
        <v>84</v>
      </c>
      <c r="D92" s="7">
        <v>1.45</v>
      </c>
      <c r="E92" s="11">
        <v>0</v>
      </c>
      <c r="F92" s="11">
        <v>0</v>
      </c>
      <c r="G92" s="9">
        <f>District_Allocations[[#This Row],[Minimum State Funded Instructors]]+District_Allocations[[#This Row],[Maxiumum Additional State Match Instructors]]</f>
        <v>0</v>
      </c>
      <c r="H92" s="8">
        <v>0</v>
      </c>
      <c r="I92" s="8">
        <v>0</v>
      </c>
      <c r="J92" s="10">
        <v>0</v>
      </c>
      <c r="K92" s="1">
        <v>0</v>
      </c>
      <c r="L92" s="1">
        <v>0</v>
      </c>
    </row>
    <row r="93" spans="2:12" x14ac:dyDescent="0.25">
      <c r="B93" s="1">
        <v>3997</v>
      </c>
      <c r="C93" s="2" t="s">
        <v>85</v>
      </c>
      <c r="D93" s="7">
        <v>4.21</v>
      </c>
      <c r="E93" s="11">
        <v>0</v>
      </c>
      <c r="F93" s="11">
        <v>0</v>
      </c>
      <c r="G93" s="9">
        <f>District_Allocations[[#This Row],[Minimum State Funded Instructors]]+District_Allocations[[#This Row],[Maxiumum Additional State Match Instructors]]</f>
        <v>0</v>
      </c>
      <c r="H93" s="8">
        <v>0</v>
      </c>
      <c r="I93" s="8">
        <v>0</v>
      </c>
      <c r="J93" s="10">
        <v>0</v>
      </c>
      <c r="K93" s="1">
        <v>0</v>
      </c>
      <c r="L93" s="1">
        <v>0</v>
      </c>
    </row>
    <row r="94" spans="2:12" x14ac:dyDescent="0.25">
      <c r="B94" s="1">
        <v>2053</v>
      </c>
      <c r="C94" s="2" t="s">
        <v>86</v>
      </c>
      <c r="D94" s="7">
        <v>2744.93</v>
      </c>
      <c r="E94" s="11">
        <v>2</v>
      </c>
      <c r="F94" s="11">
        <v>1</v>
      </c>
      <c r="G94" s="9">
        <f>District_Allocations[[#This Row],[Minimum State Funded Instructors]]+District_Allocations[[#This Row],[Maxiumum Additional State Match Instructors]]</f>
        <v>3</v>
      </c>
      <c r="H94" s="8">
        <v>13050</v>
      </c>
      <c r="I94" s="8">
        <v>2700</v>
      </c>
      <c r="J94" s="10">
        <v>15750</v>
      </c>
      <c r="K94" s="1">
        <v>1</v>
      </c>
      <c r="L94" s="1">
        <v>4</v>
      </c>
    </row>
    <row r="95" spans="2:12" x14ac:dyDescent="0.25">
      <c r="B95" s="1">
        <v>2140</v>
      </c>
      <c r="C95" s="2" t="s">
        <v>87</v>
      </c>
      <c r="D95" s="7">
        <v>772.54</v>
      </c>
      <c r="E95" s="11">
        <v>1</v>
      </c>
      <c r="F95" s="11">
        <v>1</v>
      </c>
      <c r="G95" s="9">
        <f>District_Allocations[[#This Row],[Minimum State Funded Instructors]]+District_Allocations[[#This Row],[Maxiumum Additional State Match Instructors]]</f>
        <v>2</v>
      </c>
      <c r="H95" s="8">
        <v>8700</v>
      </c>
      <c r="I95" s="8">
        <v>1800</v>
      </c>
      <c r="J95" s="10">
        <v>10500</v>
      </c>
      <c r="K95" s="1">
        <v>1</v>
      </c>
      <c r="L95" s="1">
        <v>3</v>
      </c>
    </row>
    <row r="96" spans="2:12" x14ac:dyDescent="0.25">
      <c r="B96" s="1">
        <v>1934</v>
      </c>
      <c r="C96" s="2" t="s">
        <v>88</v>
      </c>
      <c r="D96" s="7">
        <v>122.71</v>
      </c>
      <c r="E96" s="11">
        <v>1</v>
      </c>
      <c r="F96" s="11">
        <v>1</v>
      </c>
      <c r="G96" s="9">
        <f>District_Allocations[[#This Row],[Minimum State Funded Instructors]]+District_Allocations[[#This Row],[Maxiumum Additional State Match Instructors]]</f>
        <v>2</v>
      </c>
      <c r="H96" s="8">
        <v>8700</v>
      </c>
      <c r="I96" s="8">
        <v>1800</v>
      </c>
      <c r="J96" s="10">
        <v>10500</v>
      </c>
      <c r="K96" s="1">
        <v>1</v>
      </c>
      <c r="L96" s="1">
        <v>3</v>
      </c>
    </row>
    <row r="97" spans="2:12" x14ac:dyDescent="0.25">
      <c r="B97" s="1">
        <v>2008</v>
      </c>
      <c r="C97" s="2" t="s">
        <v>89</v>
      </c>
      <c r="D97" s="7">
        <v>494.83</v>
      </c>
      <c r="E97" s="11">
        <v>1</v>
      </c>
      <c r="F97" s="11">
        <v>1</v>
      </c>
      <c r="G97" s="9">
        <f>District_Allocations[[#This Row],[Minimum State Funded Instructors]]+District_Allocations[[#This Row],[Maxiumum Additional State Match Instructors]]</f>
        <v>2</v>
      </c>
      <c r="H97" s="8">
        <v>8700</v>
      </c>
      <c r="I97" s="8">
        <v>1800</v>
      </c>
      <c r="J97" s="10">
        <v>10500</v>
      </c>
      <c r="K97" s="1">
        <v>1</v>
      </c>
      <c r="L97" s="1">
        <v>3</v>
      </c>
    </row>
    <row r="98" spans="2:12" x14ac:dyDescent="0.25">
      <c r="B98" s="1">
        <v>2107</v>
      </c>
      <c r="C98" s="2" t="s">
        <v>90</v>
      </c>
      <c r="D98" s="7">
        <v>58.33</v>
      </c>
      <c r="E98" s="11">
        <v>1</v>
      </c>
      <c r="F98" s="11">
        <v>1</v>
      </c>
      <c r="G98" s="9">
        <f>District_Allocations[[#This Row],[Minimum State Funded Instructors]]+District_Allocations[[#This Row],[Maxiumum Additional State Match Instructors]]</f>
        <v>2</v>
      </c>
      <c r="H98" s="8">
        <v>8700</v>
      </c>
      <c r="I98" s="8">
        <v>1800</v>
      </c>
      <c r="J98" s="10">
        <v>10500</v>
      </c>
      <c r="K98" s="1">
        <v>1</v>
      </c>
      <c r="L98" s="1">
        <v>3</v>
      </c>
    </row>
    <row r="99" spans="2:12" x14ac:dyDescent="0.25">
      <c r="B99" s="1">
        <v>2219</v>
      </c>
      <c r="C99" s="2" t="s">
        <v>91</v>
      </c>
      <c r="D99" s="7">
        <v>6</v>
      </c>
      <c r="E99" s="11">
        <v>0</v>
      </c>
      <c r="F99" s="11">
        <v>0</v>
      </c>
      <c r="G99" s="9">
        <f>District_Allocations[[#This Row],[Minimum State Funded Instructors]]+District_Allocations[[#This Row],[Maxiumum Additional State Match Instructors]]</f>
        <v>0</v>
      </c>
      <c r="H99" s="8">
        <v>0</v>
      </c>
      <c r="I99" s="8">
        <v>0</v>
      </c>
      <c r="J99" s="10">
        <v>0</v>
      </c>
      <c r="K99" s="1">
        <v>0</v>
      </c>
      <c r="L99" s="1">
        <v>0</v>
      </c>
    </row>
    <row r="100" spans="2:12" x14ac:dyDescent="0.25">
      <c r="B100" s="1">
        <v>2091</v>
      </c>
      <c r="C100" s="2" t="s">
        <v>92</v>
      </c>
      <c r="D100" s="7">
        <v>1589.31</v>
      </c>
      <c r="E100" s="11">
        <v>2</v>
      </c>
      <c r="F100" s="11">
        <v>1</v>
      </c>
      <c r="G100" s="9">
        <f>District_Allocations[[#This Row],[Minimum State Funded Instructors]]+District_Allocations[[#This Row],[Maxiumum Additional State Match Instructors]]</f>
        <v>3</v>
      </c>
      <c r="H100" s="8">
        <v>13050</v>
      </c>
      <c r="I100" s="8">
        <v>2700</v>
      </c>
      <c r="J100" s="10">
        <v>15750</v>
      </c>
      <c r="K100" s="1">
        <v>1</v>
      </c>
      <c r="L100" s="1">
        <v>4</v>
      </c>
    </row>
    <row r="101" spans="2:12" x14ac:dyDescent="0.25">
      <c r="B101" s="1">
        <v>2109</v>
      </c>
      <c r="C101" s="2" t="s">
        <v>93</v>
      </c>
      <c r="D101" s="7">
        <v>3.98</v>
      </c>
      <c r="E101" s="11">
        <v>0</v>
      </c>
      <c r="F101" s="11">
        <v>0</v>
      </c>
      <c r="G101" s="9">
        <f>District_Allocations[[#This Row],[Minimum State Funded Instructors]]+District_Allocations[[#This Row],[Maxiumum Additional State Match Instructors]]</f>
        <v>0</v>
      </c>
      <c r="H101" s="8">
        <v>0</v>
      </c>
      <c r="I101" s="8">
        <v>0</v>
      </c>
      <c r="J101" s="10">
        <v>0</v>
      </c>
      <c r="K101" s="1">
        <v>0</v>
      </c>
      <c r="L101" s="1">
        <v>0</v>
      </c>
    </row>
    <row r="102" spans="2:12" x14ac:dyDescent="0.25">
      <c r="B102" s="1">
        <v>2057</v>
      </c>
      <c r="C102" s="2" t="s">
        <v>94</v>
      </c>
      <c r="D102" s="7">
        <v>6928.75</v>
      </c>
      <c r="E102" s="11">
        <v>2</v>
      </c>
      <c r="F102" s="11">
        <v>2</v>
      </c>
      <c r="G102" s="9">
        <f>District_Allocations[[#This Row],[Minimum State Funded Instructors]]+District_Allocations[[#This Row],[Maxiumum Additional State Match Instructors]]</f>
        <v>4</v>
      </c>
      <c r="H102" s="8">
        <v>17400</v>
      </c>
      <c r="I102" s="8">
        <v>3600</v>
      </c>
      <c r="J102" s="10">
        <v>21000</v>
      </c>
      <c r="K102" s="1">
        <v>2</v>
      </c>
      <c r="L102" s="1">
        <v>6</v>
      </c>
    </row>
    <row r="103" spans="2:12" x14ac:dyDescent="0.25">
      <c r="B103" s="1">
        <v>2056</v>
      </c>
      <c r="C103" s="2" t="s">
        <v>95</v>
      </c>
      <c r="D103" s="7">
        <v>2481.0500000000002</v>
      </c>
      <c r="E103" s="11">
        <v>2</v>
      </c>
      <c r="F103" s="11">
        <v>1</v>
      </c>
      <c r="G103" s="9">
        <f>District_Allocations[[#This Row],[Minimum State Funded Instructors]]+District_Allocations[[#This Row],[Maxiumum Additional State Match Instructors]]</f>
        <v>3</v>
      </c>
      <c r="H103" s="8">
        <v>13050</v>
      </c>
      <c r="I103" s="8">
        <v>2700</v>
      </c>
      <c r="J103" s="10">
        <v>15750</v>
      </c>
      <c r="K103" s="1">
        <v>1</v>
      </c>
      <c r="L103" s="1">
        <v>4</v>
      </c>
    </row>
    <row r="104" spans="2:12" x14ac:dyDescent="0.25">
      <c r="B104" s="1">
        <v>2262</v>
      </c>
      <c r="C104" s="2" t="s">
        <v>96</v>
      </c>
      <c r="D104" s="7">
        <v>471.11</v>
      </c>
      <c r="E104" s="11">
        <v>1</v>
      </c>
      <c r="F104" s="11">
        <v>1</v>
      </c>
      <c r="G104" s="9">
        <f>District_Allocations[[#This Row],[Minimum State Funded Instructors]]+District_Allocations[[#This Row],[Maxiumum Additional State Match Instructors]]</f>
        <v>2</v>
      </c>
      <c r="H104" s="8">
        <v>8700</v>
      </c>
      <c r="I104" s="8">
        <v>1800</v>
      </c>
      <c r="J104" s="10">
        <v>10500</v>
      </c>
      <c r="K104" s="1">
        <v>1</v>
      </c>
      <c r="L104" s="1">
        <v>3</v>
      </c>
    </row>
    <row r="105" spans="2:12" x14ac:dyDescent="0.25">
      <c r="B105" s="1">
        <v>2212</v>
      </c>
      <c r="C105" s="2" t="s">
        <v>97</v>
      </c>
      <c r="D105" s="7">
        <v>2096.98</v>
      </c>
      <c r="E105" s="11">
        <v>2</v>
      </c>
      <c r="F105" s="11">
        <v>1</v>
      </c>
      <c r="G105" s="9">
        <f>District_Allocations[[#This Row],[Minimum State Funded Instructors]]+District_Allocations[[#This Row],[Maxiumum Additional State Match Instructors]]</f>
        <v>3</v>
      </c>
      <c r="H105" s="8">
        <v>13050</v>
      </c>
      <c r="I105" s="8">
        <v>2700</v>
      </c>
      <c r="J105" s="10">
        <v>15750</v>
      </c>
      <c r="K105" s="1">
        <v>1</v>
      </c>
      <c r="L105" s="1">
        <v>4</v>
      </c>
    </row>
    <row r="106" spans="2:12" x14ac:dyDescent="0.25">
      <c r="B106" s="1">
        <v>2059</v>
      </c>
      <c r="C106" s="2" t="s">
        <v>98</v>
      </c>
      <c r="D106" s="7">
        <v>728.88</v>
      </c>
      <c r="E106" s="11">
        <v>1</v>
      </c>
      <c r="F106" s="11">
        <v>1</v>
      </c>
      <c r="G106" s="9">
        <f>District_Allocations[[#This Row],[Minimum State Funded Instructors]]+District_Allocations[[#This Row],[Maxiumum Additional State Match Instructors]]</f>
        <v>2</v>
      </c>
      <c r="H106" s="8">
        <v>8700</v>
      </c>
      <c r="I106" s="8">
        <v>1800</v>
      </c>
      <c r="J106" s="10">
        <v>10500</v>
      </c>
      <c r="K106" s="1">
        <v>1</v>
      </c>
      <c r="L106" s="1">
        <v>3</v>
      </c>
    </row>
    <row r="107" spans="2:12" x14ac:dyDescent="0.25">
      <c r="B107" s="1">
        <v>1923</v>
      </c>
      <c r="C107" s="2" t="s">
        <v>99</v>
      </c>
      <c r="D107" s="7">
        <v>6773.68</v>
      </c>
      <c r="E107" s="11">
        <v>2</v>
      </c>
      <c r="F107" s="11">
        <v>2</v>
      </c>
      <c r="G107" s="9">
        <f>District_Allocations[[#This Row],[Minimum State Funded Instructors]]+District_Allocations[[#This Row],[Maxiumum Additional State Match Instructors]]</f>
        <v>4</v>
      </c>
      <c r="H107" s="8">
        <v>17400</v>
      </c>
      <c r="I107" s="8">
        <v>3600</v>
      </c>
      <c r="J107" s="10">
        <v>21000</v>
      </c>
      <c r="K107" s="1">
        <v>2</v>
      </c>
      <c r="L107" s="1">
        <v>6</v>
      </c>
    </row>
    <row r="108" spans="2:12" x14ac:dyDescent="0.25">
      <c r="B108" s="1">
        <v>2101</v>
      </c>
      <c r="C108" s="2" t="s">
        <v>100</v>
      </c>
      <c r="D108" s="7">
        <v>3679.03</v>
      </c>
      <c r="E108" s="11">
        <v>2</v>
      </c>
      <c r="F108" s="11">
        <v>1</v>
      </c>
      <c r="G108" s="9">
        <f>District_Allocations[[#This Row],[Minimum State Funded Instructors]]+District_Allocations[[#This Row],[Maxiumum Additional State Match Instructors]]</f>
        <v>3</v>
      </c>
      <c r="H108" s="8">
        <v>13050</v>
      </c>
      <c r="I108" s="8">
        <v>2700</v>
      </c>
      <c r="J108" s="10">
        <v>15750</v>
      </c>
      <c r="K108" s="1">
        <v>1</v>
      </c>
      <c r="L108" s="1">
        <v>4</v>
      </c>
    </row>
    <row r="109" spans="2:12" x14ac:dyDescent="0.25">
      <c r="B109" s="1">
        <v>2097</v>
      </c>
      <c r="C109" s="2" t="s">
        <v>101</v>
      </c>
      <c r="D109" s="7">
        <v>4656.7700000000004</v>
      </c>
      <c r="E109" s="11">
        <v>2</v>
      </c>
      <c r="F109" s="11">
        <v>1</v>
      </c>
      <c r="G109" s="9">
        <f>District_Allocations[[#This Row],[Minimum State Funded Instructors]]+District_Allocations[[#This Row],[Maxiumum Additional State Match Instructors]]</f>
        <v>3</v>
      </c>
      <c r="H109" s="8">
        <v>13050</v>
      </c>
      <c r="I109" s="8">
        <v>2700</v>
      </c>
      <c r="J109" s="10">
        <v>15750</v>
      </c>
      <c r="K109" s="1">
        <v>1</v>
      </c>
      <c r="L109" s="1">
        <v>4</v>
      </c>
    </row>
    <row r="110" spans="2:12" x14ac:dyDescent="0.25">
      <c r="B110" s="1">
        <v>2012</v>
      </c>
      <c r="C110" s="2" t="s">
        <v>102</v>
      </c>
      <c r="D110" s="7">
        <v>23.1</v>
      </c>
      <c r="E110" s="11">
        <v>1</v>
      </c>
      <c r="F110" s="11">
        <v>1</v>
      </c>
      <c r="G110" s="9">
        <f>District_Allocations[[#This Row],[Minimum State Funded Instructors]]+District_Allocations[[#This Row],[Maxiumum Additional State Match Instructors]]</f>
        <v>2</v>
      </c>
      <c r="H110" s="8">
        <v>8700</v>
      </c>
      <c r="I110" s="8">
        <v>1800</v>
      </c>
      <c r="J110" s="10">
        <v>10500</v>
      </c>
      <c r="K110" s="1">
        <v>1</v>
      </c>
      <c r="L110" s="1">
        <v>3</v>
      </c>
    </row>
    <row r="111" spans="2:12" x14ac:dyDescent="0.25">
      <c r="B111" s="1">
        <v>2092</v>
      </c>
      <c r="C111" s="2" t="s">
        <v>103</v>
      </c>
      <c r="D111" s="7">
        <v>382.76</v>
      </c>
      <c r="E111" s="11">
        <v>1</v>
      </c>
      <c r="F111" s="11">
        <v>1</v>
      </c>
      <c r="G111" s="9">
        <f>District_Allocations[[#This Row],[Minimum State Funded Instructors]]+District_Allocations[[#This Row],[Maxiumum Additional State Match Instructors]]</f>
        <v>2</v>
      </c>
      <c r="H111" s="8">
        <v>8700</v>
      </c>
      <c r="I111" s="8">
        <v>1800</v>
      </c>
      <c r="J111" s="10">
        <v>10500</v>
      </c>
      <c r="K111" s="1">
        <v>1</v>
      </c>
      <c r="L111" s="1">
        <v>3</v>
      </c>
    </row>
    <row r="112" spans="2:12" x14ac:dyDescent="0.25">
      <c r="B112" s="1">
        <v>2112</v>
      </c>
      <c r="C112" s="2" t="s">
        <v>104</v>
      </c>
      <c r="D112" s="7">
        <v>1.88</v>
      </c>
      <c r="E112" s="11">
        <v>0</v>
      </c>
      <c r="F112" s="11">
        <v>0</v>
      </c>
      <c r="G112" s="9">
        <f>District_Allocations[[#This Row],[Minimum State Funded Instructors]]+District_Allocations[[#This Row],[Maxiumum Additional State Match Instructors]]</f>
        <v>0</v>
      </c>
      <c r="H112" s="8">
        <v>0</v>
      </c>
      <c r="I112" s="8">
        <v>0</v>
      </c>
      <c r="J112" s="10">
        <v>0</v>
      </c>
      <c r="K112" s="1">
        <v>0</v>
      </c>
      <c r="L112" s="1">
        <v>0</v>
      </c>
    </row>
    <row r="113" spans="2:12" x14ac:dyDescent="0.25">
      <c r="B113" s="1">
        <v>2085</v>
      </c>
      <c r="C113" s="2" t="s">
        <v>105</v>
      </c>
      <c r="D113" s="7">
        <v>132.93</v>
      </c>
      <c r="E113" s="11">
        <v>1</v>
      </c>
      <c r="F113" s="11">
        <v>1</v>
      </c>
      <c r="G113" s="9">
        <f>District_Allocations[[#This Row],[Minimum State Funded Instructors]]+District_Allocations[[#This Row],[Maxiumum Additional State Match Instructors]]</f>
        <v>2</v>
      </c>
      <c r="H113" s="8">
        <v>8700</v>
      </c>
      <c r="I113" s="8">
        <v>1800</v>
      </c>
      <c r="J113" s="10">
        <v>10500</v>
      </c>
      <c r="K113" s="1">
        <v>1</v>
      </c>
      <c r="L113" s="1">
        <v>3</v>
      </c>
    </row>
    <row r="114" spans="2:12" x14ac:dyDescent="0.25">
      <c r="B114" s="1">
        <v>2094</v>
      </c>
      <c r="C114" s="2" t="s">
        <v>106</v>
      </c>
      <c r="D114" s="7">
        <v>263.49</v>
      </c>
      <c r="E114" s="11">
        <v>1</v>
      </c>
      <c r="F114" s="11">
        <v>1</v>
      </c>
      <c r="G114" s="9">
        <f>District_Allocations[[#This Row],[Minimum State Funded Instructors]]+District_Allocations[[#This Row],[Maxiumum Additional State Match Instructors]]</f>
        <v>2</v>
      </c>
      <c r="H114" s="8">
        <v>8700</v>
      </c>
      <c r="I114" s="8">
        <v>1800</v>
      </c>
      <c r="J114" s="10">
        <v>10500</v>
      </c>
      <c r="K114" s="1">
        <v>1</v>
      </c>
      <c r="L114" s="1">
        <v>3</v>
      </c>
    </row>
    <row r="115" spans="2:12" x14ac:dyDescent="0.25">
      <c r="B115" s="1">
        <v>2090</v>
      </c>
      <c r="C115" s="2" t="s">
        <v>107</v>
      </c>
      <c r="D115" s="7">
        <v>0</v>
      </c>
      <c r="E115" s="11">
        <v>0</v>
      </c>
      <c r="F115" s="11">
        <v>0</v>
      </c>
      <c r="G115" s="9">
        <f>District_Allocations[[#This Row],[Minimum State Funded Instructors]]+District_Allocations[[#This Row],[Maxiumum Additional State Match Instructors]]</f>
        <v>0</v>
      </c>
      <c r="H115" s="8">
        <v>0</v>
      </c>
      <c r="I115" s="8">
        <v>0</v>
      </c>
      <c r="J115" s="10">
        <v>0</v>
      </c>
      <c r="K115" s="1">
        <v>0</v>
      </c>
      <c r="L115" s="1">
        <v>0</v>
      </c>
    </row>
    <row r="116" spans="2:12" x14ac:dyDescent="0.25">
      <c r="B116" s="1">
        <v>2256</v>
      </c>
      <c r="C116" s="2" t="s">
        <v>108</v>
      </c>
      <c r="D116" s="7">
        <v>6338.1</v>
      </c>
      <c r="E116" s="11">
        <v>2</v>
      </c>
      <c r="F116" s="11">
        <v>2</v>
      </c>
      <c r="G116" s="9">
        <f>District_Allocations[[#This Row],[Minimum State Funded Instructors]]+District_Allocations[[#This Row],[Maxiumum Additional State Match Instructors]]</f>
        <v>4</v>
      </c>
      <c r="H116" s="8">
        <v>17400</v>
      </c>
      <c r="I116" s="8">
        <v>3600</v>
      </c>
      <c r="J116" s="10">
        <v>21000</v>
      </c>
      <c r="K116" s="1">
        <v>2</v>
      </c>
      <c r="L116" s="1">
        <v>6</v>
      </c>
    </row>
    <row r="117" spans="2:12" x14ac:dyDescent="0.25">
      <c r="B117" s="1">
        <v>2048</v>
      </c>
      <c r="C117" s="2" t="s">
        <v>109</v>
      </c>
      <c r="D117" s="7">
        <v>11979.28</v>
      </c>
      <c r="E117" s="11">
        <v>4</v>
      </c>
      <c r="F117" s="11">
        <v>4</v>
      </c>
      <c r="G117" s="9">
        <f>District_Allocations[[#This Row],[Minimum State Funded Instructors]]+District_Allocations[[#This Row],[Maxiumum Additional State Match Instructors]]</f>
        <v>8</v>
      </c>
      <c r="H117" s="8">
        <v>34800</v>
      </c>
      <c r="I117" s="8">
        <v>7200</v>
      </c>
      <c r="J117" s="10">
        <v>42000</v>
      </c>
      <c r="K117" s="1">
        <v>4</v>
      </c>
      <c r="L117" s="1">
        <v>12</v>
      </c>
    </row>
    <row r="118" spans="2:12" x14ac:dyDescent="0.25">
      <c r="B118" s="1">
        <v>2205</v>
      </c>
      <c r="C118" s="2" t="s">
        <v>110</v>
      </c>
      <c r="D118" s="7">
        <v>1642.1</v>
      </c>
      <c r="E118" s="11">
        <v>2</v>
      </c>
      <c r="F118" s="11">
        <v>1</v>
      </c>
      <c r="G118" s="9">
        <f>District_Allocations[[#This Row],[Minimum State Funded Instructors]]+District_Allocations[[#This Row],[Maxiumum Additional State Match Instructors]]</f>
        <v>3</v>
      </c>
      <c r="H118" s="8">
        <v>13050</v>
      </c>
      <c r="I118" s="8">
        <v>2700</v>
      </c>
      <c r="J118" s="10">
        <v>15750</v>
      </c>
      <c r="K118" s="1">
        <v>1</v>
      </c>
      <c r="L118" s="1">
        <v>4</v>
      </c>
    </row>
    <row r="119" spans="2:12" x14ac:dyDescent="0.25">
      <c r="B119" s="1">
        <v>2249</v>
      </c>
      <c r="C119" s="2" t="s">
        <v>111</v>
      </c>
      <c r="D119" s="7">
        <v>37.840000000000003</v>
      </c>
      <c r="E119" s="11">
        <v>1</v>
      </c>
      <c r="F119" s="11">
        <v>1</v>
      </c>
      <c r="G119" s="9">
        <f>District_Allocations[[#This Row],[Minimum State Funded Instructors]]+District_Allocations[[#This Row],[Maxiumum Additional State Match Instructors]]</f>
        <v>2</v>
      </c>
      <c r="H119" s="8">
        <v>8700</v>
      </c>
      <c r="I119" s="8">
        <v>1800</v>
      </c>
      <c r="J119" s="10">
        <v>10500</v>
      </c>
      <c r="K119" s="1">
        <v>1</v>
      </c>
      <c r="L119" s="1">
        <v>3</v>
      </c>
    </row>
    <row r="120" spans="2:12" x14ac:dyDescent="0.25">
      <c r="B120" s="1">
        <v>1925</v>
      </c>
      <c r="C120" s="2" t="s">
        <v>112</v>
      </c>
      <c r="D120" s="7">
        <v>2205.38</v>
      </c>
      <c r="E120" s="11">
        <v>2</v>
      </c>
      <c r="F120" s="11">
        <v>1</v>
      </c>
      <c r="G120" s="9">
        <f>District_Allocations[[#This Row],[Minimum State Funded Instructors]]+District_Allocations[[#This Row],[Maxiumum Additional State Match Instructors]]</f>
        <v>3</v>
      </c>
      <c r="H120" s="8">
        <v>13050</v>
      </c>
      <c r="I120" s="8">
        <v>2700</v>
      </c>
      <c r="J120" s="10">
        <v>15750</v>
      </c>
      <c r="K120" s="1">
        <v>1</v>
      </c>
      <c r="L120" s="1">
        <v>4</v>
      </c>
    </row>
    <row r="121" spans="2:12" x14ac:dyDescent="0.25">
      <c r="B121" s="1">
        <v>1898</v>
      </c>
      <c r="C121" s="2" t="s">
        <v>113</v>
      </c>
      <c r="D121" s="7">
        <v>360.96</v>
      </c>
      <c r="E121" s="11">
        <v>1</v>
      </c>
      <c r="F121" s="11">
        <v>1</v>
      </c>
      <c r="G121" s="9">
        <f>District_Allocations[[#This Row],[Minimum State Funded Instructors]]+District_Allocations[[#This Row],[Maxiumum Additional State Match Instructors]]</f>
        <v>2</v>
      </c>
      <c r="H121" s="8">
        <v>8700</v>
      </c>
      <c r="I121" s="8">
        <v>1800</v>
      </c>
      <c r="J121" s="10">
        <v>10500</v>
      </c>
      <c r="K121" s="1">
        <v>1</v>
      </c>
      <c r="L121" s="1">
        <v>3</v>
      </c>
    </row>
    <row r="122" spans="2:12" x14ac:dyDescent="0.25">
      <c r="B122" s="1">
        <v>2010</v>
      </c>
      <c r="C122" s="2" t="s">
        <v>114</v>
      </c>
      <c r="D122" s="7">
        <v>43.93</v>
      </c>
      <c r="E122" s="11">
        <v>1</v>
      </c>
      <c r="F122" s="11">
        <v>1</v>
      </c>
      <c r="G122" s="9">
        <f>District_Allocations[[#This Row],[Minimum State Funded Instructors]]+District_Allocations[[#This Row],[Maxiumum Additional State Match Instructors]]</f>
        <v>2</v>
      </c>
      <c r="H122" s="8">
        <v>8700</v>
      </c>
      <c r="I122" s="8">
        <v>1800</v>
      </c>
      <c r="J122" s="10">
        <v>10500</v>
      </c>
      <c r="K122" s="1">
        <v>1</v>
      </c>
      <c r="L122" s="1">
        <v>3</v>
      </c>
    </row>
    <row r="123" spans="2:12" x14ac:dyDescent="0.25">
      <c r="B123" s="1">
        <v>2147</v>
      </c>
      <c r="C123" s="2" t="s">
        <v>115</v>
      </c>
      <c r="D123" s="7">
        <v>2263.46</v>
      </c>
      <c r="E123" s="11">
        <v>2</v>
      </c>
      <c r="F123" s="11">
        <v>1</v>
      </c>
      <c r="G123" s="9">
        <f>District_Allocations[[#This Row],[Minimum State Funded Instructors]]+District_Allocations[[#This Row],[Maxiumum Additional State Match Instructors]]</f>
        <v>3</v>
      </c>
      <c r="H123" s="8">
        <v>13050</v>
      </c>
      <c r="I123" s="8">
        <v>2700</v>
      </c>
      <c r="J123" s="10">
        <v>15750</v>
      </c>
      <c r="K123" s="1">
        <v>1</v>
      </c>
      <c r="L123" s="1">
        <v>4</v>
      </c>
    </row>
    <row r="124" spans="2:12" x14ac:dyDescent="0.25">
      <c r="B124" s="1">
        <v>2145</v>
      </c>
      <c r="C124" s="2" t="s">
        <v>116</v>
      </c>
      <c r="D124" s="7">
        <v>625.77</v>
      </c>
      <c r="E124" s="11">
        <v>1</v>
      </c>
      <c r="F124" s="11">
        <v>1</v>
      </c>
      <c r="G124" s="9">
        <f>District_Allocations[[#This Row],[Minimum State Funded Instructors]]+District_Allocations[[#This Row],[Maxiumum Additional State Match Instructors]]</f>
        <v>2</v>
      </c>
      <c r="H124" s="8">
        <v>8700</v>
      </c>
      <c r="I124" s="8">
        <v>1800</v>
      </c>
      <c r="J124" s="10">
        <v>10500</v>
      </c>
      <c r="K124" s="1">
        <v>1</v>
      </c>
      <c r="L124" s="1">
        <v>3</v>
      </c>
    </row>
    <row r="125" spans="2:12" x14ac:dyDescent="0.25">
      <c r="B125" s="1">
        <v>1968</v>
      </c>
      <c r="C125" s="2" t="s">
        <v>117</v>
      </c>
      <c r="D125" s="7">
        <v>443.6</v>
      </c>
      <c r="E125" s="11">
        <v>1</v>
      </c>
      <c r="F125" s="11">
        <v>1</v>
      </c>
      <c r="G125" s="9">
        <f>District_Allocations[[#This Row],[Minimum State Funded Instructors]]+District_Allocations[[#This Row],[Maxiumum Additional State Match Instructors]]</f>
        <v>2</v>
      </c>
      <c r="H125" s="8">
        <v>8700</v>
      </c>
      <c r="I125" s="8">
        <v>1800</v>
      </c>
      <c r="J125" s="10">
        <v>10500</v>
      </c>
      <c r="K125" s="1">
        <v>1</v>
      </c>
      <c r="L125" s="1">
        <v>3</v>
      </c>
    </row>
    <row r="126" spans="2:12" x14ac:dyDescent="0.25">
      <c r="B126" s="1">
        <v>2198</v>
      </c>
      <c r="C126" s="2" t="s">
        <v>118</v>
      </c>
      <c r="D126" s="7">
        <v>694.84</v>
      </c>
      <c r="E126" s="11">
        <v>1</v>
      </c>
      <c r="F126" s="11">
        <v>1</v>
      </c>
      <c r="G126" s="9">
        <f>District_Allocations[[#This Row],[Minimum State Funded Instructors]]+District_Allocations[[#This Row],[Maxiumum Additional State Match Instructors]]</f>
        <v>2</v>
      </c>
      <c r="H126" s="8">
        <v>8700</v>
      </c>
      <c r="I126" s="8">
        <v>1800</v>
      </c>
      <c r="J126" s="10">
        <v>10500</v>
      </c>
      <c r="K126" s="1">
        <v>1</v>
      </c>
      <c r="L126" s="1">
        <v>3</v>
      </c>
    </row>
    <row r="127" spans="2:12" x14ac:dyDescent="0.25">
      <c r="B127" s="1">
        <v>2199</v>
      </c>
      <c r="C127" s="2" t="s">
        <v>119</v>
      </c>
      <c r="D127" s="7">
        <v>472.89</v>
      </c>
      <c r="E127" s="11">
        <v>1</v>
      </c>
      <c r="F127" s="11">
        <v>1</v>
      </c>
      <c r="G127" s="9">
        <f>District_Allocations[[#This Row],[Minimum State Funded Instructors]]+District_Allocations[[#This Row],[Maxiumum Additional State Match Instructors]]</f>
        <v>2</v>
      </c>
      <c r="H127" s="8">
        <v>8700</v>
      </c>
      <c r="I127" s="8">
        <v>1800</v>
      </c>
      <c r="J127" s="10">
        <v>10500</v>
      </c>
      <c r="K127" s="1">
        <v>1</v>
      </c>
      <c r="L127" s="1">
        <v>3</v>
      </c>
    </row>
    <row r="128" spans="2:12" x14ac:dyDescent="0.25">
      <c r="B128" s="1">
        <v>2254</v>
      </c>
      <c r="C128" s="2" t="s">
        <v>120</v>
      </c>
      <c r="D128" s="7">
        <v>4250.32</v>
      </c>
      <c r="E128" s="11">
        <v>2</v>
      </c>
      <c r="F128" s="11">
        <v>1</v>
      </c>
      <c r="G128" s="9">
        <f>District_Allocations[[#This Row],[Minimum State Funded Instructors]]+District_Allocations[[#This Row],[Maxiumum Additional State Match Instructors]]</f>
        <v>3</v>
      </c>
      <c r="H128" s="8">
        <v>13050</v>
      </c>
      <c r="I128" s="8">
        <v>2700</v>
      </c>
      <c r="J128" s="10">
        <v>15750</v>
      </c>
      <c r="K128" s="1">
        <v>1</v>
      </c>
      <c r="L128" s="1">
        <v>4</v>
      </c>
    </row>
    <row r="129" spans="2:12" x14ac:dyDescent="0.25">
      <c r="B129" s="1">
        <v>1966</v>
      </c>
      <c r="C129" s="2" t="s">
        <v>121</v>
      </c>
      <c r="D129" s="7">
        <v>2146.66</v>
      </c>
      <c r="E129" s="11">
        <v>2</v>
      </c>
      <c r="F129" s="11">
        <v>1</v>
      </c>
      <c r="G129" s="9">
        <f>District_Allocations[[#This Row],[Minimum State Funded Instructors]]+District_Allocations[[#This Row],[Maxiumum Additional State Match Instructors]]</f>
        <v>3</v>
      </c>
      <c r="H129" s="8">
        <v>13050</v>
      </c>
      <c r="I129" s="8">
        <v>2700</v>
      </c>
      <c r="J129" s="10">
        <v>15750</v>
      </c>
      <c r="K129" s="1">
        <v>1</v>
      </c>
      <c r="L129" s="1">
        <v>4</v>
      </c>
    </row>
    <row r="130" spans="2:12" x14ac:dyDescent="0.25">
      <c r="B130" s="1">
        <v>1924</v>
      </c>
      <c r="C130" s="2" t="s">
        <v>122</v>
      </c>
      <c r="D130" s="7">
        <v>15100.49</v>
      </c>
      <c r="E130" s="11">
        <v>6</v>
      </c>
      <c r="F130" s="11">
        <v>7</v>
      </c>
      <c r="G130" s="9">
        <f>District_Allocations[[#This Row],[Minimum State Funded Instructors]]+District_Allocations[[#This Row],[Maxiumum Additional State Match Instructors]]</f>
        <v>13</v>
      </c>
      <c r="H130" s="8">
        <v>56550</v>
      </c>
      <c r="I130" s="8">
        <v>11700</v>
      </c>
      <c r="J130" s="10">
        <v>68250</v>
      </c>
      <c r="K130" s="1">
        <v>7</v>
      </c>
      <c r="L130" s="1">
        <v>20</v>
      </c>
    </row>
    <row r="131" spans="2:12" x14ac:dyDescent="0.25">
      <c r="B131" s="1">
        <v>1996</v>
      </c>
      <c r="C131" s="2" t="s">
        <v>123</v>
      </c>
      <c r="D131" s="7">
        <v>328.74</v>
      </c>
      <c r="E131" s="11">
        <v>1</v>
      </c>
      <c r="F131" s="11">
        <v>1</v>
      </c>
      <c r="G131" s="9">
        <f>District_Allocations[[#This Row],[Minimum State Funded Instructors]]+District_Allocations[[#This Row],[Maxiumum Additional State Match Instructors]]</f>
        <v>2</v>
      </c>
      <c r="H131" s="8">
        <v>8700</v>
      </c>
      <c r="I131" s="8">
        <v>1800</v>
      </c>
      <c r="J131" s="10">
        <v>10500</v>
      </c>
      <c r="K131" s="1">
        <v>1</v>
      </c>
      <c r="L131" s="1">
        <v>3</v>
      </c>
    </row>
    <row r="132" spans="2:12" x14ac:dyDescent="0.25">
      <c r="B132" s="1">
        <v>2061</v>
      </c>
      <c r="C132" s="2" t="s">
        <v>124</v>
      </c>
      <c r="D132" s="7">
        <v>243.47</v>
      </c>
      <c r="E132" s="11">
        <v>1</v>
      </c>
      <c r="F132" s="11">
        <v>1</v>
      </c>
      <c r="G132" s="9">
        <f>District_Allocations[[#This Row],[Minimum State Funded Instructors]]+District_Allocations[[#This Row],[Maxiumum Additional State Match Instructors]]</f>
        <v>2</v>
      </c>
      <c r="H132" s="8">
        <v>8700</v>
      </c>
      <c r="I132" s="8">
        <v>1800</v>
      </c>
      <c r="J132" s="10">
        <v>10500</v>
      </c>
      <c r="K132" s="1">
        <v>1</v>
      </c>
      <c r="L132" s="1">
        <v>3</v>
      </c>
    </row>
    <row r="133" spans="2:12" x14ac:dyDescent="0.25">
      <c r="B133" s="1">
        <v>2141</v>
      </c>
      <c r="C133" s="2" t="s">
        <v>125</v>
      </c>
      <c r="D133" s="7">
        <v>1663.92</v>
      </c>
      <c r="E133" s="11">
        <v>2</v>
      </c>
      <c r="F133" s="11">
        <v>1</v>
      </c>
      <c r="G133" s="9">
        <f>District_Allocations[[#This Row],[Minimum State Funded Instructors]]+District_Allocations[[#This Row],[Maxiumum Additional State Match Instructors]]</f>
        <v>3</v>
      </c>
      <c r="H133" s="8">
        <v>13050</v>
      </c>
      <c r="I133" s="8">
        <v>2700</v>
      </c>
      <c r="J133" s="10">
        <v>15750</v>
      </c>
      <c r="K133" s="1">
        <v>1</v>
      </c>
      <c r="L133" s="1">
        <v>4</v>
      </c>
    </row>
    <row r="134" spans="2:12" x14ac:dyDescent="0.25">
      <c r="B134" s="1">
        <v>2214</v>
      </c>
      <c r="C134" s="2" t="s">
        <v>126</v>
      </c>
      <c r="D134" s="7">
        <v>4.9400000000000004</v>
      </c>
      <c r="E134" s="11">
        <v>0</v>
      </c>
      <c r="F134" s="11">
        <v>0</v>
      </c>
      <c r="G134" s="9">
        <f>District_Allocations[[#This Row],[Minimum State Funded Instructors]]+District_Allocations[[#This Row],[Maxiumum Additional State Match Instructors]]</f>
        <v>0</v>
      </c>
      <c r="H134" s="8">
        <v>0</v>
      </c>
      <c r="I134" s="8">
        <v>0</v>
      </c>
      <c r="J134" s="10">
        <v>0</v>
      </c>
      <c r="K134" s="1">
        <v>0</v>
      </c>
      <c r="L134" s="1">
        <v>0</v>
      </c>
    </row>
    <row r="135" spans="2:12" x14ac:dyDescent="0.25">
      <c r="B135" s="1">
        <v>2143</v>
      </c>
      <c r="C135" s="2" t="s">
        <v>127</v>
      </c>
      <c r="D135" s="7">
        <v>2024.92</v>
      </c>
      <c r="E135" s="11">
        <v>2</v>
      </c>
      <c r="F135" s="11">
        <v>1</v>
      </c>
      <c r="G135" s="9">
        <f>District_Allocations[[#This Row],[Minimum State Funded Instructors]]+District_Allocations[[#This Row],[Maxiumum Additional State Match Instructors]]</f>
        <v>3</v>
      </c>
      <c r="H135" s="8">
        <v>13050</v>
      </c>
      <c r="I135" s="8">
        <v>2700</v>
      </c>
      <c r="J135" s="10">
        <v>15750</v>
      </c>
      <c r="K135" s="1">
        <v>1</v>
      </c>
      <c r="L135" s="1">
        <v>4</v>
      </c>
    </row>
    <row r="136" spans="2:12" x14ac:dyDescent="0.25">
      <c r="B136" s="1">
        <v>4131</v>
      </c>
      <c r="C136" s="2" t="s">
        <v>128</v>
      </c>
      <c r="D136" s="7">
        <v>2520.37</v>
      </c>
      <c r="E136" s="11">
        <v>2</v>
      </c>
      <c r="F136" s="11">
        <v>1</v>
      </c>
      <c r="G136" s="9">
        <f>District_Allocations[[#This Row],[Minimum State Funded Instructors]]+District_Allocations[[#This Row],[Maxiumum Additional State Match Instructors]]</f>
        <v>3</v>
      </c>
      <c r="H136" s="8">
        <v>13050</v>
      </c>
      <c r="I136" s="8">
        <v>2700</v>
      </c>
      <c r="J136" s="10">
        <v>15750</v>
      </c>
      <c r="K136" s="1">
        <v>1</v>
      </c>
      <c r="L136" s="1">
        <v>4</v>
      </c>
    </row>
    <row r="137" spans="2:12" x14ac:dyDescent="0.25">
      <c r="B137" s="1">
        <v>2110</v>
      </c>
      <c r="C137" s="2" t="s">
        <v>129</v>
      </c>
      <c r="D137" s="7">
        <v>1176.67</v>
      </c>
      <c r="E137" s="11">
        <v>1</v>
      </c>
      <c r="F137" s="11">
        <v>1</v>
      </c>
      <c r="G137" s="9">
        <f>District_Allocations[[#This Row],[Minimum State Funded Instructors]]+District_Allocations[[#This Row],[Maxiumum Additional State Match Instructors]]</f>
        <v>2</v>
      </c>
      <c r="H137" s="8">
        <v>8700</v>
      </c>
      <c r="I137" s="8">
        <v>1800</v>
      </c>
      <c r="J137" s="10">
        <v>10500</v>
      </c>
      <c r="K137" s="1">
        <v>1</v>
      </c>
      <c r="L137" s="1">
        <v>3</v>
      </c>
    </row>
    <row r="138" spans="2:12" x14ac:dyDescent="0.25">
      <c r="B138" s="1">
        <v>1990</v>
      </c>
      <c r="C138" s="2" t="s">
        <v>130</v>
      </c>
      <c r="D138" s="7">
        <v>581.87</v>
      </c>
      <c r="E138" s="11">
        <v>1</v>
      </c>
      <c r="F138" s="11">
        <v>1</v>
      </c>
      <c r="G138" s="9">
        <f>District_Allocations[[#This Row],[Minimum State Funded Instructors]]+District_Allocations[[#This Row],[Maxiumum Additional State Match Instructors]]</f>
        <v>2</v>
      </c>
      <c r="H138" s="8">
        <v>8700</v>
      </c>
      <c r="I138" s="8">
        <v>1800</v>
      </c>
      <c r="J138" s="10">
        <v>10500</v>
      </c>
      <c r="K138" s="1">
        <v>1</v>
      </c>
      <c r="L138" s="1">
        <v>3</v>
      </c>
    </row>
    <row r="139" spans="2:12" x14ac:dyDescent="0.25">
      <c r="B139" s="1">
        <v>2093</v>
      </c>
      <c r="C139" s="2" t="s">
        <v>131</v>
      </c>
      <c r="D139" s="7">
        <v>494.49</v>
      </c>
      <c r="E139" s="11">
        <v>1</v>
      </c>
      <c r="F139" s="11">
        <v>1</v>
      </c>
      <c r="G139" s="9">
        <f>District_Allocations[[#This Row],[Minimum State Funded Instructors]]+District_Allocations[[#This Row],[Maxiumum Additional State Match Instructors]]</f>
        <v>2</v>
      </c>
      <c r="H139" s="8">
        <v>8700</v>
      </c>
      <c r="I139" s="8">
        <v>1800</v>
      </c>
      <c r="J139" s="10">
        <v>10500</v>
      </c>
      <c r="K139" s="1">
        <v>1</v>
      </c>
      <c r="L139" s="1">
        <v>3</v>
      </c>
    </row>
    <row r="140" spans="2:12" x14ac:dyDescent="0.25">
      <c r="B140" s="1">
        <v>2108</v>
      </c>
      <c r="C140" s="2" t="s">
        <v>132</v>
      </c>
      <c r="D140" s="7">
        <v>2269.9899999999998</v>
      </c>
      <c r="E140" s="11">
        <v>2</v>
      </c>
      <c r="F140" s="11">
        <v>1</v>
      </c>
      <c r="G140" s="9">
        <f>District_Allocations[[#This Row],[Minimum State Funded Instructors]]+District_Allocations[[#This Row],[Maxiumum Additional State Match Instructors]]</f>
        <v>3</v>
      </c>
      <c r="H140" s="8">
        <v>13050</v>
      </c>
      <c r="I140" s="8">
        <v>2700</v>
      </c>
      <c r="J140" s="10">
        <v>15750</v>
      </c>
      <c r="K140" s="1">
        <v>1</v>
      </c>
      <c r="L140" s="1">
        <v>4</v>
      </c>
    </row>
    <row r="141" spans="2:12" x14ac:dyDescent="0.25">
      <c r="B141" s="1">
        <v>1928</v>
      </c>
      <c r="C141" s="2" t="s">
        <v>133</v>
      </c>
      <c r="D141" s="7">
        <v>6173.1</v>
      </c>
      <c r="E141" s="11">
        <v>2</v>
      </c>
      <c r="F141" s="11">
        <v>2</v>
      </c>
      <c r="G141" s="9">
        <f>District_Allocations[[#This Row],[Minimum State Funded Instructors]]+District_Allocations[[#This Row],[Maxiumum Additional State Match Instructors]]</f>
        <v>4</v>
      </c>
      <c r="H141" s="8">
        <v>17400</v>
      </c>
      <c r="I141" s="8">
        <v>3600</v>
      </c>
      <c r="J141" s="10">
        <v>21000</v>
      </c>
      <c r="K141" s="1">
        <v>2</v>
      </c>
      <c r="L141" s="1">
        <v>6</v>
      </c>
    </row>
    <row r="142" spans="2:12" x14ac:dyDescent="0.25">
      <c r="B142" s="1">
        <v>1926</v>
      </c>
      <c r="C142" s="2" t="s">
        <v>134</v>
      </c>
      <c r="D142" s="7">
        <v>4034.92</v>
      </c>
      <c r="E142" s="11">
        <v>2</v>
      </c>
      <c r="F142" s="11">
        <v>1</v>
      </c>
      <c r="G142" s="9">
        <f>District_Allocations[[#This Row],[Minimum State Funded Instructors]]+District_Allocations[[#This Row],[Maxiumum Additional State Match Instructors]]</f>
        <v>3</v>
      </c>
      <c r="H142" s="8">
        <v>13050</v>
      </c>
      <c r="I142" s="8">
        <v>2700</v>
      </c>
      <c r="J142" s="10">
        <v>15750</v>
      </c>
      <c r="K142" s="1">
        <v>1</v>
      </c>
      <c r="L142" s="1">
        <v>4</v>
      </c>
    </row>
    <row r="143" spans="2:12" x14ac:dyDescent="0.25">
      <c r="B143" s="1">
        <v>2060</v>
      </c>
      <c r="C143" s="2" t="s">
        <v>135</v>
      </c>
      <c r="D143" s="7">
        <v>0</v>
      </c>
      <c r="E143" s="11">
        <v>0</v>
      </c>
      <c r="F143" s="11">
        <v>0</v>
      </c>
      <c r="G143" s="9">
        <f>District_Allocations[[#This Row],[Minimum State Funded Instructors]]+District_Allocations[[#This Row],[Maxiumum Additional State Match Instructors]]</f>
        <v>0</v>
      </c>
      <c r="H143" s="8">
        <v>0</v>
      </c>
      <c r="I143" s="8">
        <v>0</v>
      </c>
      <c r="J143" s="10">
        <v>0</v>
      </c>
      <c r="K143" s="1">
        <v>0</v>
      </c>
      <c r="L143" s="1">
        <v>0</v>
      </c>
    </row>
    <row r="144" spans="2:12" x14ac:dyDescent="0.25">
      <c r="B144" s="1">
        <v>2181</v>
      </c>
      <c r="C144" s="2" t="s">
        <v>136</v>
      </c>
      <c r="D144" s="7">
        <v>2728.26</v>
      </c>
      <c r="E144" s="11">
        <v>2</v>
      </c>
      <c r="F144" s="11">
        <v>1</v>
      </c>
      <c r="G144" s="9">
        <f>District_Allocations[[#This Row],[Minimum State Funded Instructors]]+District_Allocations[[#This Row],[Maxiumum Additional State Match Instructors]]</f>
        <v>3</v>
      </c>
      <c r="H144" s="8">
        <v>13050</v>
      </c>
      <c r="I144" s="8">
        <v>2700</v>
      </c>
      <c r="J144" s="10">
        <v>15750</v>
      </c>
      <c r="K144" s="1">
        <v>1</v>
      </c>
      <c r="L144" s="1">
        <v>4</v>
      </c>
    </row>
    <row r="145" spans="2:12" x14ac:dyDescent="0.25">
      <c r="B145" s="1">
        <v>2207</v>
      </c>
      <c r="C145" s="2" t="s">
        <v>137</v>
      </c>
      <c r="D145" s="7">
        <v>2891.81</v>
      </c>
      <c r="E145" s="11">
        <v>2</v>
      </c>
      <c r="F145" s="11">
        <v>1</v>
      </c>
      <c r="G145" s="9">
        <f>District_Allocations[[#This Row],[Minimum State Funded Instructors]]+District_Allocations[[#This Row],[Maxiumum Additional State Match Instructors]]</f>
        <v>3</v>
      </c>
      <c r="H145" s="8">
        <v>13050</v>
      </c>
      <c r="I145" s="8">
        <v>2700</v>
      </c>
      <c r="J145" s="10">
        <v>15750</v>
      </c>
      <c r="K145" s="1">
        <v>1</v>
      </c>
      <c r="L145" s="1">
        <v>4</v>
      </c>
    </row>
    <row r="146" spans="2:12" x14ac:dyDescent="0.25">
      <c r="B146" s="1">
        <v>2192</v>
      </c>
      <c r="C146" s="2" t="s">
        <v>138</v>
      </c>
      <c r="D146" s="7">
        <v>294.29000000000002</v>
      </c>
      <c r="E146" s="11">
        <v>1</v>
      </c>
      <c r="F146" s="11">
        <v>1</v>
      </c>
      <c r="G146" s="9">
        <f>District_Allocations[[#This Row],[Minimum State Funded Instructors]]+District_Allocations[[#This Row],[Maxiumum Additional State Match Instructors]]</f>
        <v>2</v>
      </c>
      <c r="H146" s="8">
        <v>8700</v>
      </c>
      <c r="I146" s="8">
        <v>1800</v>
      </c>
      <c r="J146" s="10">
        <v>10500</v>
      </c>
      <c r="K146" s="1">
        <v>1</v>
      </c>
      <c r="L146" s="1">
        <v>3</v>
      </c>
    </row>
    <row r="147" spans="2:12" x14ac:dyDescent="0.25">
      <c r="B147" s="1">
        <v>1900</v>
      </c>
      <c r="C147" s="2" t="s">
        <v>139</v>
      </c>
      <c r="D147" s="7">
        <v>1351.75</v>
      </c>
      <c r="E147" s="11">
        <v>1</v>
      </c>
      <c r="F147" s="11">
        <v>1</v>
      </c>
      <c r="G147" s="9">
        <f>District_Allocations[[#This Row],[Minimum State Funded Instructors]]+District_Allocations[[#This Row],[Maxiumum Additional State Match Instructors]]</f>
        <v>2</v>
      </c>
      <c r="H147" s="8">
        <v>8700</v>
      </c>
      <c r="I147" s="8">
        <v>1800</v>
      </c>
      <c r="J147" s="10">
        <v>10500</v>
      </c>
      <c r="K147" s="1">
        <v>1</v>
      </c>
      <c r="L147" s="1">
        <v>3</v>
      </c>
    </row>
    <row r="148" spans="2:12" x14ac:dyDescent="0.25">
      <c r="B148" s="1">
        <v>2039</v>
      </c>
      <c r="C148" s="2" t="s">
        <v>140</v>
      </c>
      <c r="D148" s="7">
        <v>2194.21</v>
      </c>
      <c r="E148" s="11">
        <v>2</v>
      </c>
      <c r="F148" s="11">
        <v>1</v>
      </c>
      <c r="G148" s="9">
        <f>District_Allocations[[#This Row],[Minimum State Funded Instructors]]+District_Allocations[[#This Row],[Maxiumum Additional State Match Instructors]]</f>
        <v>3</v>
      </c>
      <c r="H148" s="8">
        <v>13050</v>
      </c>
      <c r="I148" s="8">
        <v>2700</v>
      </c>
      <c r="J148" s="10">
        <v>15750</v>
      </c>
      <c r="K148" s="1">
        <v>1</v>
      </c>
      <c r="L148" s="1">
        <v>4</v>
      </c>
    </row>
    <row r="149" spans="2:12" x14ac:dyDescent="0.25">
      <c r="B149" s="1">
        <v>2202</v>
      </c>
      <c r="C149" s="2" t="s">
        <v>141</v>
      </c>
      <c r="D149" s="7">
        <v>284.24</v>
      </c>
      <c r="E149" s="11">
        <v>1</v>
      </c>
      <c r="F149" s="11">
        <v>1</v>
      </c>
      <c r="G149" s="9">
        <f>District_Allocations[[#This Row],[Minimum State Funded Instructors]]+District_Allocations[[#This Row],[Maxiumum Additional State Match Instructors]]</f>
        <v>2</v>
      </c>
      <c r="H149" s="8">
        <v>8700</v>
      </c>
      <c r="I149" s="8">
        <v>1800</v>
      </c>
      <c r="J149" s="10">
        <v>10500</v>
      </c>
      <c r="K149" s="1">
        <v>1</v>
      </c>
      <c r="L149" s="1">
        <v>3</v>
      </c>
    </row>
    <row r="150" spans="2:12" x14ac:dyDescent="0.25">
      <c r="B150" s="1">
        <v>2016</v>
      </c>
      <c r="C150" s="2" t="s">
        <v>142</v>
      </c>
      <c r="D150" s="7">
        <v>3</v>
      </c>
      <c r="E150" s="11">
        <v>0</v>
      </c>
      <c r="F150" s="11">
        <v>0</v>
      </c>
      <c r="G150" s="9">
        <f>District_Allocations[[#This Row],[Minimum State Funded Instructors]]+District_Allocations[[#This Row],[Maxiumum Additional State Match Instructors]]</f>
        <v>0</v>
      </c>
      <c r="H150" s="8">
        <v>0</v>
      </c>
      <c r="I150" s="8">
        <v>0</v>
      </c>
      <c r="J150" s="10">
        <v>0</v>
      </c>
      <c r="K150" s="1">
        <v>0</v>
      </c>
      <c r="L150" s="1">
        <v>0</v>
      </c>
    </row>
    <row r="151" spans="2:12" x14ac:dyDescent="0.25">
      <c r="B151" s="1">
        <v>1897</v>
      </c>
      <c r="C151" s="2" t="s">
        <v>143</v>
      </c>
      <c r="D151" s="7">
        <v>0</v>
      </c>
      <c r="E151" s="11">
        <v>0</v>
      </c>
      <c r="F151" s="11">
        <v>0</v>
      </c>
      <c r="G151" s="9">
        <f>District_Allocations[[#This Row],[Minimum State Funded Instructors]]+District_Allocations[[#This Row],[Maxiumum Additional State Match Instructors]]</f>
        <v>0</v>
      </c>
      <c r="H151" s="8">
        <v>0</v>
      </c>
      <c r="I151" s="8">
        <v>0</v>
      </c>
      <c r="J151" s="10">
        <v>0</v>
      </c>
      <c r="K151" s="1">
        <v>0</v>
      </c>
      <c r="L151" s="1">
        <v>0</v>
      </c>
    </row>
    <row r="152" spans="2:12" x14ac:dyDescent="0.25">
      <c r="B152" s="1">
        <v>2047</v>
      </c>
      <c r="C152" s="2" t="s">
        <v>144</v>
      </c>
      <c r="D152" s="7">
        <v>19</v>
      </c>
      <c r="E152" s="11">
        <v>1</v>
      </c>
      <c r="F152" s="11">
        <v>1</v>
      </c>
      <c r="G152" s="9">
        <f>District_Allocations[[#This Row],[Minimum State Funded Instructors]]+District_Allocations[[#This Row],[Maxiumum Additional State Match Instructors]]</f>
        <v>2</v>
      </c>
      <c r="H152" s="8">
        <v>8700</v>
      </c>
      <c r="I152" s="8">
        <v>1800</v>
      </c>
      <c r="J152" s="10">
        <v>10500</v>
      </c>
      <c r="K152" s="1">
        <v>1</v>
      </c>
      <c r="L152" s="1">
        <v>3</v>
      </c>
    </row>
    <row r="153" spans="2:12" x14ac:dyDescent="0.25">
      <c r="B153" s="1">
        <v>2081</v>
      </c>
      <c r="C153" s="2" t="s">
        <v>145</v>
      </c>
      <c r="D153" s="7">
        <v>935.31</v>
      </c>
      <c r="E153" s="11">
        <v>1</v>
      </c>
      <c r="F153" s="11">
        <v>1</v>
      </c>
      <c r="G153" s="9">
        <f>District_Allocations[[#This Row],[Minimum State Funded Instructors]]+District_Allocations[[#This Row],[Maxiumum Additional State Match Instructors]]</f>
        <v>2</v>
      </c>
      <c r="H153" s="8">
        <v>8700</v>
      </c>
      <c r="I153" s="8">
        <v>1800</v>
      </c>
      <c r="J153" s="10">
        <v>10500</v>
      </c>
      <c r="K153" s="1">
        <v>1</v>
      </c>
      <c r="L153" s="1">
        <v>3</v>
      </c>
    </row>
    <row r="154" spans="2:12" x14ac:dyDescent="0.25">
      <c r="B154" s="1">
        <v>2062</v>
      </c>
      <c r="C154" s="2" t="s">
        <v>146</v>
      </c>
      <c r="D154" s="7">
        <v>9.5</v>
      </c>
      <c r="E154" s="11">
        <v>0</v>
      </c>
      <c r="F154" s="11">
        <v>0</v>
      </c>
      <c r="G154" s="9">
        <f>District_Allocations[[#This Row],[Minimum State Funded Instructors]]+District_Allocations[[#This Row],[Maxiumum Additional State Match Instructors]]</f>
        <v>0</v>
      </c>
      <c r="H154" s="8">
        <v>0</v>
      </c>
      <c r="I154" s="8">
        <v>0</v>
      </c>
      <c r="J154" s="10">
        <v>0</v>
      </c>
      <c r="K154" s="1">
        <v>0</v>
      </c>
      <c r="L154" s="1">
        <v>0</v>
      </c>
    </row>
    <row r="155" spans="2:12" x14ac:dyDescent="0.25">
      <c r="B155" s="1">
        <v>1973</v>
      </c>
      <c r="C155" s="2" t="s">
        <v>147</v>
      </c>
      <c r="D155" s="7">
        <v>213.82</v>
      </c>
      <c r="E155" s="11">
        <v>1</v>
      </c>
      <c r="F155" s="11">
        <v>1</v>
      </c>
      <c r="G155" s="9">
        <f>District_Allocations[[#This Row],[Minimum State Funded Instructors]]+District_Allocations[[#This Row],[Maxiumum Additional State Match Instructors]]</f>
        <v>2</v>
      </c>
      <c r="H155" s="8">
        <v>8700</v>
      </c>
      <c r="I155" s="8">
        <v>1800</v>
      </c>
      <c r="J155" s="10">
        <v>10500</v>
      </c>
      <c r="K155" s="1">
        <v>1</v>
      </c>
      <c r="L155" s="1">
        <v>3</v>
      </c>
    </row>
    <row r="156" spans="2:12" x14ac:dyDescent="0.25">
      <c r="B156" s="1">
        <v>2180</v>
      </c>
      <c r="C156" s="2" t="s">
        <v>148</v>
      </c>
      <c r="D156" s="7">
        <v>43001.68</v>
      </c>
      <c r="E156" s="11">
        <v>6</v>
      </c>
      <c r="F156" s="11">
        <v>8</v>
      </c>
      <c r="G156" s="9">
        <f>District_Allocations[[#This Row],[Minimum State Funded Instructors]]+District_Allocations[[#This Row],[Maxiumum Additional State Match Instructors]]</f>
        <v>14</v>
      </c>
      <c r="H156" s="8">
        <v>60900</v>
      </c>
      <c r="I156" s="8">
        <v>12600</v>
      </c>
      <c r="J156" s="10">
        <v>73500</v>
      </c>
      <c r="K156" s="1">
        <v>8</v>
      </c>
      <c r="L156" s="1">
        <v>22</v>
      </c>
    </row>
    <row r="157" spans="2:12" x14ac:dyDescent="0.25">
      <c r="B157" s="1">
        <v>1967</v>
      </c>
      <c r="C157" s="2" t="s">
        <v>149</v>
      </c>
      <c r="D157" s="7">
        <v>117.35</v>
      </c>
      <c r="E157" s="11">
        <v>1</v>
      </c>
      <c r="F157" s="11">
        <v>1</v>
      </c>
      <c r="G157" s="9">
        <f>District_Allocations[[#This Row],[Minimum State Funded Instructors]]+District_Allocations[[#This Row],[Maxiumum Additional State Match Instructors]]</f>
        <v>2</v>
      </c>
      <c r="H157" s="8">
        <v>8700</v>
      </c>
      <c r="I157" s="8">
        <v>1800</v>
      </c>
      <c r="J157" s="10">
        <v>10500</v>
      </c>
      <c r="K157" s="1">
        <v>1</v>
      </c>
      <c r="L157" s="1">
        <v>3</v>
      </c>
    </row>
    <row r="158" spans="2:12" x14ac:dyDescent="0.25">
      <c r="B158" s="1">
        <v>2009</v>
      </c>
      <c r="C158" s="2" t="s">
        <v>150</v>
      </c>
      <c r="D158" s="7">
        <v>186.95</v>
      </c>
      <c r="E158" s="11">
        <v>1</v>
      </c>
      <c r="F158" s="11">
        <v>1</v>
      </c>
      <c r="G158" s="9">
        <f>District_Allocations[[#This Row],[Minimum State Funded Instructors]]+District_Allocations[[#This Row],[Maxiumum Additional State Match Instructors]]</f>
        <v>2</v>
      </c>
      <c r="H158" s="8">
        <v>8700</v>
      </c>
      <c r="I158" s="8">
        <v>1800</v>
      </c>
      <c r="J158" s="10">
        <v>10500</v>
      </c>
      <c r="K158" s="1">
        <v>1</v>
      </c>
      <c r="L158" s="1">
        <v>3</v>
      </c>
    </row>
    <row r="159" spans="2:12" x14ac:dyDescent="0.25">
      <c r="B159" s="1">
        <v>2045</v>
      </c>
      <c r="C159" s="2" t="s">
        <v>151</v>
      </c>
      <c r="D159" s="7">
        <v>0</v>
      </c>
      <c r="E159" s="11">
        <v>0</v>
      </c>
      <c r="F159" s="11">
        <v>0</v>
      </c>
      <c r="G159" s="9">
        <f>District_Allocations[[#This Row],[Minimum State Funded Instructors]]+District_Allocations[[#This Row],[Maxiumum Additional State Match Instructors]]</f>
        <v>0</v>
      </c>
      <c r="H159" s="8">
        <v>0</v>
      </c>
      <c r="I159" s="8">
        <v>0</v>
      </c>
      <c r="J159" s="10">
        <v>0</v>
      </c>
      <c r="K159" s="1">
        <v>0</v>
      </c>
      <c r="L159" s="1">
        <v>0</v>
      </c>
    </row>
    <row r="160" spans="2:12" x14ac:dyDescent="0.25">
      <c r="B160" s="1">
        <v>1946</v>
      </c>
      <c r="C160" s="2" t="s">
        <v>152</v>
      </c>
      <c r="D160" s="7">
        <v>835.61</v>
      </c>
      <c r="E160" s="11">
        <v>1</v>
      </c>
      <c r="F160" s="11">
        <v>1</v>
      </c>
      <c r="G160" s="9">
        <f>District_Allocations[[#This Row],[Minimum State Funded Instructors]]+District_Allocations[[#This Row],[Maxiumum Additional State Match Instructors]]</f>
        <v>2</v>
      </c>
      <c r="H160" s="8">
        <v>8700</v>
      </c>
      <c r="I160" s="8">
        <v>1800</v>
      </c>
      <c r="J160" s="10">
        <v>10500</v>
      </c>
      <c r="K160" s="1">
        <v>1</v>
      </c>
      <c r="L160" s="1">
        <v>3</v>
      </c>
    </row>
    <row r="161" spans="2:12" x14ac:dyDescent="0.25">
      <c r="B161" s="1">
        <v>1977</v>
      </c>
      <c r="C161" s="2" t="s">
        <v>153</v>
      </c>
      <c r="D161" s="7">
        <v>6040.93</v>
      </c>
      <c r="E161" s="11">
        <v>2</v>
      </c>
      <c r="F161" s="11">
        <v>2</v>
      </c>
      <c r="G161" s="9">
        <f>District_Allocations[[#This Row],[Minimum State Funded Instructors]]+District_Allocations[[#This Row],[Maxiumum Additional State Match Instructors]]</f>
        <v>4</v>
      </c>
      <c r="H161" s="8">
        <v>17400</v>
      </c>
      <c r="I161" s="8">
        <v>3600</v>
      </c>
      <c r="J161" s="10">
        <v>21000</v>
      </c>
      <c r="K161" s="1">
        <v>2</v>
      </c>
      <c r="L161" s="1">
        <v>6</v>
      </c>
    </row>
    <row r="162" spans="2:12" x14ac:dyDescent="0.25">
      <c r="B162" s="1">
        <v>2001</v>
      </c>
      <c r="C162" s="2" t="s">
        <v>154</v>
      </c>
      <c r="D162" s="7">
        <v>0</v>
      </c>
      <c r="E162" s="11">
        <v>0</v>
      </c>
      <c r="F162" s="11">
        <v>0</v>
      </c>
      <c r="G162" s="9">
        <f>District_Allocations[[#This Row],[Minimum State Funded Instructors]]+District_Allocations[[#This Row],[Maxiumum Additional State Match Instructors]]</f>
        <v>0</v>
      </c>
      <c r="H162" s="8">
        <v>0</v>
      </c>
      <c r="I162" s="8">
        <v>0</v>
      </c>
      <c r="J162" s="10">
        <v>0</v>
      </c>
      <c r="K162" s="1">
        <v>0</v>
      </c>
      <c r="L162" s="1">
        <v>0</v>
      </c>
    </row>
    <row r="163" spans="2:12" x14ac:dyDescent="0.25">
      <c r="B163" s="1">
        <v>2182</v>
      </c>
      <c r="C163" s="2" t="s">
        <v>155</v>
      </c>
      <c r="D163" s="7">
        <v>8665.69</v>
      </c>
      <c r="E163" s="11">
        <v>4</v>
      </c>
      <c r="F163" s="11">
        <v>4</v>
      </c>
      <c r="G163" s="9">
        <f>District_Allocations[[#This Row],[Minimum State Funded Instructors]]+District_Allocations[[#This Row],[Maxiumum Additional State Match Instructors]]</f>
        <v>8</v>
      </c>
      <c r="H163" s="8">
        <v>34800</v>
      </c>
      <c r="I163" s="8">
        <v>7200</v>
      </c>
      <c r="J163" s="10">
        <v>42000</v>
      </c>
      <c r="K163" s="1">
        <v>4</v>
      </c>
      <c r="L163" s="1">
        <v>12</v>
      </c>
    </row>
    <row r="164" spans="2:12" x14ac:dyDescent="0.25">
      <c r="B164" s="1">
        <v>1999</v>
      </c>
      <c r="C164" s="2" t="s">
        <v>156</v>
      </c>
      <c r="D164" s="7">
        <v>346.08</v>
      </c>
      <c r="E164" s="11">
        <v>1</v>
      </c>
      <c r="F164" s="11">
        <v>1</v>
      </c>
      <c r="G164" s="9">
        <f>District_Allocations[[#This Row],[Minimum State Funded Instructors]]+District_Allocations[[#This Row],[Maxiumum Additional State Match Instructors]]</f>
        <v>2</v>
      </c>
      <c r="H164" s="8">
        <v>8700</v>
      </c>
      <c r="I164" s="8">
        <v>1800</v>
      </c>
      <c r="J164" s="10">
        <v>10500</v>
      </c>
      <c r="K164" s="1">
        <v>1</v>
      </c>
      <c r="L164" s="1">
        <v>3</v>
      </c>
    </row>
    <row r="165" spans="2:12" x14ac:dyDescent="0.25">
      <c r="B165" s="1">
        <v>2188</v>
      </c>
      <c r="C165" s="2" t="s">
        <v>157</v>
      </c>
      <c r="D165" s="7">
        <v>537.59</v>
      </c>
      <c r="E165" s="11">
        <v>1</v>
      </c>
      <c r="F165" s="11">
        <v>1</v>
      </c>
      <c r="G165" s="9">
        <f>District_Allocations[[#This Row],[Minimum State Funded Instructors]]+District_Allocations[[#This Row],[Maxiumum Additional State Match Instructors]]</f>
        <v>2</v>
      </c>
      <c r="H165" s="8">
        <v>8700</v>
      </c>
      <c r="I165" s="8">
        <v>1800</v>
      </c>
      <c r="J165" s="10">
        <v>10500</v>
      </c>
      <c r="K165" s="1">
        <v>1</v>
      </c>
      <c r="L165" s="1">
        <v>3</v>
      </c>
    </row>
    <row r="166" spans="2:12" x14ac:dyDescent="0.25">
      <c r="B166" s="1">
        <v>2044</v>
      </c>
      <c r="C166" s="2" t="s">
        <v>158</v>
      </c>
      <c r="D166" s="7">
        <v>813.74</v>
      </c>
      <c r="E166" s="11">
        <v>1</v>
      </c>
      <c r="F166" s="11">
        <v>1</v>
      </c>
      <c r="G166" s="9">
        <f>District_Allocations[[#This Row],[Minimum State Funded Instructors]]+District_Allocations[[#This Row],[Maxiumum Additional State Match Instructors]]</f>
        <v>2</v>
      </c>
      <c r="H166" s="8">
        <v>8700</v>
      </c>
      <c r="I166" s="8">
        <v>1800</v>
      </c>
      <c r="J166" s="10">
        <v>10500</v>
      </c>
      <c r="K166" s="1">
        <v>1</v>
      </c>
      <c r="L166" s="1">
        <v>3</v>
      </c>
    </row>
    <row r="167" spans="2:12" x14ac:dyDescent="0.25">
      <c r="B167" s="1">
        <v>2142</v>
      </c>
      <c r="C167" s="2" t="s">
        <v>159</v>
      </c>
      <c r="D167" s="7">
        <v>37960.410000000003</v>
      </c>
      <c r="E167" s="11">
        <v>6</v>
      </c>
      <c r="F167" s="11">
        <v>8</v>
      </c>
      <c r="G167" s="9">
        <f>District_Allocations[[#This Row],[Minimum State Funded Instructors]]+District_Allocations[[#This Row],[Maxiumum Additional State Match Instructors]]</f>
        <v>14</v>
      </c>
      <c r="H167" s="8">
        <v>60900</v>
      </c>
      <c r="I167" s="8">
        <v>12600</v>
      </c>
      <c r="J167" s="10">
        <v>73500</v>
      </c>
      <c r="K167" s="1">
        <v>8</v>
      </c>
      <c r="L167" s="1">
        <v>22</v>
      </c>
    </row>
    <row r="168" spans="2:12" x14ac:dyDescent="0.25">
      <c r="B168" s="1">
        <v>2104</v>
      </c>
      <c r="C168" s="2" t="s">
        <v>160</v>
      </c>
      <c r="D168" s="7">
        <v>520.26</v>
      </c>
      <c r="E168" s="11">
        <v>1</v>
      </c>
      <c r="F168" s="11">
        <v>1</v>
      </c>
      <c r="G168" s="9">
        <f>District_Allocations[[#This Row],[Minimum State Funded Instructors]]+District_Allocations[[#This Row],[Maxiumum Additional State Match Instructors]]</f>
        <v>2</v>
      </c>
      <c r="H168" s="8">
        <v>8700</v>
      </c>
      <c r="I168" s="8">
        <v>1800</v>
      </c>
      <c r="J168" s="10">
        <v>10500</v>
      </c>
      <c r="K168" s="1">
        <v>1</v>
      </c>
      <c r="L168" s="1">
        <v>3</v>
      </c>
    </row>
    <row r="169" spans="2:12" x14ac:dyDescent="0.25">
      <c r="B169" s="1">
        <v>1944</v>
      </c>
      <c r="C169" s="2" t="s">
        <v>161</v>
      </c>
      <c r="D169" s="7">
        <v>1898.73</v>
      </c>
      <c r="E169" s="11">
        <v>2</v>
      </c>
      <c r="F169" s="11">
        <v>1</v>
      </c>
      <c r="G169" s="9">
        <f>District_Allocations[[#This Row],[Minimum State Funded Instructors]]+District_Allocations[[#This Row],[Maxiumum Additional State Match Instructors]]</f>
        <v>3</v>
      </c>
      <c r="H169" s="8">
        <v>13050</v>
      </c>
      <c r="I169" s="8">
        <v>2700</v>
      </c>
      <c r="J169" s="10">
        <v>15750</v>
      </c>
      <c r="K169" s="1">
        <v>1</v>
      </c>
      <c r="L169" s="1">
        <v>4</v>
      </c>
    </row>
    <row r="170" spans="2:12" x14ac:dyDescent="0.25">
      <c r="B170" s="1">
        <v>2103</v>
      </c>
      <c r="C170" s="2" t="s">
        <v>162</v>
      </c>
      <c r="D170" s="7">
        <v>630.05999999999995</v>
      </c>
      <c r="E170" s="11">
        <v>1</v>
      </c>
      <c r="F170" s="11">
        <v>1</v>
      </c>
      <c r="G170" s="9">
        <f>District_Allocations[[#This Row],[Minimum State Funded Instructors]]+District_Allocations[[#This Row],[Maxiumum Additional State Match Instructors]]</f>
        <v>2</v>
      </c>
      <c r="H170" s="8">
        <v>8700</v>
      </c>
      <c r="I170" s="8">
        <v>1800</v>
      </c>
      <c r="J170" s="10">
        <v>10500</v>
      </c>
      <c r="K170" s="1">
        <v>1</v>
      </c>
      <c r="L170" s="1">
        <v>3</v>
      </c>
    </row>
    <row r="171" spans="2:12" x14ac:dyDescent="0.25">
      <c r="B171" s="1">
        <v>1935</v>
      </c>
      <c r="C171" s="2" t="s">
        <v>163</v>
      </c>
      <c r="D171" s="7">
        <v>1419.69</v>
      </c>
      <c r="E171" s="11">
        <v>1</v>
      </c>
      <c r="F171" s="11">
        <v>1</v>
      </c>
      <c r="G171" s="9">
        <f>District_Allocations[[#This Row],[Minimum State Funded Instructors]]+District_Allocations[[#This Row],[Maxiumum Additional State Match Instructors]]</f>
        <v>2</v>
      </c>
      <c r="H171" s="8">
        <v>8700</v>
      </c>
      <c r="I171" s="8">
        <v>1800</v>
      </c>
      <c r="J171" s="10">
        <v>10500</v>
      </c>
      <c r="K171" s="1">
        <v>1</v>
      </c>
      <c r="L171" s="1">
        <v>3</v>
      </c>
    </row>
    <row r="172" spans="2:12" x14ac:dyDescent="0.25">
      <c r="B172" s="1">
        <v>2257</v>
      </c>
      <c r="C172" s="2" t="s">
        <v>164</v>
      </c>
      <c r="D172" s="7">
        <v>678.31</v>
      </c>
      <c r="E172" s="11">
        <v>1</v>
      </c>
      <c r="F172" s="11">
        <v>1</v>
      </c>
      <c r="G172" s="9">
        <f>District_Allocations[[#This Row],[Minimum State Funded Instructors]]+District_Allocations[[#This Row],[Maxiumum Additional State Match Instructors]]</f>
        <v>2</v>
      </c>
      <c r="H172" s="8">
        <v>8700</v>
      </c>
      <c r="I172" s="8">
        <v>1800</v>
      </c>
      <c r="J172" s="10">
        <v>10500</v>
      </c>
      <c r="K172" s="1">
        <v>1</v>
      </c>
      <c r="L172" s="1">
        <v>3</v>
      </c>
    </row>
    <row r="173" spans="2:12" x14ac:dyDescent="0.25">
      <c r="B173" s="1">
        <v>2195</v>
      </c>
      <c r="C173" s="2" t="s">
        <v>165</v>
      </c>
      <c r="D173" s="7">
        <v>250.58</v>
      </c>
      <c r="E173" s="11">
        <v>1</v>
      </c>
      <c r="F173" s="11">
        <v>1</v>
      </c>
      <c r="G173" s="9">
        <f>District_Allocations[[#This Row],[Minimum State Funded Instructors]]+District_Allocations[[#This Row],[Maxiumum Additional State Match Instructors]]</f>
        <v>2</v>
      </c>
      <c r="H173" s="8">
        <v>8700</v>
      </c>
      <c r="I173" s="8">
        <v>1800</v>
      </c>
      <c r="J173" s="10">
        <v>10500</v>
      </c>
      <c r="K173" s="1">
        <v>1</v>
      </c>
      <c r="L173" s="1">
        <v>3</v>
      </c>
    </row>
    <row r="174" spans="2:12" x14ac:dyDescent="0.25">
      <c r="B174" s="1">
        <v>2244</v>
      </c>
      <c r="C174" s="2" t="s">
        <v>166</v>
      </c>
      <c r="D174" s="7">
        <v>4696.8500000000004</v>
      </c>
      <c r="E174" s="11">
        <v>2</v>
      </c>
      <c r="F174" s="11">
        <v>1</v>
      </c>
      <c r="G174" s="9">
        <f>District_Allocations[[#This Row],[Minimum State Funded Instructors]]+District_Allocations[[#This Row],[Maxiumum Additional State Match Instructors]]</f>
        <v>3</v>
      </c>
      <c r="H174" s="8">
        <v>13050</v>
      </c>
      <c r="I174" s="8">
        <v>2700</v>
      </c>
      <c r="J174" s="10">
        <v>15750</v>
      </c>
      <c r="K174" s="1">
        <v>1</v>
      </c>
      <c r="L174" s="1">
        <v>4</v>
      </c>
    </row>
    <row r="175" spans="2:12" x14ac:dyDescent="0.25">
      <c r="B175" s="1">
        <v>2138</v>
      </c>
      <c r="C175" s="2" t="s">
        <v>167</v>
      </c>
      <c r="D175" s="7">
        <v>3287.88</v>
      </c>
      <c r="E175" s="11">
        <v>2</v>
      </c>
      <c r="F175" s="11">
        <v>1</v>
      </c>
      <c r="G175" s="9">
        <f>District_Allocations[[#This Row],[Minimum State Funded Instructors]]+District_Allocations[[#This Row],[Maxiumum Additional State Match Instructors]]</f>
        <v>3</v>
      </c>
      <c r="H175" s="8">
        <v>13050</v>
      </c>
      <c r="I175" s="8">
        <v>2700</v>
      </c>
      <c r="J175" s="10">
        <v>15750</v>
      </c>
      <c r="K175" s="1">
        <v>1</v>
      </c>
      <c r="L175" s="1">
        <v>4</v>
      </c>
    </row>
    <row r="176" spans="2:12" x14ac:dyDescent="0.25">
      <c r="B176" s="1">
        <v>1978</v>
      </c>
      <c r="C176" s="2" t="s">
        <v>168</v>
      </c>
      <c r="D176" s="7">
        <v>1081.93</v>
      </c>
      <c r="E176" s="11">
        <v>1</v>
      </c>
      <c r="F176" s="11">
        <v>1</v>
      </c>
      <c r="G176" s="9">
        <f>District_Allocations[[#This Row],[Minimum State Funded Instructors]]+District_Allocations[[#This Row],[Maxiumum Additional State Match Instructors]]</f>
        <v>2</v>
      </c>
      <c r="H176" s="8">
        <v>8700</v>
      </c>
      <c r="I176" s="8">
        <v>1800</v>
      </c>
      <c r="J176" s="10">
        <v>10500</v>
      </c>
      <c r="K176" s="1">
        <v>1</v>
      </c>
      <c r="L176" s="1">
        <v>3</v>
      </c>
    </row>
    <row r="177" spans="2:12" x14ac:dyDescent="0.25">
      <c r="B177" s="1">
        <v>2096</v>
      </c>
      <c r="C177" s="2" t="s">
        <v>169</v>
      </c>
      <c r="D177" s="7">
        <v>1181.5899999999999</v>
      </c>
      <c r="E177" s="11">
        <v>1</v>
      </c>
      <c r="F177" s="11">
        <v>1</v>
      </c>
      <c r="G177" s="9">
        <f>District_Allocations[[#This Row],[Minimum State Funded Instructors]]+District_Allocations[[#This Row],[Maxiumum Additional State Match Instructors]]</f>
        <v>2</v>
      </c>
      <c r="H177" s="8">
        <v>8700</v>
      </c>
      <c r="I177" s="8">
        <v>1800</v>
      </c>
      <c r="J177" s="10">
        <v>10500</v>
      </c>
      <c r="K177" s="1">
        <v>1</v>
      </c>
      <c r="L177" s="1">
        <v>3</v>
      </c>
    </row>
    <row r="178" spans="2:12" x14ac:dyDescent="0.25">
      <c r="B178" s="1">
        <v>2022</v>
      </c>
      <c r="C178" s="2" t="s">
        <v>170</v>
      </c>
      <c r="D178" s="7">
        <v>9.59</v>
      </c>
      <c r="E178" s="11">
        <v>0</v>
      </c>
      <c r="F178" s="11">
        <v>0</v>
      </c>
      <c r="G178" s="9">
        <f>District_Allocations[[#This Row],[Minimum State Funded Instructors]]+District_Allocations[[#This Row],[Maxiumum Additional State Match Instructors]]</f>
        <v>0</v>
      </c>
      <c r="H178" s="8">
        <v>0</v>
      </c>
      <c r="I178" s="8">
        <v>0</v>
      </c>
      <c r="J178" s="10">
        <v>0</v>
      </c>
      <c r="K178" s="1">
        <v>0</v>
      </c>
      <c r="L178" s="1">
        <v>0</v>
      </c>
    </row>
    <row r="179" spans="2:12" x14ac:dyDescent="0.25">
      <c r="B179" s="1">
        <v>2087</v>
      </c>
      <c r="C179" s="2" t="s">
        <v>171</v>
      </c>
      <c r="D179" s="7">
        <v>2352.15</v>
      </c>
      <c r="E179" s="11">
        <v>2</v>
      </c>
      <c r="F179" s="11">
        <v>1</v>
      </c>
      <c r="G179" s="9">
        <f>District_Allocations[[#This Row],[Minimum State Funded Instructors]]+District_Allocations[[#This Row],[Maxiumum Additional State Match Instructors]]</f>
        <v>3</v>
      </c>
      <c r="H179" s="8">
        <v>13050</v>
      </c>
      <c r="I179" s="8">
        <v>2700</v>
      </c>
      <c r="J179" s="10">
        <v>15750</v>
      </c>
      <c r="K179" s="1">
        <v>1</v>
      </c>
      <c r="L179" s="1">
        <v>4</v>
      </c>
    </row>
    <row r="180" spans="2:12" x14ac:dyDescent="0.25">
      <c r="B180" s="1">
        <v>1994</v>
      </c>
      <c r="C180" s="2" t="s">
        <v>172</v>
      </c>
      <c r="D180" s="7">
        <v>1420.35</v>
      </c>
      <c r="E180" s="11">
        <v>1</v>
      </c>
      <c r="F180" s="11">
        <v>1</v>
      </c>
      <c r="G180" s="9">
        <f>District_Allocations[[#This Row],[Minimum State Funded Instructors]]+District_Allocations[[#This Row],[Maxiumum Additional State Match Instructors]]</f>
        <v>2</v>
      </c>
      <c r="H180" s="8">
        <v>8700</v>
      </c>
      <c r="I180" s="8">
        <v>1800</v>
      </c>
      <c r="J180" s="10">
        <v>10500</v>
      </c>
      <c r="K180" s="1">
        <v>1</v>
      </c>
      <c r="L180" s="1">
        <v>3</v>
      </c>
    </row>
    <row r="181" spans="2:12" x14ac:dyDescent="0.25">
      <c r="B181" s="1">
        <v>2225</v>
      </c>
      <c r="C181" s="2" t="s">
        <v>173</v>
      </c>
      <c r="D181" s="7">
        <v>219.61</v>
      </c>
      <c r="E181" s="11">
        <v>1</v>
      </c>
      <c r="F181" s="11">
        <v>1</v>
      </c>
      <c r="G181" s="9">
        <f>District_Allocations[[#This Row],[Minimum State Funded Instructors]]+District_Allocations[[#This Row],[Maxiumum Additional State Match Instructors]]</f>
        <v>2</v>
      </c>
      <c r="H181" s="8">
        <v>8700</v>
      </c>
      <c r="I181" s="8">
        <v>1800</v>
      </c>
      <c r="J181" s="10">
        <v>10500</v>
      </c>
      <c r="K181" s="1">
        <v>1</v>
      </c>
      <c r="L181" s="1">
        <v>3</v>
      </c>
    </row>
    <row r="182" spans="2:12" x14ac:dyDescent="0.25">
      <c r="B182" s="1">
        <v>2247</v>
      </c>
      <c r="C182" s="2" t="s">
        <v>174</v>
      </c>
      <c r="D182" s="7">
        <v>64.33</v>
      </c>
      <c r="E182" s="11">
        <v>1</v>
      </c>
      <c r="F182" s="11">
        <v>1</v>
      </c>
      <c r="G182" s="9">
        <f>District_Allocations[[#This Row],[Minimum State Funded Instructors]]+District_Allocations[[#This Row],[Maxiumum Additional State Match Instructors]]</f>
        <v>2</v>
      </c>
      <c r="H182" s="8">
        <v>8700</v>
      </c>
      <c r="I182" s="8">
        <v>1800</v>
      </c>
      <c r="J182" s="10">
        <v>10500</v>
      </c>
      <c r="K182" s="1">
        <v>1</v>
      </c>
      <c r="L182" s="1">
        <v>3</v>
      </c>
    </row>
    <row r="183" spans="2:12" x14ac:dyDescent="0.25">
      <c r="B183" s="1">
        <v>2083</v>
      </c>
      <c r="C183" s="2" t="s">
        <v>175</v>
      </c>
      <c r="D183" s="7">
        <v>9384.7900000000009</v>
      </c>
      <c r="E183" s="11">
        <v>4</v>
      </c>
      <c r="F183" s="11">
        <v>4</v>
      </c>
      <c r="G183" s="9">
        <f>District_Allocations[[#This Row],[Minimum State Funded Instructors]]+District_Allocations[[#This Row],[Maxiumum Additional State Match Instructors]]</f>
        <v>8</v>
      </c>
      <c r="H183" s="8">
        <v>34800</v>
      </c>
      <c r="I183" s="8">
        <v>7200</v>
      </c>
      <c r="J183" s="10">
        <v>42000</v>
      </c>
      <c r="K183" s="1">
        <v>4</v>
      </c>
      <c r="L183" s="1">
        <v>12</v>
      </c>
    </row>
    <row r="184" spans="2:12" x14ac:dyDescent="0.25">
      <c r="B184" s="1">
        <v>1948</v>
      </c>
      <c r="C184" s="2" t="s">
        <v>176</v>
      </c>
      <c r="D184" s="7">
        <v>2574.2399999999998</v>
      </c>
      <c r="E184" s="11">
        <v>2</v>
      </c>
      <c r="F184" s="11">
        <v>1</v>
      </c>
      <c r="G184" s="9">
        <f>District_Allocations[[#This Row],[Minimum State Funded Instructors]]+District_Allocations[[#This Row],[Maxiumum Additional State Match Instructors]]</f>
        <v>3</v>
      </c>
      <c r="H184" s="8">
        <v>13050</v>
      </c>
      <c r="I184" s="8">
        <v>2700</v>
      </c>
      <c r="J184" s="10">
        <v>15750</v>
      </c>
      <c r="K184" s="1">
        <v>1</v>
      </c>
      <c r="L184" s="1">
        <v>4</v>
      </c>
    </row>
    <row r="185" spans="2:12" x14ac:dyDescent="0.25">
      <c r="B185" s="1">
        <v>2144</v>
      </c>
      <c r="C185" s="2" t="s">
        <v>177</v>
      </c>
      <c r="D185" s="7">
        <v>246.48</v>
      </c>
      <c r="E185" s="11">
        <v>1</v>
      </c>
      <c r="F185" s="11">
        <v>1</v>
      </c>
      <c r="G185" s="9">
        <f>District_Allocations[[#This Row],[Minimum State Funded Instructors]]+District_Allocations[[#This Row],[Maxiumum Additional State Match Instructors]]</f>
        <v>2</v>
      </c>
      <c r="H185" s="8">
        <v>8700</v>
      </c>
      <c r="I185" s="8">
        <v>1800</v>
      </c>
      <c r="J185" s="10">
        <v>10500</v>
      </c>
      <c r="K185" s="1">
        <v>1</v>
      </c>
      <c r="L185" s="1">
        <v>3</v>
      </c>
    </row>
    <row r="186" spans="2:12" x14ac:dyDescent="0.25">
      <c r="B186" s="1">
        <v>2209</v>
      </c>
      <c r="C186" s="2" t="s">
        <v>178</v>
      </c>
      <c r="D186" s="7">
        <v>521.14</v>
      </c>
      <c r="E186" s="11">
        <v>1</v>
      </c>
      <c r="F186" s="11">
        <v>1</v>
      </c>
      <c r="G186" s="9">
        <f>District_Allocations[[#This Row],[Minimum State Funded Instructors]]+District_Allocations[[#This Row],[Maxiumum Additional State Match Instructors]]</f>
        <v>2</v>
      </c>
      <c r="H186" s="8">
        <v>8700</v>
      </c>
      <c r="I186" s="8">
        <v>1800</v>
      </c>
      <c r="J186" s="10">
        <v>10500</v>
      </c>
      <c r="K186" s="1">
        <v>1</v>
      </c>
      <c r="L186" s="1">
        <v>3</v>
      </c>
    </row>
    <row r="187" spans="2:12" x14ac:dyDescent="0.25">
      <c r="B187" s="1">
        <v>2018</v>
      </c>
      <c r="C187" s="2" t="s">
        <v>179</v>
      </c>
      <c r="D187" s="7">
        <v>4</v>
      </c>
      <c r="E187" s="11">
        <v>0</v>
      </c>
      <c r="F187" s="11">
        <v>0</v>
      </c>
      <c r="G187" s="9">
        <f>District_Allocations[[#This Row],[Minimum State Funded Instructors]]+District_Allocations[[#This Row],[Maxiumum Additional State Match Instructors]]</f>
        <v>0</v>
      </c>
      <c r="H187" s="8">
        <v>0</v>
      </c>
      <c r="I187" s="8">
        <v>0</v>
      </c>
      <c r="J187" s="10">
        <v>0</v>
      </c>
      <c r="K187" s="1">
        <v>0</v>
      </c>
      <c r="L187" s="1">
        <v>0</v>
      </c>
    </row>
    <row r="188" spans="2:12" x14ac:dyDescent="0.25">
      <c r="B188" s="1">
        <v>2003</v>
      </c>
      <c r="C188" s="2" t="s">
        <v>180</v>
      </c>
      <c r="D188" s="7">
        <v>1324.4</v>
      </c>
      <c r="E188" s="11">
        <v>1</v>
      </c>
      <c r="F188" s="11">
        <v>1</v>
      </c>
      <c r="G188" s="9">
        <f>District_Allocations[[#This Row],[Minimum State Funded Instructors]]+District_Allocations[[#This Row],[Maxiumum Additional State Match Instructors]]</f>
        <v>2</v>
      </c>
      <c r="H188" s="8">
        <v>8700</v>
      </c>
      <c r="I188" s="8">
        <v>1800</v>
      </c>
      <c r="J188" s="10">
        <v>10500</v>
      </c>
      <c r="K188" s="1">
        <v>1</v>
      </c>
      <c r="L188" s="1">
        <v>3</v>
      </c>
    </row>
    <row r="189" spans="2:12" x14ac:dyDescent="0.25">
      <c r="B189" s="1">
        <v>2102</v>
      </c>
      <c r="C189" s="2" t="s">
        <v>181</v>
      </c>
      <c r="D189" s="7">
        <v>2073.85</v>
      </c>
      <c r="E189" s="11">
        <v>2</v>
      </c>
      <c r="F189" s="11">
        <v>1</v>
      </c>
      <c r="G189" s="9">
        <f>District_Allocations[[#This Row],[Minimum State Funded Instructors]]+District_Allocations[[#This Row],[Maxiumum Additional State Match Instructors]]</f>
        <v>3</v>
      </c>
      <c r="H189" s="8">
        <v>13050</v>
      </c>
      <c r="I189" s="8">
        <v>2700</v>
      </c>
      <c r="J189" s="10">
        <v>15750</v>
      </c>
      <c r="K189" s="1">
        <v>1</v>
      </c>
      <c r="L189" s="1">
        <v>4</v>
      </c>
    </row>
    <row r="190" spans="2:12" x14ac:dyDescent="0.25">
      <c r="B190" s="1">
        <v>2055</v>
      </c>
      <c r="C190" s="2" t="s">
        <v>182</v>
      </c>
      <c r="D190" s="7">
        <v>3918.57</v>
      </c>
      <c r="E190" s="11">
        <v>2</v>
      </c>
      <c r="F190" s="11">
        <v>1</v>
      </c>
      <c r="G190" s="9">
        <f>District_Allocations[[#This Row],[Minimum State Funded Instructors]]+District_Allocations[[#This Row],[Maxiumum Additional State Match Instructors]]</f>
        <v>3</v>
      </c>
      <c r="H190" s="8">
        <v>13050</v>
      </c>
      <c r="I190" s="8">
        <v>2700</v>
      </c>
      <c r="J190" s="10">
        <v>15750</v>
      </c>
      <c r="K190" s="1">
        <v>1</v>
      </c>
      <c r="L190" s="1">
        <v>4</v>
      </c>
    </row>
    <row r="191" spans="2:12" x14ac:dyDescent="0.25">
      <c r="B191" s="1">
        <v>2242</v>
      </c>
      <c r="C191" s="2" t="s">
        <v>183</v>
      </c>
      <c r="D191" s="7">
        <v>11416.5</v>
      </c>
      <c r="E191" s="11">
        <v>4</v>
      </c>
      <c r="F191" s="11">
        <v>4</v>
      </c>
      <c r="G191" s="9">
        <f>District_Allocations[[#This Row],[Minimum State Funded Instructors]]+District_Allocations[[#This Row],[Maxiumum Additional State Match Instructors]]</f>
        <v>8</v>
      </c>
      <c r="H191" s="8">
        <v>34800</v>
      </c>
      <c r="I191" s="8">
        <v>7200</v>
      </c>
      <c r="J191" s="10">
        <v>42000</v>
      </c>
      <c r="K191" s="1">
        <v>4</v>
      </c>
      <c r="L191" s="1">
        <v>12</v>
      </c>
    </row>
    <row r="192" spans="2:12" x14ac:dyDescent="0.25">
      <c r="B192" s="1">
        <v>2197</v>
      </c>
      <c r="C192" s="2" t="s">
        <v>184</v>
      </c>
      <c r="D192" s="7">
        <v>2094.06</v>
      </c>
      <c r="E192" s="11">
        <v>2</v>
      </c>
      <c r="F192" s="11">
        <v>1</v>
      </c>
      <c r="G192" s="9">
        <f>District_Allocations[[#This Row],[Minimum State Funded Instructors]]+District_Allocations[[#This Row],[Maxiumum Additional State Match Instructors]]</f>
        <v>3</v>
      </c>
      <c r="H192" s="8">
        <v>13050</v>
      </c>
      <c r="I192" s="8">
        <v>2700</v>
      </c>
      <c r="J192" s="10">
        <v>15750</v>
      </c>
      <c r="K192" s="1">
        <v>1</v>
      </c>
      <c r="L192" s="1">
        <v>4</v>
      </c>
    </row>
    <row r="193" spans="2:12" x14ac:dyDescent="0.25">
      <c r="B193" s="1">
        <v>2222</v>
      </c>
      <c r="C193" s="2" t="s">
        <v>185</v>
      </c>
      <c r="D193" s="7">
        <v>2</v>
      </c>
      <c r="E193" s="11">
        <v>0</v>
      </c>
      <c r="F193" s="11">
        <v>0</v>
      </c>
      <c r="G193" s="9">
        <f>District_Allocations[[#This Row],[Minimum State Funded Instructors]]+District_Allocations[[#This Row],[Maxiumum Additional State Match Instructors]]</f>
        <v>0</v>
      </c>
      <c r="H193" s="8">
        <v>0</v>
      </c>
      <c r="I193" s="8">
        <v>0</v>
      </c>
      <c r="J193" s="10">
        <v>0</v>
      </c>
      <c r="K193" s="1">
        <v>0</v>
      </c>
      <c r="L193" s="1">
        <v>0</v>
      </c>
    </row>
    <row r="194" spans="2:12" x14ac:dyDescent="0.25">
      <c r="B194" s="1">
        <v>2210</v>
      </c>
      <c r="C194" s="2" t="s">
        <v>186</v>
      </c>
      <c r="D194" s="7">
        <v>22.99</v>
      </c>
      <c r="E194" s="11">
        <v>1</v>
      </c>
      <c r="F194" s="11">
        <v>1</v>
      </c>
      <c r="G194" s="9">
        <f>District_Allocations[[#This Row],[Minimum State Funded Instructors]]+District_Allocations[[#This Row],[Maxiumum Additional State Match Instructors]]</f>
        <v>2</v>
      </c>
      <c r="H194" s="8">
        <v>8700</v>
      </c>
      <c r="I194" s="8">
        <v>1800</v>
      </c>
      <c r="J194" s="10">
        <v>10500</v>
      </c>
      <c r="K194" s="1">
        <v>1</v>
      </c>
      <c r="L194" s="1">
        <v>3</v>
      </c>
    </row>
    <row r="195" spans="2:12" x14ac:dyDescent="0.25">
      <c r="B195" s="1">
        <v>2204</v>
      </c>
      <c r="C195" s="2" t="s">
        <v>187</v>
      </c>
      <c r="D195" s="7">
        <v>1361.89</v>
      </c>
      <c r="E195" s="11">
        <v>1</v>
      </c>
      <c r="F195" s="11">
        <v>1</v>
      </c>
      <c r="G195" s="9">
        <f>District_Allocations[[#This Row],[Minimum State Funded Instructors]]+District_Allocations[[#This Row],[Maxiumum Additional State Match Instructors]]</f>
        <v>2</v>
      </c>
      <c r="H195" s="8">
        <v>8700</v>
      </c>
      <c r="I195" s="8">
        <v>1800</v>
      </c>
      <c r="J195" s="10">
        <v>10500</v>
      </c>
      <c r="K195" s="1">
        <v>1</v>
      </c>
      <c r="L195" s="1">
        <v>3</v>
      </c>
    </row>
    <row r="196" spans="2:12" x14ac:dyDescent="0.25">
      <c r="B196" s="1">
        <v>2213</v>
      </c>
      <c r="C196" s="2" t="s">
        <v>188</v>
      </c>
      <c r="D196" s="7">
        <v>364.54</v>
      </c>
      <c r="E196" s="11">
        <v>1</v>
      </c>
      <c r="F196" s="11">
        <v>1</v>
      </c>
      <c r="G196" s="9">
        <f>District_Allocations[[#This Row],[Minimum State Funded Instructors]]+District_Allocations[[#This Row],[Maxiumum Additional State Match Instructors]]</f>
        <v>2</v>
      </c>
      <c r="H196" s="8">
        <v>8700</v>
      </c>
      <c r="I196" s="8">
        <v>1800</v>
      </c>
      <c r="J196" s="10">
        <v>10500</v>
      </c>
      <c r="K196" s="1">
        <v>1</v>
      </c>
      <c r="L196" s="1">
        <v>3</v>
      </c>
    </row>
    <row r="197" spans="2:12" x14ac:dyDescent="0.25">
      <c r="B197" s="1">
        <v>2116</v>
      </c>
      <c r="C197" s="2" t="s">
        <v>189</v>
      </c>
      <c r="D197" s="7">
        <v>859.52</v>
      </c>
      <c r="E197" s="11">
        <v>1</v>
      </c>
      <c r="F197" s="11">
        <v>1</v>
      </c>
      <c r="G197" s="9">
        <f>District_Allocations[[#This Row],[Minimum State Funded Instructors]]+District_Allocations[[#This Row],[Maxiumum Additional State Match Instructors]]</f>
        <v>2</v>
      </c>
      <c r="H197" s="8">
        <v>8700</v>
      </c>
      <c r="I197" s="8">
        <v>1800</v>
      </c>
      <c r="J197" s="10">
        <v>10500</v>
      </c>
      <c r="K197" s="1">
        <v>1</v>
      </c>
      <c r="L197" s="1">
        <v>3</v>
      </c>
    </row>
    <row r="198" spans="2:12" x14ac:dyDescent="0.25">
      <c r="B198" s="1">
        <v>1947</v>
      </c>
      <c r="C198" s="2" t="s">
        <v>190</v>
      </c>
      <c r="D198" s="7">
        <v>574.63</v>
      </c>
      <c r="E198" s="11">
        <v>1</v>
      </c>
      <c r="F198" s="11">
        <v>1</v>
      </c>
      <c r="G198" s="9">
        <f>District_Allocations[[#This Row],[Minimum State Funded Instructors]]+District_Allocations[[#This Row],[Maxiumum Additional State Match Instructors]]</f>
        <v>2</v>
      </c>
      <c r="H198" s="8">
        <v>8700</v>
      </c>
      <c r="I198" s="8">
        <v>1800</v>
      </c>
      <c r="J198" s="10">
        <v>10500</v>
      </c>
      <c r="K198" s="1">
        <v>1</v>
      </c>
      <c r="L198" s="1">
        <v>3</v>
      </c>
    </row>
    <row r="199" spans="2:12" x14ac:dyDescent="0.25">
      <c r="B199" s="1">
        <v>2220</v>
      </c>
      <c r="C199" s="2" t="s">
        <v>191</v>
      </c>
      <c r="D199" s="7">
        <v>196.89</v>
      </c>
      <c r="E199" s="11">
        <v>1</v>
      </c>
      <c r="F199" s="11">
        <v>1</v>
      </c>
      <c r="G199" s="9">
        <f>District_Allocations[[#This Row],[Minimum State Funded Instructors]]+District_Allocations[[#This Row],[Maxiumum Additional State Match Instructors]]</f>
        <v>2</v>
      </c>
      <c r="H199" s="8">
        <v>8700</v>
      </c>
      <c r="I199" s="8">
        <v>1800</v>
      </c>
      <c r="J199" s="10">
        <v>10500</v>
      </c>
      <c r="K199" s="1">
        <v>1</v>
      </c>
      <c r="L199" s="1">
        <v>3</v>
      </c>
    </row>
    <row r="200" spans="2:12" x14ac:dyDescent="0.25">
      <c r="B200" s="1">
        <v>1936</v>
      </c>
      <c r="C200" s="2" t="s">
        <v>192</v>
      </c>
      <c r="D200" s="7">
        <v>975.82</v>
      </c>
      <c r="E200" s="11">
        <v>1</v>
      </c>
      <c r="F200" s="11">
        <v>1</v>
      </c>
      <c r="G200" s="9">
        <f>District_Allocations[[#This Row],[Minimum State Funded Instructors]]+District_Allocations[[#This Row],[Maxiumum Additional State Match Instructors]]</f>
        <v>2</v>
      </c>
      <c r="H200" s="8">
        <v>8700</v>
      </c>
      <c r="I200" s="8">
        <v>1800</v>
      </c>
      <c r="J200" s="10">
        <v>10500</v>
      </c>
      <c r="K200" s="1">
        <v>1</v>
      </c>
      <c r="L200" s="1">
        <v>3</v>
      </c>
    </row>
    <row r="201" spans="2:12" x14ac:dyDescent="0.25">
      <c r="B201" s="1">
        <v>1922</v>
      </c>
      <c r="C201" s="2" t="s">
        <v>193</v>
      </c>
      <c r="D201" s="7">
        <v>8969.7900000000009</v>
      </c>
      <c r="E201" s="11">
        <v>4</v>
      </c>
      <c r="F201" s="11">
        <v>4</v>
      </c>
      <c r="G201" s="9">
        <f>District_Allocations[[#This Row],[Minimum State Funded Instructors]]+District_Allocations[[#This Row],[Maxiumum Additional State Match Instructors]]</f>
        <v>8</v>
      </c>
      <c r="H201" s="8">
        <v>34800</v>
      </c>
      <c r="I201" s="8">
        <v>7200</v>
      </c>
      <c r="J201" s="10">
        <v>42000</v>
      </c>
      <c r="K201" s="1">
        <v>4</v>
      </c>
      <c r="L201" s="1">
        <v>12</v>
      </c>
    </row>
    <row r="202" spans="2:12" x14ac:dyDescent="0.25">
      <c r="B202" s="1">
        <v>2255</v>
      </c>
      <c r="C202" s="2" t="s">
        <v>194</v>
      </c>
      <c r="D202" s="7">
        <v>847.18</v>
      </c>
      <c r="E202" s="11">
        <v>1</v>
      </c>
      <c r="F202" s="11">
        <v>1</v>
      </c>
      <c r="G202" s="9">
        <f>District_Allocations[[#This Row],[Minimum State Funded Instructors]]+District_Allocations[[#This Row],[Maxiumum Additional State Match Instructors]]</f>
        <v>2</v>
      </c>
      <c r="H202" s="8">
        <v>8700</v>
      </c>
      <c r="I202" s="8">
        <v>1800</v>
      </c>
      <c r="J202" s="10">
        <v>10500</v>
      </c>
      <c r="K202" s="1">
        <v>1</v>
      </c>
      <c r="L202" s="1">
        <v>3</v>
      </c>
    </row>
    <row r="203" spans="2:12" x14ac:dyDescent="0.25">
      <c r="B203" s="1">
        <v>2002</v>
      </c>
      <c r="C203" s="2" t="s">
        <v>195</v>
      </c>
      <c r="D203" s="7">
        <v>1329.08</v>
      </c>
      <c r="E203" s="11">
        <v>1</v>
      </c>
      <c r="F203" s="11">
        <v>1</v>
      </c>
      <c r="G203" s="9">
        <f>District_Allocations[[#This Row],[Minimum State Funded Instructors]]+District_Allocations[[#This Row],[Maxiumum Additional State Match Instructors]]</f>
        <v>2</v>
      </c>
      <c r="H203" s="8">
        <v>8700</v>
      </c>
      <c r="I203" s="8">
        <v>1800</v>
      </c>
      <c r="J203" s="10">
        <v>10500</v>
      </c>
      <c r="K203" s="1">
        <v>1</v>
      </c>
      <c r="L203" s="1">
        <v>3</v>
      </c>
    </row>
    <row r="204" spans="2:12" x14ac:dyDescent="0.25">
      <c r="B204" s="1">
        <v>2146</v>
      </c>
      <c r="C204" s="2" t="s">
        <v>196</v>
      </c>
      <c r="D204" s="7">
        <v>5034.72</v>
      </c>
      <c r="E204" s="11">
        <v>2</v>
      </c>
      <c r="F204" s="11">
        <v>2</v>
      </c>
      <c r="G204" s="9">
        <f>District_Allocations[[#This Row],[Minimum State Funded Instructors]]+District_Allocations[[#This Row],[Maxiumum Additional State Match Instructors]]</f>
        <v>4</v>
      </c>
      <c r="H204" s="8">
        <v>17400</v>
      </c>
      <c r="I204" s="8">
        <v>3600</v>
      </c>
      <c r="J204" s="10">
        <v>21000</v>
      </c>
      <c r="K204" s="1">
        <v>2</v>
      </c>
      <c r="L204" s="1">
        <v>6</v>
      </c>
    </row>
    <row r="205" spans="2:12" x14ac:dyDescent="0.25">
      <c r="B205" s="1">
        <v>2251</v>
      </c>
      <c r="C205" s="2" t="s">
        <v>197</v>
      </c>
      <c r="D205" s="7">
        <v>1011</v>
      </c>
      <c r="E205" s="11">
        <v>1</v>
      </c>
      <c r="F205" s="11">
        <v>1</v>
      </c>
      <c r="G205" s="9">
        <f>District_Allocations[[#This Row],[Minimum State Funded Instructors]]+District_Allocations[[#This Row],[Maxiumum Additional State Match Instructors]]</f>
        <v>2</v>
      </c>
      <c r="H205" s="8">
        <v>8700</v>
      </c>
      <c r="I205" s="8">
        <v>1800</v>
      </c>
      <c r="J205" s="10">
        <v>10500</v>
      </c>
      <c r="K205" s="1">
        <v>1</v>
      </c>
      <c r="L205" s="1">
        <v>3</v>
      </c>
    </row>
    <row r="206" spans="2:12" x14ac:dyDescent="0.25">
      <c r="B206" s="1">
        <v>1997</v>
      </c>
      <c r="C206" s="2" t="s">
        <v>198</v>
      </c>
      <c r="D206" s="7">
        <v>241.15</v>
      </c>
      <c r="E206" s="11">
        <v>1</v>
      </c>
      <c r="F206" s="11">
        <v>1</v>
      </c>
      <c r="G206" s="9">
        <f>District_Allocations[[#This Row],[Minimum State Funded Instructors]]+District_Allocations[[#This Row],[Maxiumum Additional State Match Instructors]]</f>
        <v>2</v>
      </c>
      <c r="H206" s="8">
        <v>8700</v>
      </c>
      <c r="I206" s="8">
        <v>1800</v>
      </c>
      <c r="J206" s="10">
        <v>10500</v>
      </c>
      <c r="K206" s="1">
        <v>1</v>
      </c>
      <c r="L206" s="1">
        <v>3</v>
      </c>
    </row>
  </sheetData>
  <sheetProtection sheet="1" objects="1" scenarios="1"/>
  <pageMargins left="0.7" right="0.7" top="0.75" bottom="0.75" header="0.3" footer="0.3"/>
  <pageSetup orientation="portrait" horizontalDpi="300" verticalDpi="30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8463C-5498-49F2-8CED-DCCB92DB9046}">
  <dimension ref="A1:N144"/>
  <sheetViews>
    <sheetView showGridLines="0" showRowColHeaders="0" workbookViewId="0">
      <pane ySplit="9" topLeftCell="A10" activePane="bottomLeft" state="frozen"/>
      <selection pane="bottomLeft"/>
    </sheetView>
  </sheetViews>
  <sheetFormatPr defaultRowHeight="15" x14ac:dyDescent="0.25"/>
  <cols>
    <col min="1" max="1" width="2.7109375" customWidth="1"/>
    <col min="2" max="2" width="7.28515625" bestFit="1" customWidth="1"/>
    <col min="3" max="3" width="32" bestFit="1" customWidth="1"/>
    <col min="4" max="4" width="8" bestFit="1" customWidth="1"/>
    <col min="5" max="5" width="57.85546875" bestFit="1" customWidth="1"/>
    <col min="6" max="6" width="8.7109375" customWidth="1"/>
    <col min="7" max="7" width="11.140625" bestFit="1" customWidth="1"/>
    <col min="8" max="8" width="11.5703125" bestFit="1" customWidth="1"/>
    <col min="9" max="9" width="11.5703125" customWidth="1"/>
    <col min="10" max="10" width="12.85546875" customWidth="1"/>
    <col min="11" max="11" width="13.28515625" bestFit="1" customWidth="1"/>
    <col min="12" max="12" width="11.5703125" bestFit="1" customWidth="1"/>
    <col min="13" max="13" width="11.42578125" bestFit="1" customWidth="1"/>
    <col min="14" max="14" width="10.42578125" bestFit="1" customWidth="1"/>
  </cols>
  <sheetData>
    <row r="1" spans="1:14" x14ac:dyDescent="0.25">
      <c r="A1" s="20" t="s">
        <v>212</v>
      </c>
    </row>
    <row r="2" spans="1:14" ht="24" customHeight="1" x14ac:dyDescent="0.25">
      <c r="A2" s="12" t="s">
        <v>0</v>
      </c>
    </row>
    <row r="3" spans="1:14" s="5" customFormat="1" ht="23.25" x14ac:dyDescent="0.35">
      <c r="A3" s="13" t="s">
        <v>214</v>
      </c>
      <c r="B3" s="4"/>
      <c r="C3" s="4"/>
      <c r="D3" s="4"/>
      <c r="E3" s="3"/>
      <c r="F3"/>
      <c r="G3"/>
      <c r="H3"/>
      <c r="I3"/>
    </row>
    <row r="4" spans="1:14" s="5" customFormat="1" x14ac:dyDescent="0.25">
      <c r="A4" s="20" t="s">
        <v>212</v>
      </c>
      <c r="B4" s="2"/>
      <c r="C4" s="6"/>
      <c r="D4" s="6"/>
      <c r="E4"/>
      <c r="F4"/>
      <c r="G4"/>
      <c r="H4"/>
      <c r="I4"/>
    </row>
    <row r="5" spans="1:14" s="5" customFormat="1" x14ac:dyDescent="0.25">
      <c r="A5" s="20" t="s">
        <v>212</v>
      </c>
      <c r="B5" s="2"/>
      <c r="C5" s="16" t="s">
        <v>209</v>
      </c>
      <c r="D5" s="17">
        <v>4350</v>
      </c>
      <c r="E5"/>
      <c r="G5" s="6"/>
      <c r="H5" s="6"/>
      <c r="I5" s="6"/>
    </row>
    <row r="6" spans="1:14" s="5" customFormat="1" x14ac:dyDescent="0.25">
      <c r="A6" s="20" t="s">
        <v>212</v>
      </c>
      <c r="B6" s="2"/>
      <c r="C6" s="18" t="s">
        <v>210</v>
      </c>
      <c r="D6" s="19">
        <v>900</v>
      </c>
      <c r="E6"/>
      <c r="F6" s="24"/>
      <c r="G6" s="6"/>
      <c r="H6" s="6"/>
      <c r="I6" s="6"/>
    </row>
    <row r="7" spans="1:14" s="5" customFormat="1" x14ac:dyDescent="0.25">
      <c r="A7" s="20" t="s">
        <v>212</v>
      </c>
      <c r="B7" s="2"/>
      <c r="C7" s="14" t="s">
        <v>211</v>
      </c>
      <c r="D7" s="15">
        <f>SUM(D5:D6)</f>
        <v>5250</v>
      </c>
      <c r="E7"/>
      <c r="G7" s="6"/>
      <c r="H7" s="6"/>
      <c r="I7" s="6"/>
    </row>
    <row r="8" spans="1:14" x14ac:dyDescent="0.25">
      <c r="A8" s="20" t="s">
        <v>212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60.75" thickBot="1" x14ac:dyDescent="0.3">
      <c r="A9" s="20" t="s">
        <v>212</v>
      </c>
      <c r="B9" s="21" t="s">
        <v>199</v>
      </c>
      <c r="C9" s="22" t="s">
        <v>200</v>
      </c>
      <c r="D9" s="21" t="s">
        <v>215</v>
      </c>
      <c r="E9" s="22" t="s">
        <v>216</v>
      </c>
      <c r="F9" s="21" t="s">
        <v>354</v>
      </c>
      <c r="G9" s="21" t="s">
        <v>201</v>
      </c>
      <c r="H9" s="21" t="s">
        <v>202</v>
      </c>
      <c r="I9" s="23" t="s">
        <v>207</v>
      </c>
      <c r="J9" s="21" t="s">
        <v>208</v>
      </c>
      <c r="K9" s="21" t="s">
        <v>206</v>
      </c>
      <c r="L9" s="23" t="s">
        <v>205</v>
      </c>
      <c r="M9" s="21" t="s">
        <v>203</v>
      </c>
      <c r="N9" s="21" t="s">
        <v>204</v>
      </c>
    </row>
    <row r="10" spans="1:14" x14ac:dyDescent="0.25">
      <c r="B10" s="1">
        <v>2087</v>
      </c>
      <c r="C10" s="2" t="s">
        <v>171</v>
      </c>
      <c r="D10" s="11">
        <v>4555</v>
      </c>
      <c r="E10" s="2" t="s">
        <v>219</v>
      </c>
      <c r="F10" s="7">
        <v>314.37</v>
      </c>
      <c r="G10" s="11">
        <v>1</v>
      </c>
      <c r="H10" s="11">
        <v>1</v>
      </c>
      <c r="I10" s="9">
        <f>Charter_Allocations[[#This Row],[Minimum State Funded Instructors]]+Charter_Allocations[[#This Row],[Maxiumum Additional State Match Instructors]]</f>
        <v>2</v>
      </c>
      <c r="J10" s="8">
        <v>8700</v>
      </c>
      <c r="K10" s="8">
        <v>1800</v>
      </c>
      <c r="L10" s="10">
        <v>10500</v>
      </c>
      <c r="M10" s="1">
        <v>1</v>
      </c>
      <c r="N10" s="1">
        <v>3</v>
      </c>
    </row>
    <row r="11" spans="1:14" x14ac:dyDescent="0.25">
      <c r="B11" s="1">
        <v>1928</v>
      </c>
      <c r="C11" s="2" t="s">
        <v>133</v>
      </c>
      <c r="D11" s="11">
        <v>4585</v>
      </c>
      <c r="E11" s="2" t="s">
        <v>220</v>
      </c>
      <c r="F11" s="7">
        <v>364.2</v>
      </c>
      <c r="G11" s="11">
        <v>1</v>
      </c>
      <c r="H11" s="11">
        <v>1</v>
      </c>
      <c r="I11" s="9">
        <f>Charter_Allocations[[#This Row],[Minimum State Funded Instructors]]+Charter_Allocations[[#This Row],[Maxiumum Additional State Match Instructors]]</f>
        <v>2</v>
      </c>
      <c r="J11" s="8">
        <v>8700</v>
      </c>
      <c r="K11" s="8">
        <v>1800</v>
      </c>
      <c r="L11" s="10">
        <v>10500</v>
      </c>
      <c r="M11" s="1">
        <v>1</v>
      </c>
      <c r="N11" s="1">
        <v>3</v>
      </c>
    </row>
    <row r="12" spans="1:14" x14ac:dyDescent="0.25">
      <c r="B12" s="1">
        <v>1899</v>
      </c>
      <c r="C12" s="2" t="s">
        <v>4</v>
      </c>
      <c r="D12" s="11">
        <v>17</v>
      </c>
      <c r="E12" s="2" t="s">
        <v>221</v>
      </c>
      <c r="F12" s="7">
        <v>934.77</v>
      </c>
      <c r="G12" s="11">
        <v>1</v>
      </c>
      <c r="H12" s="11">
        <v>1</v>
      </c>
      <c r="I12" s="9">
        <f>Charter_Allocations[[#This Row],[Minimum State Funded Instructors]]+Charter_Allocations[[#This Row],[Maxiumum Additional State Match Instructors]]</f>
        <v>2</v>
      </c>
      <c r="J12" s="8">
        <v>8700</v>
      </c>
      <c r="K12" s="8">
        <v>1800</v>
      </c>
      <c r="L12" s="10">
        <v>10500</v>
      </c>
      <c r="M12" s="1">
        <v>1</v>
      </c>
      <c r="N12" s="1">
        <v>3</v>
      </c>
    </row>
    <row r="13" spans="1:14" x14ac:dyDescent="0.25">
      <c r="B13" s="1">
        <v>2111</v>
      </c>
      <c r="C13" s="2" t="s">
        <v>6</v>
      </c>
      <c r="D13" s="11">
        <v>705</v>
      </c>
      <c r="E13" s="2" t="s">
        <v>222</v>
      </c>
      <c r="F13" s="7">
        <v>82.8</v>
      </c>
      <c r="G13" s="11">
        <v>1</v>
      </c>
      <c r="H13" s="11">
        <v>1</v>
      </c>
      <c r="I13" s="9">
        <f>Charter_Allocations[[#This Row],[Minimum State Funded Instructors]]+Charter_Allocations[[#This Row],[Maxiumum Additional State Match Instructors]]</f>
        <v>2</v>
      </c>
      <c r="J13" s="8">
        <v>8700</v>
      </c>
      <c r="K13" s="8">
        <v>1800</v>
      </c>
      <c r="L13" s="10">
        <v>10500</v>
      </c>
      <c r="M13" s="1">
        <v>1</v>
      </c>
      <c r="N13" s="1">
        <v>3</v>
      </c>
    </row>
    <row r="14" spans="1:14" x14ac:dyDescent="0.25">
      <c r="B14" s="1">
        <v>2243</v>
      </c>
      <c r="C14" s="2" t="s">
        <v>16</v>
      </c>
      <c r="D14" s="11">
        <v>4805</v>
      </c>
      <c r="E14" s="2" t="s">
        <v>223</v>
      </c>
      <c r="F14" s="7">
        <v>388.63</v>
      </c>
      <c r="G14" s="11">
        <v>1</v>
      </c>
      <c r="H14" s="11">
        <v>1</v>
      </c>
      <c r="I14" s="9">
        <f>Charter_Allocations[[#This Row],[Minimum State Funded Instructors]]+Charter_Allocations[[#This Row],[Maxiumum Additional State Match Instructors]]</f>
        <v>2</v>
      </c>
      <c r="J14" s="8">
        <v>8700</v>
      </c>
      <c r="K14" s="8">
        <v>1800</v>
      </c>
      <c r="L14" s="10">
        <v>10500</v>
      </c>
      <c r="M14" s="1">
        <v>1</v>
      </c>
      <c r="N14" s="1">
        <v>3</v>
      </c>
    </row>
    <row r="15" spans="1:14" x14ac:dyDescent="0.25">
      <c r="B15" s="1">
        <v>2005</v>
      </c>
      <c r="C15" s="2" t="s">
        <v>7</v>
      </c>
      <c r="D15" s="11">
        <v>323</v>
      </c>
      <c r="E15" s="2" t="s">
        <v>224</v>
      </c>
      <c r="F15" s="7">
        <v>157.03</v>
      </c>
      <c r="G15" s="11">
        <v>1</v>
      </c>
      <c r="H15" s="11">
        <v>1</v>
      </c>
      <c r="I15" s="9">
        <f>Charter_Allocations[[#This Row],[Minimum State Funded Instructors]]+Charter_Allocations[[#This Row],[Maxiumum Additional State Match Instructors]]</f>
        <v>2</v>
      </c>
      <c r="J15" s="8">
        <v>8700</v>
      </c>
      <c r="K15" s="8">
        <v>1800</v>
      </c>
      <c r="L15" s="10">
        <v>10500</v>
      </c>
      <c r="M15" s="1">
        <v>1</v>
      </c>
      <c r="N15" s="1">
        <v>3</v>
      </c>
    </row>
    <row r="16" spans="1:14" x14ac:dyDescent="0.25">
      <c r="B16" s="1">
        <v>2039</v>
      </c>
      <c r="C16" s="2" t="s">
        <v>140</v>
      </c>
      <c r="D16" s="11">
        <v>3247</v>
      </c>
      <c r="E16" s="2" t="s">
        <v>225</v>
      </c>
      <c r="F16" s="7">
        <v>70.010000000000005</v>
      </c>
      <c r="G16" s="11">
        <v>1</v>
      </c>
      <c r="H16" s="11">
        <v>1</v>
      </c>
      <c r="I16" s="9">
        <f>Charter_Allocations[[#This Row],[Minimum State Funded Instructors]]+Charter_Allocations[[#This Row],[Maxiumum Additional State Match Instructors]]</f>
        <v>2</v>
      </c>
      <c r="J16" s="8">
        <v>8700</v>
      </c>
      <c r="K16" s="8">
        <v>1800</v>
      </c>
      <c r="L16" s="10">
        <v>10500</v>
      </c>
      <c r="M16" s="1">
        <v>1</v>
      </c>
      <c r="N16" s="1">
        <v>3</v>
      </c>
    </row>
    <row r="17" spans="2:14" x14ac:dyDescent="0.25">
      <c r="B17" s="1">
        <v>2187</v>
      </c>
      <c r="C17" s="2" t="s">
        <v>45</v>
      </c>
      <c r="D17" s="11">
        <v>3580</v>
      </c>
      <c r="E17" s="2" t="s">
        <v>226</v>
      </c>
      <c r="F17" s="7">
        <v>152.86000000000001</v>
      </c>
      <c r="G17" s="11">
        <v>1</v>
      </c>
      <c r="H17" s="11">
        <v>1</v>
      </c>
      <c r="I17" s="9">
        <f>Charter_Allocations[[#This Row],[Minimum State Funded Instructors]]+Charter_Allocations[[#This Row],[Maxiumum Additional State Match Instructors]]</f>
        <v>2</v>
      </c>
      <c r="J17" s="8">
        <v>8700</v>
      </c>
      <c r="K17" s="8">
        <v>1800</v>
      </c>
      <c r="L17" s="10">
        <v>10500</v>
      </c>
      <c r="M17" s="1">
        <v>1</v>
      </c>
      <c r="N17" s="1">
        <v>3</v>
      </c>
    </row>
    <row r="18" spans="2:14" x14ac:dyDescent="0.25">
      <c r="B18" s="1">
        <v>1894</v>
      </c>
      <c r="C18" s="2" t="s">
        <v>13</v>
      </c>
      <c r="D18" s="11">
        <v>4759</v>
      </c>
      <c r="E18" s="2" t="s">
        <v>227</v>
      </c>
      <c r="F18" s="7">
        <v>341.44</v>
      </c>
      <c r="G18" s="11">
        <v>1</v>
      </c>
      <c r="H18" s="11">
        <v>1</v>
      </c>
      <c r="I18" s="9">
        <f>Charter_Allocations[[#This Row],[Minimum State Funded Instructors]]+Charter_Allocations[[#This Row],[Maxiumum Additional State Match Instructors]]</f>
        <v>2</v>
      </c>
      <c r="J18" s="8">
        <v>8700</v>
      </c>
      <c r="K18" s="8">
        <v>1800</v>
      </c>
      <c r="L18" s="10">
        <v>10500</v>
      </c>
      <c r="M18" s="1">
        <v>1</v>
      </c>
      <c r="N18" s="1">
        <v>3</v>
      </c>
    </row>
    <row r="19" spans="2:14" x14ac:dyDescent="0.25">
      <c r="B19" s="1">
        <v>1894</v>
      </c>
      <c r="C19" s="2" t="s">
        <v>13</v>
      </c>
      <c r="D19" s="11">
        <v>4728</v>
      </c>
      <c r="E19" s="2" t="s">
        <v>228</v>
      </c>
      <c r="F19" s="7">
        <v>2628.43</v>
      </c>
      <c r="G19" s="11">
        <v>2</v>
      </c>
      <c r="H19" s="11">
        <v>1</v>
      </c>
      <c r="I19" s="9">
        <f>Charter_Allocations[[#This Row],[Minimum State Funded Instructors]]+Charter_Allocations[[#This Row],[Maxiumum Additional State Match Instructors]]</f>
        <v>3</v>
      </c>
      <c r="J19" s="8">
        <v>13050</v>
      </c>
      <c r="K19" s="8">
        <v>2700</v>
      </c>
      <c r="L19" s="10">
        <v>15750</v>
      </c>
      <c r="M19" s="1">
        <v>1</v>
      </c>
      <c r="N19" s="1">
        <v>4</v>
      </c>
    </row>
    <row r="20" spans="2:14" x14ac:dyDescent="0.25">
      <c r="B20" s="1">
        <v>1976</v>
      </c>
      <c r="C20" s="2" t="s">
        <v>17</v>
      </c>
      <c r="D20" s="11">
        <v>5309</v>
      </c>
      <c r="E20" s="2" t="s">
        <v>229</v>
      </c>
      <c r="F20" s="7">
        <v>217.07</v>
      </c>
      <c r="G20" s="11">
        <v>1</v>
      </c>
      <c r="H20" s="11">
        <v>1</v>
      </c>
      <c r="I20" s="9">
        <f>Charter_Allocations[[#This Row],[Minimum State Funded Instructors]]+Charter_Allocations[[#This Row],[Maxiumum Additional State Match Instructors]]</f>
        <v>2</v>
      </c>
      <c r="J20" s="8">
        <v>8700</v>
      </c>
      <c r="K20" s="8">
        <v>1800</v>
      </c>
      <c r="L20" s="10">
        <v>10500</v>
      </c>
      <c r="M20" s="1">
        <v>1</v>
      </c>
      <c r="N20" s="1">
        <v>3</v>
      </c>
    </row>
    <row r="21" spans="2:14" x14ac:dyDescent="0.25">
      <c r="B21" s="1">
        <v>2138</v>
      </c>
      <c r="C21" s="2" t="s">
        <v>167</v>
      </c>
      <c r="D21" s="11">
        <v>784</v>
      </c>
      <c r="E21" s="2" t="s">
        <v>230</v>
      </c>
      <c r="F21" s="7">
        <v>123.3</v>
      </c>
      <c r="G21" s="11">
        <v>1</v>
      </c>
      <c r="H21" s="11">
        <v>1</v>
      </c>
      <c r="I21" s="9">
        <f>Charter_Allocations[[#This Row],[Minimum State Funded Instructors]]+Charter_Allocations[[#This Row],[Maxiumum Additional State Match Instructors]]</f>
        <v>2</v>
      </c>
      <c r="J21" s="8">
        <v>8700</v>
      </c>
      <c r="K21" s="8">
        <v>1800</v>
      </c>
      <c r="L21" s="10">
        <v>10500</v>
      </c>
      <c r="M21" s="1">
        <v>1</v>
      </c>
      <c r="N21" s="1">
        <v>3</v>
      </c>
    </row>
    <row r="22" spans="2:14" x14ac:dyDescent="0.25">
      <c r="B22" s="1">
        <v>2092</v>
      </c>
      <c r="C22" s="2" t="s">
        <v>103</v>
      </c>
      <c r="D22" s="11">
        <v>5349</v>
      </c>
      <c r="E22" s="2" t="s">
        <v>231</v>
      </c>
      <c r="F22" s="7">
        <v>598.04999999999995</v>
      </c>
      <c r="G22" s="11">
        <v>1</v>
      </c>
      <c r="H22" s="11">
        <v>1</v>
      </c>
      <c r="I22" s="9">
        <f>Charter_Allocations[[#This Row],[Minimum State Funded Instructors]]+Charter_Allocations[[#This Row],[Maxiumum Additional State Match Instructors]]</f>
        <v>2</v>
      </c>
      <c r="J22" s="8">
        <v>8700</v>
      </c>
      <c r="K22" s="8">
        <v>1800</v>
      </c>
      <c r="L22" s="10">
        <v>10500</v>
      </c>
      <c r="M22" s="1">
        <v>1</v>
      </c>
      <c r="N22" s="1">
        <v>3</v>
      </c>
    </row>
    <row r="23" spans="2:14" x14ac:dyDescent="0.25">
      <c r="B23" s="1">
        <v>1896</v>
      </c>
      <c r="C23" s="2" t="s">
        <v>22</v>
      </c>
      <c r="D23" s="11">
        <v>3347</v>
      </c>
      <c r="E23" s="2" t="s">
        <v>232</v>
      </c>
      <c r="F23" s="7">
        <v>27.09</v>
      </c>
      <c r="G23" s="11">
        <v>1</v>
      </c>
      <c r="H23" s="11">
        <v>1</v>
      </c>
      <c r="I23" s="9">
        <f>Charter_Allocations[[#This Row],[Minimum State Funded Instructors]]+Charter_Allocations[[#This Row],[Maxiumum Additional State Match Instructors]]</f>
        <v>2</v>
      </c>
      <c r="J23" s="8">
        <v>8700</v>
      </c>
      <c r="K23" s="8">
        <v>1800</v>
      </c>
      <c r="L23" s="10">
        <v>10500</v>
      </c>
      <c r="M23" s="1">
        <v>1</v>
      </c>
      <c r="N23" s="1">
        <v>3</v>
      </c>
    </row>
    <row r="24" spans="2:14" x14ac:dyDescent="0.25">
      <c r="B24" s="1">
        <v>2046</v>
      </c>
      <c r="C24" s="2" t="s">
        <v>23</v>
      </c>
      <c r="D24" s="11">
        <v>406</v>
      </c>
      <c r="E24" s="2" t="s">
        <v>233</v>
      </c>
      <c r="F24" s="7">
        <v>185.59</v>
      </c>
      <c r="G24" s="11">
        <v>1</v>
      </c>
      <c r="H24" s="11">
        <v>1</v>
      </c>
      <c r="I24" s="9">
        <f>Charter_Allocations[[#This Row],[Minimum State Funded Instructors]]+Charter_Allocations[[#This Row],[Maxiumum Additional State Match Instructors]]</f>
        <v>2</v>
      </c>
      <c r="J24" s="8">
        <v>8700</v>
      </c>
      <c r="K24" s="8">
        <v>1800</v>
      </c>
      <c r="L24" s="10">
        <v>10500</v>
      </c>
      <c r="M24" s="1">
        <v>1</v>
      </c>
      <c r="N24" s="1">
        <v>3</v>
      </c>
    </row>
    <row r="25" spans="2:14" x14ac:dyDescent="0.25">
      <c r="B25" s="1">
        <v>1995</v>
      </c>
      <c r="C25" s="2" t="s">
        <v>24</v>
      </c>
      <c r="D25" s="11">
        <v>3400</v>
      </c>
      <c r="E25" s="2" t="s">
        <v>234</v>
      </c>
      <c r="F25" s="7">
        <v>221.32</v>
      </c>
      <c r="G25" s="11">
        <v>1</v>
      </c>
      <c r="H25" s="11">
        <v>1</v>
      </c>
      <c r="I25" s="9">
        <f>Charter_Allocations[[#This Row],[Minimum State Funded Instructors]]+Charter_Allocations[[#This Row],[Maxiumum Additional State Match Instructors]]</f>
        <v>2</v>
      </c>
      <c r="J25" s="8">
        <v>8700</v>
      </c>
      <c r="K25" s="8">
        <v>1800</v>
      </c>
      <c r="L25" s="10">
        <v>10500</v>
      </c>
      <c r="M25" s="1">
        <v>1</v>
      </c>
      <c r="N25" s="1">
        <v>3</v>
      </c>
    </row>
    <row r="26" spans="2:14" x14ac:dyDescent="0.25">
      <c r="B26" s="1">
        <v>1924</v>
      </c>
      <c r="C26" s="2" t="s">
        <v>122</v>
      </c>
      <c r="D26" s="11">
        <v>4475</v>
      </c>
      <c r="E26" s="2" t="s">
        <v>235</v>
      </c>
      <c r="F26" s="7">
        <v>218.12</v>
      </c>
      <c r="G26" s="11">
        <v>1</v>
      </c>
      <c r="H26" s="11">
        <v>1</v>
      </c>
      <c r="I26" s="9">
        <f>Charter_Allocations[[#This Row],[Minimum State Funded Instructors]]+Charter_Allocations[[#This Row],[Maxiumum Additional State Match Instructors]]</f>
        <v>2</v>
      </c>
      <c r="J26" s="8">
        <v>8700</v>
      </c>
      <c r="K26" s="8">
        <v>1800</v>
      </c>
      <c r="L26" s="10">
        <v>10500</v>
      </c>
      <c r="M26" s="1">
        <v>1</v>
      </c>
      <c r="N26" s="1">
        <v>3</v>
      </c>
    </row>
    <row r="27" spans="2:14" x14ac:dyDescent="0.25">
      <c r="B27" s="1">
        <v>2249</v>
      </c>
      <c r="C27" s="2" t="s">
        <v>111</v>
      </c>
      <c r="D27" s="11">
        <v>5440</v>
      </c>
      <c r="E27" s="2" t="s">
        <v>236</v>
      </c>
      <c r="F27" s="7">
        <v>826.78</v>
      </c>
      <c r="G27" s="11">
        <v>1</v>
      </c>
      <c r="H27" s="11">
        <v>1</v>
      </c>
      <c r="I27" s="9">
        <f>Charter_Allocations[[#This Row],[Minimum State Funded Instructors]]+Charter_Allocations[[#This Row],[Maxiumum Additional State Match Instructors]]</f>
        <v>2</v>
      </c>
      <c r="J27" s="8">
        <v>8700</v>
      </c>
      <c r="K27" s="8">
        <v>1800</v>
      </c>
      <c r="L27" s="10">
        <v>10500</v>
      </c>
      <c r="M27" s="1">
        <v>1</v>
      </c>
      <c r="N27" s="1">
        <v>3</v>
      </c>
    </row>
    <row r="28" spans="2:14" x14ac:dyDescent="0.25">
      <c r="B28" s="1">
        <v>2183</v>
      </c>
      <c r="C28" s="2" t="s">
        <v>73</v>
      </c>
      <c r="D28" s="11">
        <v>3553</v>
      </c>
      <c r="E28" s="2" t="s">
        <v>237</v>
      </c>
      <c r="F28" s="7">
        <v>0.27</v>
      </c>
      <c r="G28" s="11">
        <v>1</v>
      </c>
      <c r="H28" s="11">
        <v>1</v>
      </c>
      <c r="I28" s="9">
        <f>Charter_Allocations[[#This Row],[Minimum State Funded Instructors]]+Charter_Allocations[[#This Row],[Maxiumum Additional State Match Instructors]]</f>
        <v>2</v>
      </c>
      <c r="J28" s="8">
        <v>8700</v>
      </c>
      <c r="K28" s="8">
        <v>1800</v>
      </c>
      <c r="L28" s="10">
        <v>10500</v>
      </c>
      <c r="M28" s="1">
        <v>1</v>
      </c>
      <c r="N28" s="1">
        <v>3</v>
      </c>
    </row>
    <row r="29" spans="2:14" x14ac:dyDescent="0.25">
      <c r="B29" s="1">
        <v>2087</v>
      </c>
      <c r="C29" s="2" t="s">
        <v>171</v>
      </c>
      <c r="D29" s="11">
        <v>4395</v>
      </c>
      <c r="E29" s="2" t="s">
        <v>238</v>
      </c>
      <c r="F29" s="7">
        <v>62.39</v>
      </c>
      <c r="G29" s="11">
        <v>1</v>
      </c>
      <c r="H29" s="11">
        <v>1</v>
      </c>
      <c r="I29" s="9">
        <f>Charter_Allocations[[#This Row],[Minimum State Funded Instructors]]+Charter_Allocations[[#This Row],[Maxiumum Additional State Match Instructors]]</f>
        <v>2</v>
      </c>
      <c r="J29" s="8">
        <v>8700</v>
      </c>
      <c r="K29" s="8">
        <v>1800</v>
      </c>
      <c r="L29" s="10">
        <v>10500</v>
      </c>
      <c r="M29" s="1">
        <v>1</v>
      </c>
      <c r="N29" s="1">
        <v>3</v>
      </c>
    </row>
    <row r="30" spans="2:14" x14ac:dyDescent="0.25">
      <c r="B30" s="1">
        <v>2239</v>
      </c>
      <c r="C30" s="2" t="s">
        <v>81</v>
      </c>
      <c r="D30" s="11">
        <v>4206</v>
      </c>
      <c r="E30" s="2" t="s">
        <v>239</v>
      </c>
      <c r="F30" s="7">
        <v>264.58</v>
      </c>
      <c r="G30" s="11">
        <v>1</v>
      </c>
      <c r="H30" s="11">
        <v>1</v>
      </c>
      <c r="I30" s="9">
        <f>Charter_Allocations[[#This Row],[Minimum State Funded Instructors]]+Charter_Allocations[[#This Row],[Maxiumum Additional State Match Instructors]]</f>
        <v>2</v>
      </c>
      <c r="J30" s="8">
        <v>8700</v>
      </c>
      <c r="K30" s="8">
        <v>1800</v>
      </c>
      <c r="L30" s="10">
        <v>10500</v>
      </c>
      <c r="M30" s="1">
        <v>1</v>
      </c>
      <c r="N30" s="1">
        <v>3</v>
      </c>
    </row>
    <row r="31" spans="2:14" x14ac:dyDescent="0.25">
      <c r="B31" s="1">
        <v>1928</v>
      </c>
      <c r="C31" s="2" t="s">
        <v>133</v>
      </c>
      <c r="D31" s="11">
        <v>4802</v>
      </c>
      <c r="E31" s="2" t="s">
        <v>240</v>
      </c>
      <c r="F31" s="7">
        <v>295.75</v>
      </c>
      <c r="G31" s="11">
        <v>1</v>
      </c>
      <c r="H31" s="11">
        <v>1</v>
      </c>
      <c r="I31" s="9">
        <f>Charter_Allocations[[#This Row],[Minimum State Funded Instructors]]+Charter_Allocations[[#This Row],[Maxiumum Additional State Match Instructors]]</f>
        <v>2</v>
      </c>
      <c r="J31" s="8">
        <v>8700</v>
      </c>
      <c r="K31" s="8">
        <v>1800</v>
      </c>
      <c r="L31" s="10">
        <v>10500</v>
      </c>
      <c r="M31" s="1">
        <v>1</v>
      </c>
      <c r="N31" s="1">
        <v>3</v>
      </c>
    </row>
    <row r="32" spans="2:14" x14ac:dyDescent="0.25">
      <c r="B32" s="1">
        <v>1924</v>
      </c>
      <c r="C32" s="2" t="s">
        <v>122</v>
      </c>
      <c r="D32" s="11">
        <v>4226</v>
      </c>
      <c r="E32" s="2" t="s">
        <v>241</v>
      </c>
      <c r="F32" s="7">
        <v>228.92</v>
      </c>
      <c r="G32" s="11">
        <v>1</v>
      </c>
      <c r="H32" s="11">
        <v>1</v>
      </c>
      <c r="I32" s="9">
        <f>Charter_Allocations[[#This Row],[Minimum State Funded Instructors]]+Charter_Allocations[[#This Row],[Maxiumum Additional State Match Instructors]]</f>
        <v>2</v>
      </c>
      <c r="J32" s="8">
        <v>8700</v>
      </c>
      <c r="K32" s="8">
        <v>1800</v>
      </c>
      <c r="L32" s="10">
        <v>10500</v>
      </c>
      <c r="M32" s="1">
        <v>1</v>
      </c>
      <c r="N32" s="1">
        <v>3</v>
      </c>
    </row>
    <row r="33" spans="2:14" x14ac:dyDescent="0.25">
      <c r="B33" s="1">
        <v>1924</v>
      </c>
      <c r="C33" s="2" t="s">
        <v>122</v>
      </c>
      <c r="D33" s="11">
        <v>4223</v>
      </c>
      <c r="E33" s="2" t="s">
        <v>242</v>
      </c>
      <c r="F33" s="7">
        <v>531.39</v>
      </c>
      <c r="G33" s="11">
        <v>1</v>
      </c>
      <c r="H33" s="11">
        <v>1</v>
      </c>
      <c r="I33" s="9">
        <f>Charter_Allocations[[#This Row],[Minimum State Funded Instructors]]+Charter_Allocations[[#This Row],[Maxiumum Additional State Match Instructors]]</f>
        <v>2</v>
      </c>
      <c r="J33" s="8">
        <v>8700</v>
      </c>
      <c r="K33" s="8">
        <v>1800</v>
      </c>
      <c r="L33" s="10">
        <v>10500</v>
      </c>
      <c r="M33" s="1">
        <v>1</v>
      </c>
      <c r="N33" s="1">
        <v>3</v>
      </c>
    </row>
    <row r="34" spans="2:14" x14ac:dyDescent="0.25">
      <c r="B34" s="1">
        <v>2082</v>
      </c>
      <c r="C34" s="2" t="s">
        <v>60</v>
      </c>
      <c r="D34" s="11">
        <v>507</v>
      </c>
      <c r="E34" s="2" t="s">
        <v>243</v>
      </c>
      <c r="F34" s="7">
        <v>219.13</v>
      </c>
      <c r="G34" s="11">
        <v>1</v>
      </c>
      <c r="H34" s="11">
        <v>1</v>
      </c>
      <c r="I34" s="9">
        <f>Charter_Allocations[[#This Row],[Minimum State Funded Instructors]]+Charter_Allocations[[#This Row],[Maxiumum Additional State Match Instructors]]</f>
        <v>2</v>
      </c>
      <c r="J34" s="8">
        <v>8700</v>
      </c>
      <c r="K34" s="8">
        <v>1800</v>
      </c>
      <c r="L34" s="10">
        <v>10500</v>
      </c>
      <c r="M34" s="1">
        <v>1</v>
      </c>
      <c r="N34" s="1">
        <v>3</v>
      </c>
    </row>
    <row r="35" spans="2:14" x14ac:dyDescent="0.25">
      <c r="B35" s="1">
        <v>2186</v>
      </c>
      <c r="C35" s="2" t="s">
        <v>37</v>
      </c>
      <c r="D35" s="11">
        <v>4592</v>
      </c>
      <c r="E35" s="2" t="s">
        <v>244</v>
      </c>
      <c r="F35" s="7">
        <v>1031.0899999999999</v>
      </c>
      <c r="G35" s="11">
        <v>1</v>
      </c>
      <c r="H35" s="11">
        <v>1</v>
      </c>
      <c r="I35" s="9">
        <f>Charter_Allocations[[#This Row],[Minimum State Funded Instructors]]+Charter_Allocations[[#This Row],[Maxiumum Additional State Match Instructors]]</f>
        <v>2</v>
      </c>
      <c r="J35" s="8">
        <v>8700</v>
      </c>
      <c r="K35" s="8">
        <v>1800</v>
      </c>
      <c r="L35" s="10">
        <v>10500</v>
      </c>
      <c r="M35" s="1">
        <v>1</v>
      </c>
      <c r="N35" s="1">
        <v>3</v>
      </c>
    </row>
    <row r="36" spans="2:14" x14ac:dyDescent="0.25">
      <c r="B36" s="1">
        <v>2216</v>
      </c>
      <c r="C36" s="2" t="s">
        <v>39</v>
      </c>
      <c r="D36" s="11">
        <v>3434</v>
      </c>
      <c r="E36" s="2" t="s">
        <v>245</v>
      </c>
      <c r="F36" s="7">
        <v>312.72000000000003</v>
      </c>
      <c r="G36" s="11">
        <v>1</v>
      </c>
      <c r="H36" s="11">
        <v>1</v>
      </c>
      <c r="I36" s="9">
        <f>Charter_Allocations[[#This Row],[Minimum State Funded Instructors]]+Charter_Allocations[[#This Row],[Maxiumum Additional State Match Instructors]]</f>
        <v>2</v>
      </c>
      <c r="J36" s="8">
        <v>8700</v>
      </c>
      <c r="K36" s="8">
        <v>1800</v>
      </c>
      <c r="L36" s="10">
        <v>10500</v>
      </c>
      <c r="M36" s="1">
        <v>1</v>
      </c>
      <c r="N36" s="1">
        <v>3</v>
      </c>
    </row>
    <row r="37" spans="2:14" x14ac:dyDescent="0.25">
      <c r="B37" s="1">
        <v>2043</v>
      </c>
      <c r="C37" s="2" t="s">
        <v>54</v>
      </c>
      <c r="D37" s="11">
        <v>5251</v>
      </c>
      <c r="E37" s="2" t="s">
        <v>246</v>
      </c>
      <c r="F37" s="7">
        <v>333.22</v>
      </c>
      <c r="G37" s="11">
        <v>1</v>
      </c>
      <c r="H37" s="11">
        <v>1</v>
      </c>
      <c r="I37" s="9">
        <f>Charter_Allocations[[#This Row],[Minimum State Funded Instructors]]+Charter_Allocations[[#This Row],[Maxiumum Additional State Match Instructors]]</f>
        <v>2</v>
      </c>
      <c r="J37" s="8">
        <v>8700</v>
      </c>
      <c r="K37" s="8">
        <v>1800</v>
      </c>
      <c r="L37" s="10">
        <v>10500</v>
      </c>
      <c r="M37" s="1">
        <v>1</v>
      </c>
      <c r="N37" s="1">
        <v>3</v>
      </c>
    </row>
    <row r="38" spans="2:14" x14ac:dyDescent="0.25">
      <c r="B38" s="1">
        <v>2190</v>
      </c>
      <c r="C38" s="2" t="s">
        <v>44</v>
      </c>
      <c r="D38" s="11">
        <v>5298</v>
      </c>
      <c r="E38" s="2" t="s">
        <v>247</v>
      </c>
      <c r="F38" s="7">
        <v>209.99</v>
      </c>
      <c r="G38" s="11">
        <v>1</v>
      </c>
      <c r="H38" s="11">
        <v>1</v>
      </c>
      <c r="I38" s="9">
        <f>Charter_Allocations[[#This Row],[Minimum State Funded Instructors]]+Charter_Allocations[[#This Row],[Maxiumum Additional State Match Instructors]]</f>
        <v>2</v>
      </c>
      <c r="J38" s="8">
        <v>8700</v>
      </c>
      <c r="K38" s="8">
        <v>1800</v>
      </c>
      <c r="L38" s="10">
        <v>10500</v>
      </c>
      <c r="M38" s="1">
        <v>1</v>
      </c>
      <c r="N38" s="1">
        <v>3</v>
      </c>
    </row>
    <row r="39" spans="2:14" x14ac:dyDescent="0.25">
      <c r="B39" s="1">
        <v>1993</v>
      </c>
      <c r="C39" s="2" t="s">
        <v>50</v>
      </c>
      <c r="D39" s="11">
        <v>3348</v>
      </c>
      <c r="E39" s="2" t="s">
        <v>248</v>
      </c>
      <c r="F39" s="7">
        <v>213.35</v>
      </c>
      <c r="G39" s="11">
        <v>1</v>
      </c>
      <c r="H39" s="11">
        <v>1</v>
      </c>
      <c r="I39" s="9">
        <f>Charter_Allocations[[#This Row],[Minimum State Funded Instructors]]+Charter_Allocations[[#This Row],[Maxiumum Additional State Match Instructors]]</f>
        <v>2</v>
      </c>
      <c r="J39" s="8">
        <v>8700</v>
      </c>
      <c r="K39" s="8">
        <v>1800</v>
      </c>
      <c r="L39" s="10">
        <v>10500</v>
      </c>
      <c r="M39" s="1">
        <v>1</v>
      </c>
      <c r="N39" s="1">
        <v>3</v>
      </c>
    </row>
    <row r="40" spans="2:14" x14ac:dyDescent="0.25">
      <c r="B40" s="1">
        <v>1976</v>
      </c>
      <c r="C40" s="2" t="s">
        <v>17</v>
      </c>
      <c r="D40" s="11">
        <v>5384</v>
      </c>
      <c r="E40" s="2" t="s">
        <v>249</v>
      </c>
      <c r="F40" s="7">
        <v>164.5</v>
      </c>
      <c r="G40" s="11">
        <v>1</v>
      </c>
      <c r="H40" s="11">
        <v>1</v>
      </c>
      <c r="I40" s="9">
        <f>Charter_Allocations[[#This Row],[Minimum State Funded Instructors]]+Charter_Allocations[[#This Row],[Maxiumum Additional State Match Instructors]]</f>
        <v>2</v>
      </c>
      <c r="J40" s="8">
        <v>8700</v>
      </c>
      <c r="K40" s="8">
        <v>1800</v>
      </c>
      <c r="L40" s="10">
        <v>10500</v>
      </c>
      <c r="M40" s="1">
        <v>1</v>
      </c>
      <c r="N40" s="1">
        <v>3</v>
      </c>
    </row>
    <row r="41" spans="2:14" x14ac:dyDescent="0.25">
      <c r="B41" s="1">
        <v>2249</v>
      </c>
      <c r="C41" s="2" t="s">
        <v>111</v>
      </c>
      <c r="D41" s="11">
        <v>5441</v>
      </c>
      <c r="E41" s="2" t="s">
        <v>250</v>
      </c>
      <c r="F41" s="7">
        <v>114.77</v>
      </c>
      <c r="G41" s="11">
        <v>1</v>
      </c>
      <c r="H41" s="11">
        <v>1</v>
      </c>
      <c r="I41" s="9">
        <f>Charter_Allocations[[#This Row],[Minimum State Funded Instructors]]+Charter_Allocations[[#This Row],[Maxiumum Additional State Match Instructors]]</f>
        <v>2</v>
      </c>
      <c r="J41" s="8">
        <v>8700</v>
      </c>
      <c r="K41" s="8">
        <v>1800</v>
      </c>
      <c r="L41" s="10">
        <v>10500</v>
      </c>
      <c r="M41" s="1">
        <v>1</v>
      </c>
      <c r="N41" s="1">
        <v>3</v>
      </c>
    </row>
    <row r="42" spans="2:14" x14ac:dyDescent="0.25">
      <c r="B42" s="1">
        <v>2142</v>
      </c>
      <c r="C42" s="2" t="s">
        <v>159</v>
      </c>
      <c r="D42" s="11">
        <v>4850</v>
      </c>
      <c r="E42" s="2" t="s">
        <v>251</v>
      </c>
      <c r="F42" s="7">
        <v>132.88999999999999</v>
      </c>
      <c r="G42" s="11">
        <v>1</v>
      </c>
      <c r="H42" s="11">
        <v>1</v>
      </c>
      <c r="I42" s="9">
        <f>Charter_Allocations[[#This Row],[Minimum State Funded Instructors]]+Charter_Allocations[[#This Row],[Maxiumum Additional State Match Instructors]]</f>
        <v>2</v>
      </c>
      <c r="J42" s="8">
        <v>8700</v>
      </c>
      <c r="K42" s="8">
        <v>1800</v>
      </c>
      <c r="L42" s="10">
        <v>10500</v>
      </c>
      <c r="M42" s="1">
        <v>1</v>
      </c>
      <c r="N42" s="1">
        <v>3</v>
      </c>
    </row>
    <row r="43" spans="2:14" x14ac:dyDescent="0.25">
      <c r="B43" s="1">
        <v>2056</v>
      </c>
      <c r="C43" s="2" t="s">
        <v>95</v>
      </c>
      <c r="D43" s="11">
        <v>4545</v>
      </c>
      <c r="E43" s="2" t="s">
        <v>252</v>
      </c>
      <c r="F43" s="7">
        <v>148.47</v>
      </c>
      <c r="G43" s="11">
        <v>1</v>
      </c>
      <c r="H43" s="11">
        <v>1</v>
      </c>
      <c r="I43" s="9">
        <f>Charter_Allocations[[#This Row],[Minimum State Funded Instructors]]+Charter_Allocations[[#This Row],[Maxiumum Additional State Match Instructors]]</f>
        <v>2</v>
      </c>
      <c r="J43" s="8">
        <v>8700</v>
      </c>
      <c r="K43" s="8">
        <v>1800</v>
      </c>
      <c r="L43" s="10">
        <v>10500</v>
      </c>
      <c r="M43" s="1">
        <v>1</v>
      </c>
      <c r="N43" s="1">
        <v>3</v>
      </c>
    </row>
    <row r="44" spans="2:14" x14ac:dyDescent="0.25">
      <c r="B44" s="1">
        <v>2097</v>
      </c>
      <c r="C44" s="2" t="s">
        <v>101</v>
      </c>
      <c r="D44" s="11">
        <v>3361</v>
      </c>
      <c r="E44" s="2" t="s">
        <v>253</v>
      </c>
      <c r="F44" s="7">
        <v>218.71</v>
      </c>
      <c r="G44" s="11">
        <v>1</v>
      </c>
      <c r="H44" s="11">
        <v>1</v>
      </c>
      <c r="I44" s="9">
        <f>Charter_Allocations[[#This Row],[Minimum State Funded Instructors]]+Charter_Allocations[[#This Row],[Maxiumum Additional State Match Instructors]]</f>
        <v>2</v>
      </c>
      <c r="J44" s="8">
        <v>8700</v>
      </c>
      <c r="K44" s="8">
        <v>1800</v>
      </c>
      <c r="L44" s="10">
        <v>10500</v>
      </c>
      <c r="M44" s="1">
        <v>1</v>
      </c>
      <c r="N44" s="1">
        <v>3</v>
      </c>
    </row>
    <row r="45" spans="2:14" x14ac:dyDescent="0.25">
      <c r="B45" s="1">
        <v>1998</v>
      </c>
      <c r="C45" s="2" t="s">
        <v>57</v>
      </c>
      <c r="D45" s="11">
        <v>302</v>
      </c>
      <c r="E45" s="2" t="s">
        <v>254</v>
      </c>
      <c r="F45" s="7">
        <v>218.41</v>
      </c>
      <c r="G45" s="11">
        <v>1</v>
      </c>
      <c r="H45" s="11">
        <v>1</v>
      </c>
      <c r="I45" s="9">
        <f>Charter_Allocations[[#This Row],[Minimum State Funded Instructors]]+Charter_Allocations[[#This Row],[Maxiumum Additional State Match Instructors]]</f>
        <v>2</v>
      </c>
      <c r="J45" s="8">
        <v>8700</v>
      </c>
      <c r="K45" s="8">
        <v>1800</v>
      </c>
      <c r="L45" s="10">
        <v>10500</v>
      </c>
      <c r="M45" s="1">
        <v>1</v>
      </c>
      <c r="N45" s="1">
        <v>3</v>
      </c>
    </row>
    <row r="46" spans="2:14" x14ac:dyDescent="0.25">
      <c r="B46" s="1">
        <v>2180</v>
      </c>
      <c r="C46" s="2" t="s">
        <v>148</v>
      </c>
      <c r="D46" s="11">
        <v>3991</v>
      </c>
      <c r="E46" s="2" t="s">
        <v>255</v>
      </c>
      <c r="F46" s="7">
        <v>126.48</v>
      </c>
      <c r="G46" s="11">
        <v>1</v>
      </c>
      <c r="H46" s="11">
        <v>1</v>
      </c>
      <c r="I46" s="9">
        <f>Charter_Allocations[[#This Row],[Minimum State Funded Instructors]]+Charter_Allocations[[#This Row],[Maxiumum Additional State Match Instructors]]</f>
        <v>2</v>
      </c>
      <c r="J46" s="8">
        <v>8700</v>
      </c>
      <c r="K46" s="8">
        <v>1800</v>
      </c>
      <c r="L46" s="10">
        <v>10500</v>
      </c>
      <c r="M46" s="1">
        <v>1</v>
      </c>
      <c r="N46" s="1">
        <v>3</v>
      </c>
    </row>
    <row r="47" spans="2:14" x14ac:dyDescent="0.25">
      <c r="B47" s="1">
        <v>2252</v>
      </c>
      <c r="C47" s="2" t="s">
        <v>5</v>
      </c>
      <c r="D47" s="11">
        <v>4505</v>
      </c>
      <c r="E47" s="2" t="s">
        <v>346</v>
      </c>
      <c r="F47" s="7">
        <v>24.28</v>
      </c>
      <c r="G47" s="11">
        <v>1</v>
      </c>
      <c r="H47" s="11">
        <v>1</v>
      </c>
      <c r="I47" s="9">
        <f>Charter_Allocations[[#This Row],[Minimum State Funded Instructors]]+Charter_Allocations[[#This Row],[Maxiumum Additional State Match Instructors]]</f>
        <v>2</v>
      </c>
      <c r="J47" s="8">
        <v>8700</v>
      </c>
      <c r="K47" s="8">
        <v>1800</v>
      </c>
      <c r="L47" s="10">
        <v>10500</v>
      </c>
      <c r="M47" s="1">
        <v>1</v>
      </c>
      <c r="N47" s="1">
        <v>3</v>
      </c>
    </row>
    <row r="48" spans="2:14" x14ac:dyDescent="0.25">
      <c r="B48" s="1">
        <v>1966</v>
      </c>
      <c r="C48" s="2" t="s">
        <v>121</v>
      </c>
      <c r="D48" s="11">
        <v>4690</v>
      </c>
      <c r="E48" s="2" t="s">
        <v>256</v>
      </c>
      <c r="F48" s="7">
        <v>1785.77</v>
      </c>
      <c r="G48" s="11">
        <v>2</v>
      </c>
      <c r="H48" s="11">
        <v>1</v>
      </c>
      <c r="I48" s="9">
        <f>Charter_Allocations[[#This Row],[Minimum State Funded Instructors]]+Charter_Allocations[[#This Row],[Maxiumum Additional State Match Instructors]]</f>
        <v>3</v>
      </c>
      <c r="J48" s="8">
        <v>13050</v>
      </c>
      <c r="K48" s="8">
        <v>2700</v>
      </c>
      <c r="L48" s="10">
        <v>15750</v>
      </c>
      <c r="M48" s="1">
        <v>1</v>
      </c>
      <c r="N48" s="1">
        <v>4</v>
      </c>
    </row>
    <row r="49" spans="2:14" x14ac:dyDescent="0.25">
      <c r="B49" s="1">
        <v>2241</v>
      </c>
      <c r="C49" s="2" t="s">
        <v>63</v>
      </c>
      <c r="D49" s="11">
        <v>4595</v>
      </c>
      <c r="E49" s="2" t="s">
        <v>257</v>
      </c>
      <c r="F49" s="7">
        <v>195.54</v>
      </c>
      <c r="G49" s="11">
        <v>1</v>
      </c>
      <c r="H49" s="11">
        <v>1</v>
      </c>
      <c r="I49" s="9">
        <f>Charter_Allocations[[#This Row],[Minimum State Funded Instructors]]+Charter_Allocations[[#This Row],[Maxiumum Additional State Match Instructors]]</f>
        <v>2</v>
      </c>
      <c r="J49" s="8">
        <v>8700</v>
      </c>
      <c r="K49" s="8">
        <v>1800</v>
      </c>
      <c r="L49" s="10">
        <v>10500</v>
      </c>
      <c r="M49" s="1">
        <v>1</v>
      </c>
      <c r="N49" s="1">
        <v>3</v>
      </c>
    </row>
    <row r="50" spans="2:14" x14ac:dyDescent="0.25">
      <c r="B50" s="1">
        <v>2248</v>
      </c>
      <c r="C50" s="2" t="s">
        <v>64</v>
      </c>
      <c r="D50" s="11">
        <v>1205</v>
      </c>
      <c r="E50" s="2" t="s">
        <v>258</v>
      </c>
      <c r="F50" s="7">
        <v>1429.41</v>
      </c>
      <c r="G50" s="11">
        <v>1</v>
      </c>
      <c r="H50" s="11">
        <v>1</v>
      </c>
      <c r="I50" s="9">
        <f>Charter_Allocations[[#This Row],[Minimum State Funded Instructors]]+Charter_Allocations[[#This Row],[Maxiumum Additional State Match Instructors]]</f>
        <v>2</v>
      </c>
      <c r="J50" s="8">
        <v>8700</v>
      </c>
      <c r="K50" s="8">
        <v>1800</v>
      </c>
      <c r="L50" s="10">
        <v>10500</v>
      </c>
      <c r="M50" s="1">
        <v>1</v>
      </c>
      <c r="N50" s="1">
        <v>3</v>
      </c>
    </row>
    <row r="51" spans="2:14" x14ac:dyDescent="0.25">
      <c r="B51" s="1">
        <v>2108</v>
      </c>
      <c r="C51" s="2" t="s">
        <v>132</v>
      </c>
      <c r="D51" s="11">
        <v>4040</v>
      </c>
      <c r="E51" s="2" t="s">
        <v>259</v>
      </c>
      <c r="F51" s="7">
        <v>333.68</v>
      </c>
      <c r="G51" s="11">
        <v>1</v>
      </c>
      <c r="H51" s="11">
        <v>1</v>
      </c>
      <c r="I51" s="9">
        <f>Charter_Allocations[[#This Row],[Minimum State Funded Instructors]]+Charter_Allocations[[#This Row],[Maxiumum Additional State Match Instructors]]</f>
        <v>2</v>
      </c>
      <c r="J51" s="8">
        <v>8700</v>
      </c>
      <c r="K51" s="8">
        <v>1800</v>
      </c>
      <c r="L51" s="10">
        <v>10500</v>
      </c>
      <c r="M51" s="1">
        <v>1</v>
      </c>
      <c r="N51" s="1">
        <v>3</v>
      </c>
    </row>
    <row r="52" spans="2:14" x14ac:dyDescent="0.25">
      <c r="B52" s="1">
        <v>2137</v>
      </c>
      <c r="C52" s="2" t="s">
        <v>67</v>
      </c>
      <c r="D52" s="11">
        <v>5392</v>
      </c>
      <c r="E52" s="2" t="s">
        <v>260</v>
      </c>
      <c r="F52" s="7">
        <v>452.17</v>
      </c>
      <c r="G52" s="11">
        <v>1</v>
      </c>
      <c r="H52" s="11">
        <v>1</v>
      </c>
      <c r="I52" s="9">
        <f>Charter_Allocations[[#This Row],[Minimum State Funded Instructors]]+Charter_Allocations[[#This Row],[Maxiumum Additional State Match Instructors]]</f>
        <v>2</v>
      </c>
      <c r="J52" s="8">
        <v>8700</v>
      </c>
      <c r="K52" s="8">
        <v>1800</v>
      </c>
      <c r="L52" s="10">
        <v>10500</v>
      </c>
      <c r="M52" s="1">
        <v>1</v>
      </c>
      <c r="N52" s="1">
        <v>3</v>
      </c>
    </row>
    <row r="53" spans="2:14" x14ac:dyDescent="0.25">
      <c r="B53" s="1">
        <v>2000</v>
      </c>
      <c r="C53" s="2" t="s">
        <v>69</v>
      </c>
      <c r="D53" s="11">
        <v>307</v>
      </c>
      <c r="E53" s="2" t="s">
        <v>347</v>
      </c>
      <c r="F53" s="7">
        <v>92.9</v>
      </c>
      <c r="G53" s="11">
        <v>1</v>
      </c>
      <c r="H53" s="11">
        <v>1</v>
      </c>
      <c r="I53" s="9">
        <f>Charter_Allocations[[#This Row],[Minimum State Funded Instructors]]+Charter_Allocations[[#This Row],[Maxiumum Additional State Match Instructors]]</f>
        <v>2</v>
      </c>
      <c r="J53" s="8">
        <v>8700</v>
      </c>
      <c r="K53" s="8">
        <v>1800</v>
      </c>
      <c r="L53" s="10">
        <v>10500</v>
      </c>
      <c r="M53" s="1">
        <v>1</v>
      </c>
      <c r="N53" s="1">
        <v>3</v>
      </c>
    </row>
    <row r="54" spans="2:14" x14ac:dyDescent="0.25">
      <c r="B54" s="1">
        <v>2183</v>
      </c>
      <c r="C54" s="2" t="s">
        <v>73</v>
      </c>
      <c r="D54" s="11">
        <v>4601</v>
      </c>
      <c r="E54" s="2" t="s">
        <v>261</v>
      </c>
      <c r="F54" s="7">
        <v>159.63</v>
      </c>
      <c r="G54" s="11">
        <v>1</v>
      </c>
      <c r="H54" s="11">
        <v>1</v>
      </c>
      <c r="I54" s="9">
        <f>Charter_Allocations[[#This Row],[Minimum State Funded Instructors]]+Charter_Allocations[[#This Row],[Maxiumum Additional State Match Instructors]]</f>
        <v>2</v>
      </c>
      <c r="J54" s="8">
        <v>8700</v>
      </c>
      <c r="K54" s="8">
        <v>1800</v>
      </c>
      <c r="L54" s="10">
        <v>10500</v>
      </c>
      <c r="M54" s="1">
        <v>1</v>
      </c>
      <c r="N54" s="1">
        <v>3</v>
      </c>
    </row>
    <row r="55" spans="2:14" x14ac:dyDescent="0.25">
      <c r="B55" s="1">
        <v>1923</v>
      </c>
      <c r="C55" s="2" t="s">
        <v>99</v>
      </c>
      <c r="D55" s="11">
        <v>5455</v>
      </c>
      <c r="E55" s="2" t="s">
        <v>262</v>
      </c>
      <c r="F55" s="7">
        <v>20.079999999999998</v>
      </c>
      <c r="G55" s="11">
        <v>1</v>
      </c>
      <c r="H55" s="11">
        <v>1</v>
      </c>
      <c r="I55" s="9">
        <f>Charter_Allocations[[#This Row],[Minimum State Funded Instructors]]+Charter_Allocations[[#This Row],[Maxiumum Additional State Match Instructors]]</f>
        <v>2</v>
      </c>
      <c r="J55" s="8">
        <v>8700</v>
      </c>
      <c r="K55" s="8">
        <v>1800</v>
      </c>
      <c r="L55" s="10">
        <v>10500</v>
      </c>
      <c r="M55" s="1">
        <v>1</v>
      </c>
      <c r="N55" s="1">
        <v>3</v>
      </c>
    </row>
    <row r="56" spans="2:14" x14ac:dyDescent="0.25">
      <c r="B56" s="1">
        <v>2114</v>
      </c>
      <c r="C56" s="2" t="s">
        <v>77</v>
      </c>
      <c r="D56" s="11">
        <v>3362</v>
      </c>
      <c r="E56" s="2" t="s">
        <v>263</v>
      </c>
      <c r="F56" s="7">
        <v>230.75</v>
      </c>
      <c r="G56" s="11">
        <v>1</v>
      </c>
      <c r="H56" s="11">
        <v>1</v>
      </c>
      <c r="I56" s="9">
        <f>Charter_Allocations[[#This Row],[Minimum State Funded Instructors]]+Charter_Allocations[[#This Row],[Maxiumum Additional State Match Instructors]]</f>
        <v>2</v>
      </c>
      <c r="J56" s="8">
        <v>8700</v>
      </c>
      <c r="K56" s="8">
        <v>1800</v>
      </c>
      <c r="L56" s="10">
        <v>10500</v>
      </c>
      <c r="M56" s="1">
        <v>1</v>
      </c>
      <c r="N56" s="1">
        <v>3</v>
      </c>
    </row>
    <row r="57" spans="2:14" x14ac:dyDescent="0.25">
      <c r="B57" s="1">
        <v>2182</v>
      </c>
      <c r="C57" s="2" t="s">
        <v>155</v>
      </c>
      <c r="D57" s="11">
        <v>5732</v>
      </c>
      <c r="E57" s="2" t="s">
        <v>264</v>
      </c>
      <c r="F57" s="7">
        <v>0</v>
      </c>
      <c r="G57" s="11">
        <v>0</v>
      </c>
      <c r="H57" s="11">
        <v>0</v>
      </c>
      <c r="I57" s="9">
        <f>Charter_Allocations[[#This Row],[Minimum State Funded Instructors]]+Charter_Allocations[[#This Row],[Maxiumum Additional State Match Instructors]]</f>
        <v>0</v>
      </c>
      <c r="J57" s="8">
        <v>0</v>
      </c>
      <c r="K57" s="8">
        <v>0</v>
      </c>
      <c r="L57" s="10">
        <v>0</v>
      </c>
      <c r="M57" s="1">
        <v>0</v>
      </c>
      <c r="N57" s="1">
        <v>0</v>
      </c>
    </row>
    <row r="58" spans="2:14" x14ac:dyDescent="0.25">
      <c r="B58" s="1">
        <v>2243</v>
      </c>
      <c r="C58" s="2" t="s">
        <v>16</v>
      </c>
      <c r="D58" s="11">
        <v>4867</v>
      </c>
      <c r="E58" s="2" t="s">
        <v>265</v>
      </c>
      <c r="F58" s="7">
        <v>329.77</v>
      </c>
      <c r="G58" s="11">
        <v>1</v>
      </c>
      <c r="H58" s="11">
        <v>1</v>
      </c>
      <c r="I58" s="9">
        <f>Charter_Allocations[[#This Row],[Minimum State Funded Instructors]]+Charter_Allocations[[#This Row],[Maxiumum Additional State Match Instructors]]</f>
        <v>2</v>
      </c>
      <c r="J58" s="8">
        <v>8700</v>
      </c>
      <c r="K58" s="8">
        <v>1800</v>
      </c>
      <c r="L58" s="10">
        <v>10500</v>
      </c>
      <c r="M58" s="1">
        <v>1</v>
      </c>
      <c r="N58" s="1">
        <v>3</v>
      </c>
    </row>
    <row r="59" spans="2:14" x14ac:dyDescent="0.25">
      <c r="B59" s="1">
        <v>2142</v>
      </c>
      <c r="C59" s="2" t="s">
        <v>159</v>
      </c>
      <c r="D59" s="11">
        <v>1358</v>
      </c>
      <c r="E59" s="2" t="s">
        <v>266</v>
      </c>
      <c r="F59" s="7">
        <v>184.1</v>
      </c>
      <c r="G59" s="11">
        <v>1</v>
      </c>
      <c r="H59" s="11">
        <v>1</v>
      </c>
      <c r="I59" s="9">
        <f>Charter_Allocations[[#This Row],[Minimum State Funded Instructors]]+Charter_Allocations[[#This Row],[Maxiumum Additional State Match Instructors]]</f>
        <v>2</v>
      </c>
      <c r="J59" s="8">
        <v>8700</v>
      </c>
      <c r="K59" s="8">
        <v>1800</v>
      </c>
      <c r="L59" s="10">
        <v>10500</v>
      </c>
      <c r="M59" s="1">
        <v>1</v>
      </c>
      <c r="N59" s="1">
        <v>3</v>
      </c>
    </row>
    <row r="60" spans="2:14" x14ac:dyDescent="0.25">
      <c r="B60" s="1">
        <v>1895</v>
      </c>
      <c r="C60" s="2" t="s">
        <v>83</v>
      </c>
      <c r="D60" s="11">
        <v>3351</v>
      </c>
      <c r="E60" s="2" t="s">
        <v>267</v>
      </c>
      <c r="F60" s="7">
        <v>93.38</v>
      </c>
      <c r="G60" s="11">
        <v>1</v>
      </c>
      <c r="H60" s="11">
        <v>1</v>
      </c>
      <c r="I60" s="9">
        <f>Charter_Allocations[[#This Row],[Minimum State Funded Instructors]]+Charter_Allocations[[#This Row],[Maxiumum Additional State Match Instructors]]</f>
        <v>2</v>
      </c>
      <c r="J60" s="8">
        <v>8700</v>
      </c>
      <c r="K60" s="8">
        <v>1800</v>
      </c>
      <c r="L60" s="10">
        <v>10500</v>
      </c>
      <c r="M60" s="1">
        <v>1</v>
      </c>
      <c r="N60" s="1">
        <v>3</v>
      </c>
    </row>
    <row r="61" spans="2:14" x14ac:dyDescent="0.25">
      <c r="B61" s="1">
        <v>2215</v>
      </c>
      <c r="C61" s="2" t="s">
        <v>84</v>
      </c>
      <c r="D61" s="11">
        <v>1079</v>
      </c>
      <c r="E61" s="2" t="s">
        <v>268</v>
      </c>
      <c r="F61" s="7">
        <v>286.95</v>
      </c>
      <c r="G61" s="11">
        <v>1</v>
      </c>
      <c r="H61" s="11">
        <v>1</v>
      </c>
      <c r="I61" s="9">
        <f>Charter_Allocations[[#This Row],[Minimum State Funded Instructors]]+Charter_Allocations[[#This Row],[Maxiumum Additional State Match Instructors]]</f>
        <v>2</v>
      </c>
      <c r="J61" s="8">
        <v>8700</v>
      </c>
      <c r="K61" s="8">
        <v>1800</v>
      </c>
      <c r="L61" s="10">
        <v>10500</v>
      </c>
      <c r="M61" s="1">
        <v>1</v>
      </c>
      <c r="N61" s="1">
        <v>3</v>
      </c>
    </row>
    <row r="62" spans="2:14" x14ac:dyDescent="0.25">
      <c r="B62" s="1">
        <v>1901</v>
      </c>
      <c r="C62" s="2" t="s">
        <v>38</v>
      </c>
      <c r="D62" s="11">
        <v>4637</v>
      </c>
      <c r="E62" s="2" t="s">
        <v>269</v>
      </c>
      <c r="F62" s="7">
        <v>95.4</v>
      </c>
      <c r="G62" s="11">
        <v>1</v>
      </c>
      <c r="H62" s="11">
        <v>1</v>
      </c>
      <c r="I62" s="9">
        <f>Charter_Allocations[[#This Row],[Minimum State Funded Instructors]]+Charter_Allocations[[#This Row],[Maxiumum Additional State Match Instructors]]</f>
        <v>2</v>
      </c>
      <c r="J62" s="8">
        <v>8700</v>
      </c>
      <c r="K62" s="8">
        <v>1800</v>
      </c>
      <c r="L62" s="10">
        <v>10500</v>
      </c>
      <c r="M62" s="1">
        <v>1</v>
      </c>
      <c r="N62" s="1">
        <v>3</v>
      </c>
    </row>
    <row r="63" spans="2:14" x14ac:dyDescent="0.25">
      <c r="B63" s="1">
        <v>4131</v>
      </c>
      <c r="C63" s="2" t="s">
        <v>128</v>
      </c>
      <c r="D63" s="11">
        <v>5250</v>
      </c>
      <c r="E63" s="2" t="s">
        <v>348</v>
      </c>
      <c r="F63" s="7">
        <v>25.19</v>
      </c>
      <c r="G63" s="11">
        <v>1</v>
      </c>
      <c r="H63" s="11">
        <v>1</v>
      </c>
      <c r="I63" s="9">
        <f>Charter_Allocations[[#This Row],[Minimum State Funded Instructors]]+Charter_Allocations[[#This Row],[Maxiumum Additional State Match Instructors]]</f>
        <v>2</v>
      </c>
      <c r="J63" s="8">
        <v>8700</v>
      </c>
      <c r="K63" s="8">
        <v>1800</v>
      </c>
      <c r="L63" s="10">
        <v>10500</v>
      </c>
      <c r="M63" s="1">
        <v>1</v>
      </c>
      <c r="N63" s="1">
        <v>3</v>
      </c>
    </row>
    <row r="64" spans="2:14" x14ac:dyDescent="0.25">
      <c r="B64" s="1">
        <v>2249</v>
      </c>
      <c r="C64" s="2" t="s">
        <v>111</v>
      </c>
      <c r="D64" s="11">
        <v>5150</v>
      </c>
      <c r="E64" s="2" t="s">
        <v>270</v>
      </c>
      <c r="F64" s="7">
        <v>247.39</v>
      </c>
      <c r="G64" s="11">
        <v>1</v>
      </c>
      <c r="H64" s="11">
        <v>1</v>
      </c>
      <c r="I64" s="9">
        <f>Charter_Allocations[[#This Row],[Minimum State Funded Instructors]]+Charter_Allocations[[#This Row],[Maxiumum Additional State Match Instructors]]</f>
        <v>2</v>
      </c>
      <c r="J64" s="8">
        <v>8700</v>
      </c>
      <c r="K64" s="8">
        <v>1800</v>
      </c>
      <c r="L64" s="10">
        <v>10500</v>
      </c>
      <c r="M64" s="1">
        <v>1</v>
      </c>
      <c r="N64" s="1">
        <v>3</v>
      </c>
    </row>
    <row r="65" spans="2:14" x14ac:dyDescent="0.25">
      <c r="B65" s="1">
        <v>3997</v>
      </c>
      <c r="C65" s="2" t="s">
        <v>85</v>
      </c>
      <c r="D65" s="11">
        <v>3363</v>
      </c>
      <c r="E65" s="2" t="s">
        <v>271</v>
      </c>
      <c r="F65" s="7">
        <v>123.99</v>
      </c>
      <c r="G65" s="11">
        <v>1</v>
      </c>
      <c r="H65" s="11">
        <v>1</v>
      </c>
      <c r="I65" s="9">
        <f>Charter_Allocations[[#This Row],[Minimum State Funded Instructors]]+Charter_Allocations[[#This Row],[Maxiumum Additional State Match Instructors]]</f>
        <v>2</v>
      </c>
      <c r="J65" s="8">
        <v>8700</v>
      </c>
      <c r="K65" s="8">
        <v>1800</v>
      </c>
      <c r="L65" s="10">
        <v>10500</v>
      </c>
      <c r="M65" s="1">
        <v>1</v>
      </c>
      <c r="N65" s="1">
        <v>3</v>
      </c>
    </row>
    <row r="66" spans="2:14" x14ac:dyDescent="0.25">
      <c r="B66" s="1">
        <v>2142</v>
      </c>
      <c r="C66" s="2" t="s">
        <v>159</v>
      </c>
      <c r="D66" s="11">
        <v>4210</v>
      </c>
      <c r="E66" s="2" t="s">
        <v>272</v>
      </c>
      <c r="F66" s="7">
        <v>92.3</v>
      </c>
      <c r="G66" s="11">
        <v>1</v>
      </c>
      <c r="H66" s="11">
        <v>1</v>
      </c>
      <c r="I66" s="9">
        <f>Charter_Allocations[[#This Row],[Minimum State Funded Instructors]]+Charter_Allocations[[#This Row],[Maxiumum Additional State Match Instructors]]</f>
        <v>2</v>
      </c>
      <c r="J66" s="8">
        <v>8700</v>
      </c>
      <c r="K66" s="8">
        <v>1800</v>
      </c>
      <c r="L66" s="10">
        <v>10500</v>
      </c>
      <c r="M66" s="1">
        <v>1</v>
      </c>
      <c r="N66" s="1">
        <v>3</v>
      </c>
    </row>
    <row r="67" spans="2:14" x14ac:dyDescent="0.25">
      <c r="B67" s="1">
        <v>2219</v>
      </c>
      <c r="C67" s="2" t="s">
        <v>91</v>
      </c>
      <c r="D67" s="11">
        <v>1087</v>
      </c>
      <c r="E67" s="2" t="s">
        <v>273</v>
      </c>
      <c r="F67" s="7">
        <v>269.39</v>
      </c>
      <c r="G67" s="11">
        <v>1</v>
      </c>
      <c r="H67" s="11">
        <v>1</v>
      </c>
      <c r="I67" s="9">
        <f>Charter_Allocations[[#This Row],[Minimum State Funded Instructors]]+Charter_Allocations[[#This Row],[Maxiumum Additional State Match Instructors]]</f>
        <v>2</v>
      </c>
      <c r="J67" s="8">
        <v>8700</v>
      </c>
      <c r="K67" s="8">
        <v>1800</v>
      </c>
      <c r="L67" s="10">
        <v>10500</v>
      </c>
      <c r="M67" s="1">
        <v>1</v>
      </c>
      <c r="N67" s="1">
        <v>3</v>
      </c>
    </row>
    <row r="68" spans="2:14" x14ac:dyDescent="0.25">
      <c r="B68" s="1">
        <v>2180</v>
      </c>
      <c r="C68" s="2" t="s">
        <v>148</v>
      </c>
      <c r="D68" s="11">
        <v>5218</v>
      </c>
      <c r="E68" s="2" t="s">
        <v>274</v>
      </c>
      <c r="F68" s="7">
        <v>218.09</v>
      </c>
      <c r="G68" s="11">
        <v>1</v>
      </c>
      <c r="H68" s="11">
        <v>1</v>
      </c>
      <c r="I68" s="9">
        <f>Charter_Allocations[[#This Row],[Minimum State Funded Instructors]]+Charter_Allocations[[#This Row],[Maxiumum Additional State Match Instructors]]</f>
        <v>2</v>
      </c>
      <c r="J68" s="8">
        <v>8700</v>
      </c>
      <c r="K68" s="8">
        <v>1800</v>
      </c>
      <c r="L68" s="10">
        <v>10500</v>
      </c>
      <c r="M68" s="1">
        <v>1</v>
      </c>
      <c r="N68" s="1">
        <v>3</v>
      </c>
    </row>
    <row r="69" spans="2:14" x14ac:dyDescent="0.25">
      <c r="B69" s="1">
        <v>2048</v>
      </c>
      <c r="C69" s="2" t="s">
        <v>109</v>
      </c>
      <c r="D69" s="11">
        <v>5205</v>
      </c>
      <c r="E69" s="2" t="s">
        <v>275</v>
      </c>
      <c r="F69" s="7">
        <v>476.82</v>
      </c>
      <c r="G69" s="11">
        <v>1</v>
      </c>
      <c r="H69" s="11">
        <v>1</v>
      </c>
      <c r="I69" s="9">
        <f>Charter_Allocations[[#This Row],[Minimum State Funded Instructors]]+Charter_Allocations[[#This Row],[Maxiumum Additional State Match Instructors]]</f>
        <v>2</v>
      </c>
      <c r="J69" s="8">
        <v>8700</v>
      </c>
      <c r="K69" s="8">
        <v>1800</v>
      </c>
      <c r="L69" s="10">
        <v>10500</v>
      </c>
      <c r="M69" s="1">
        <v>1</v>
      </c>
      <c r="N69" s="1">
        <v>3</v>
      </c>
    </row>
    <row r="70" spans="2:14" x14ac:dyDescent="0.25">
      <c r="B70" s="1">
        <v>2043</v>
      </c>
      <c r="C70" s="2" t="s">
        <v>54</v>
      </c>
      <c r="D70" s="11">
        <v>5572</v>
      </c>
      <c r="E70" s="2" t="s">
        <v>276</v>
      </c>
      <c r="F70" s="7">
        <v>89.61</v>
      </c>
      <c r="G70" s="11">
        <v>1</v>
      </c>
      <c r="H70" s="11">
        <v>1</v>
      </c>
      <c r="I70" s="9">
        <f>Charter_Allocations[[#This Row],[Minimum State Funded Instructors]]+Charter_Allocations[[#This Row],[Maxiumum Additional State Match Instructors]]</f>
        <v>2</v>
      </c>
      <c r="J70" s="8">
        <v>8700</v>
      </c>
      <c r="K70" s="8">
        <v>1800</v>
      </c>
      <c r="L70" s="10">
        <v>10500</v>
      </c>
      <c r="M70" s="1">
        <v>1</v>
      </c>
      <c r="N70" s="1">
        <v>3</v>
      </c>
    </row>
    <row r="71" spans="2:14" x14ac:dyDescent="0.25">
      <c r="B71" s="1">
        <v>1900</v>
      </c>
      <c r="C71" s="2" t="s">
        <v>139</v>
      </c>
      <c r="D71" s="11">
        <v>3440</v>
      </c>
      <c r="E71" s="2" t="s">
        <v>277</v>
      </c>
      <c r="F71" s="7">
        <v>193.68</v>
      </c>
      <c r="G71" s="11">
        <v>1</v>
      </c>
      <c r="H71" s="11">
        <v>1</v>
      </c>
      <c r="I71" s="9">
        <f>Charter_Allocations[[#This Row],[Minimum State Funded Instructors]]+Charter_Allocations[[#This Row],[Maxiumum Additional State Match Instructors]]</f>
        <v>2</v>
      </c>
      <c r="J71" s="8">
        <v>8700</v>
      </c>
      <c r="K71" s="8">
        <v>1800</v>
      </c>
      <c r="L71" s="10">
        <v>10500</v>
      </c>
      <c r="M71" s="1">
        <v>1</v>
      </c>
      <c r="N71" s="1">
        <v>3</v>
      </c>
    </row>
    <row r="72" spans="2:14" x14ac:dyDescent="0.25">
      <c r="B72" s="1">
        <v>2180</v>
      </c>
      <c r="C72" s="2" t="s">
        <v>148</v>
      </c>
      <c r="D72" s="11">
        <v>5060</v>
      </c>
      <c r="E72" s="2" t="s">
        <v>278</v>
      </c>
      <c r="F72" s="7">
        <v>375.52</v>
      </c>
      <c r="G72" s="11">
        <v>1</v>
      </c>
      <c r="H72" s="11">
        <v>1</v>
      </c>
      <c r="I72" s="9">
        <f>Charter_Allocations[[#This Row],[Minimum State Funded Instructors]]+Charter_Allocations[[#This Row],[Maxiumum Additional State Match Instructors]]</f>
        <v>2</v>
      </c>
      <c r="J72" s="8">
        <v>8700</v>
      </c>
      <c r="K72" s="8">
        <v>1800</v>
      </c>
      <c r="L72" s="10">
        <v>10500</v>
      </c>
      <c r="M72" s="1">
        <v>1</v>
      </c>
      <c r="N72" s="1">
        <v>3</v>
      </c>
    </row>
    <row r="73" spans="2:14" x14ac:dyDescent="0.25">
      <c r="B73" s="1">
        <v>2183</v>
      </c>
      <c r="C73" s="2" t="s">
        <v>73</v>
      </c>
      <c r="D73" s="11">
        <v>4667</v>
      </c>
      <c r="E73" s="2" t="s">
        <v>279</v>
      </c>
      <c r="F73" s="7">
        <v>331.88</v>
      </c>
      <c r="G73" s="11">
        <v>1</v>
      </c>
      <c r="H73" s="11">
        <v>1</v>
      </c>
      <c r="I73" s="9">
        <f>Charter_Allocations[[#This Row],[Minimum State Funded Instructors]]+Charter_Allocations[[#This Row],[Maxiumum Additional State Match Instructors]]</f>
        <v>2</v>
      </c>
      <c r="J73" s="8">
        <v>8700</v>
      </c>
      <c r="K73" s="8">
        <v>1800</v>
      </c>
      <c r="L73" s="10">
        <v>10500</v>
      </c>
      <c r="M73" s="1">
        <v>1</v>
      </c>
      <c r="N73" s="1">
        <v>3</v>
      </c>
    </row>
    <row r="74" spans="2:14" x14ac:dyDescent="0.25">
      <c r="B74" s="1">
        <v>1965</v>
      </c>
      <c r="C74" s="2" t="s">
        <v>35</v>
      </c>
      <c r="D74" s="11">
        <v>3615</v>
      </c>
      <c r="E74" s="2" t="s">
        <v>280</v>
      </c>
      <c r="F74" s="7">
        <v>199.33</v>
      </c>
      <c r="G74" s="11">
        <v>1</v>
      </c>
      <c r="H74" s="11">
        <v>1</v>
      </c>
      <c r="I74" s="9">
        <f>Charter_Allocations[[#This Row],[Minimum State Funded Instructors]]+Charter_Allocations[[#This Row],[Maxiumum Additional State Match Instructors]]</f>
        <v>2</v>
      </c>
      <c r="J74" s="8">
        <v>8700</v>
      </c>
      <c r="K74" s="8">
        <v>1800</v>
      </c>
      <c r="L74" s="10">
        <v>10500</v>
      </c>
      <c r="M74" s="1">
        <v>1</v>
      </c>
      <c r="N74" s="1">
        <v>3</v>
      </c>
    </row>
    <row r="75" spans="2:14" x14ac:dyDescent="0.25">
      <c r="B75" s="1">
        <v>2097</v>
      </c>
      <c r="C75" s="2" t="s">
        <v>101</v>
      </c>
      <c r="D75" s="11">
        <v>3240</v>
      </c>
      <c r="E75" s="2" t="s">
        <v>281</v>
      </c>
      <c r="F75" s="7">
        <v>36.159999999999997</v>
      </c>
      <c r="G75" s="11">
        <v>1</v>
      </c>
      <c r="H75" s="11">
        <v>1</v>
      </c>
      <c r="I75" s="9">
        <f>Charter_Allocations[[#This Row],[Minimum State Funded Instructors]]+Charter_Allocations[[#This Row],[Maxiumum Additional State Match Instructors]]</f>
        <v>2</v>
      </c>
      <c r="J75" s="8">
        <v>8700</v>
      </c>
      <c r="K75" s="8">
        <v>1800</v>
      </c>
      <c r="L75" s="10">
        <v>10500</v>
      </c>
      <c r="M75" s="1">
        <v>1</v>
      </c>
      <c r="N75" s="1">
        <v>3</v>
      </c>
    </row>
    <row r="76" spans="2:14" x14ac:dyDescent="0.25">
      <c r="B76" s="1">
        <v>2048</v>
      </c>
      <c r="C76" s="2" t="s">
        <v>109</v>
      </c>
      <c r="D76" s="11">
        <v>4821</v>
      </c>
      <c r="E76" s="2" t="s">
        <v>349</v>
      </c>
      <c r="F76" s="7">
        <v>1091.6300000000001</v>
      </c>
      <c r="G76" s="11">
        <v>1</v>
      </c>
      <c r="H76" s="11">
        <v>1</v>
      </c>
      <c r="I76" s="9">
        <f>Charter_Allocations[[#This Row],[Minimum State Funded Instructors]]+Charter_Allocations[[#This Row],[Maxiumum Additional State Match Instructors]]</f>
        <v>2</v>
      </c>
      <c r="J76" s="8">
        <v>8700</v>
      </c>
      <c r="K76" s="8">
        <v>1800</v>
      </c>
      <c r="L76" s="10">
        <v>10500</v>
      </c>
      <c r="M76" s="1">
        <v>1</v>
      </c>
      <c r="N76" s="1">
        <v>3</v>
      </c>
    </row>
    <row r="77" spans="2:14" x14ac:dyDescent="0.25">
      <c r="B77" s="1">
        <v>2103</v>
      </c>
      <c r="C77" s="2" t="s">
        <v>162</v>
      </c>
      <c r="D77" s="11">
        <v>2994</v>
      </c>
      <c r="E77" s="2" t="s">
        <v>282</v>
      </c>
      <c r="F77" s="7">
        <v>38.54</v>
      </c>
      <c r="G77" s="11">
        <v>1</v>
      </c>
      <c r="H77" s="11">
        <v>1</v>
      </c>
      <c r="I77" s="9">
        <f>Charter_Allocations[[#This Row],[Minimum State Funded Instructors]]+Charter_Allocations[[#This Row],[Maxiumum Additional State Match Instructors]]</f>
        <v>2</v>
      </c>
      <c r="J77" s="8">
        <v>8700</v>
      </c>
      <c r="K77" s="8">
        <v>1800</v>
      </c>
      <c r="L77" s="10">
        <v>10500</v>
      </c>
      <c r="M77" s="1">
        <v>1</v>
      </c>
      <c r="N77" s="1">
        <v>3</v>
      </c>
    </row>
    <row r="78" spans="2:14" x14ac:dyDescent="0.25">
      <c r="B78" s="1">
        <v>2190</v>
      </c>
      <c r="C78" s="2" t="s">
        <v>44</v>
      </c>
      <c r="D78" s="11">
        <v>3461</v>
      </c>
      <c r="E78" s="2" t="s">
        <v>283</v>
      </c>
      <c r="F78" s="7">
        <v>228.46</v>
      </c>
      <c r="G78" s="11">
        <v>1</v>
      </c>
      <c r="H78" s="11">
        <v>1</v>
      </c>
      <c r="I78" s="9">
        <f>Charter_Allocations[[#This Row],[Minimum State Funded Instructors]]+Charter_Allocations[[#This Row],[Maxiumum Additional State Match Instructors]]</f>
        <v>2</v>
      </c>
      <c r="J78" s="8">
        <v>8700</v>
      </c>
      <c r="K78" s="8">
        <v>1800</v>
      </c>
      <c r="L78" s="10">
        <v>10500</v>
      </c>
      <c r="M78" s="1">
        <v>1</v>
      </c>
      <c r="N78" s="1">
        <v>3</v>
      </c>
    </row>
    <row r="79" spans="2:14" x14ac:dyDescent="0.25">
      <c r="B79" s="1">
        <v>2048</v>
      </c>
      <c r="C79" s="2" t="s">
        <v>109</v>
      </c>
      <c r="D79" s="11">
        <v>4593</v>
      </c>
      <c r="E79" s="2" t="s">
        <v>284</v>
      </c>
      <c r="F79" s="7">
        <v>229.88</v>
      </c>
      <c r="G79" s="11">
        <v>1</v>
      </c>
      <c r="H79" s="11">
        <v>1</v>
      </c>
      <c r="I79" s="9">
        <f>Charter_Allocations[[#This Row],[Minimum State Funded Instructors]]+Charter_Allocations[[#This Row],[Maxiumum Additional State Match Instructors]]</f>
        <v>2</v>
      </c>
      <c r="J79" s="8">
        <v>8700</v>
      </c>
      <c r="K79" s="8">
        <v>1800</v>
      </c>
      <c r="L79" s="10">
        <v>10500</v>
      </c>
      <c r="M79" s="1">
        <v>1</v>
      </c>
      <c r="N79" s="1">
        <v>3</v>
      </c>
    </row>
    <row r="80" spans="2:14" x14ac:dyDescent="0.25">
      <c r="B80" s="1">
        <v>2090</v>
      </c>
      <c r="C80" s="2" t="s">
        <v>107</v>
      </c>
      <c r="D80" s="11">
        <v>594</v>
      </c>
      <c r="E80" s="2" t="s">
        <v>285</v>
      </c>
      <c r="F80" s="7">
        <v>169.6</v>
      </c>
      <c r="G80" s="11">
        <v>1</v>
      </c>
      <c r="H80" s="11">
        <v>1</v>
      </c>
      <c r="I80" s="9">
        <f>Charter_Allocations[[#This Row],[Minimum State Funded Instructors]]+Charter_Allocations[[#This Row],[Maxiumum Additional State Match Instructors]]</f>
        <v>2</v>
      </c>
      <c r="J80" s="8">
        <v>8700</v>
      </c>
      <c r="K80" s="8">
        <v>1800</v>
      </c>
      <c r="L80" s="10">
        <v>10500</v>
      </c>
      <c r="M80" s="1">
        <v>1</v>
      </c>
      <c r="N80" s="1">
        <v>3</v>
      </c>
    </row>
    <row r="81" spans="2:14" x14ac:dyDescent="0.25">
      <c r="B81" s="1">
        <v>2183</v>
      </c>
      <c r="C81" s="2" t="s">
        <v>73</v>
      </c>
      <c r="D81" s="11">
        <v>4740</v>
      </c>
      <c r="E81" s="2" t="s">
        <v>286</v>
      </c>
      <c r="F81" s="7">
        <v>807.28</v>
      </c>
      <c r="G81" s="11">
        <v>1</v>
      </c>
      <c r="H81" s="11">
        <v>1</v>
      </c>
      <c r="I81" s="9">
        <f>Charter_Allocations[[#This Row],[Minimum State Funded Instructors]]+Charter_Allocations[[#This Row],[Maxiumum Additional State Match Instructors]]</f>
        <v>2</v>
      </c>
      <c r="J81" s="8">
        <v>8700</v>
      </c>
      <c r="K81" s="8">
        <v>1800</v>
      </c>
      <c r="L81" s="10">
        <v>10500</v>
      </c>
      <c r="M81" s="1">
        <v>1</v>
      </c>
      <c r="N81" s="1">
        <v>3</v>
      </c>
    </row>
    <row r="82" spans="2:14" x14ac:dyDescent="0.25">
      <c r="B82" s="1">
        <v>1924</v>
      </c>
      <c r="C82" s="2" t="s">
        <v>122</v>
      </c>
      <c r="D82" s="11">
        <v>4369</v>
      </c>
      <c r="E82" s="2" t="s">
        <v>287</v>
      </c>
      <c r="F82" s="7">
        <v>285.68</v>
      </c>
      <c r="G82" s="11">
        <v>1</v>
      </c>
      <c r="H82" s="11">
        <v>1</v>
      </c>
      <c r="I82" s="9">
        <f>Charter_Allocations[[#This Row],[Minimum State Funded Instructors]]+Charter_Allocations[[#This Row],[Maxiumum Additional State Match Instructors]]</f>
        <v>2</v>
      </c>
      <c r="J82" s="8">
        <v>8700</v>
      </c>
      <c r="K82" s="8">
        <v>1800</v>
      </c>
      <c r="L82" s="10">
        <v>10500</v>
      </c>
      <c r="M82" s="1">
        <v>1</v>
      </c>
      <c r="N82" s="1">
        <v>3</v>
      </c>
    </row>
    <row r="83" spans="2:14" x14ac:dyDescent="0.25">
      <c r="B83" s="1">
        <v>1925</v>
      </c>
      <c r="C83" s="2" t="s">
        <v>112</v>
      </c>
      <c r="D83" s="11">
        <v>4745</v>
      </c>
      <c r="E83" s="2" t="s">
        <v>288</v>
      </c>
      <c r="F83" s="7">
        <v>189.61</v>
      </c>
      <c r="G83" s="11">
        <v>1</v>
      </c>
      <c r="H83" s="11">
        <v>1</v>
      </c>
      <c r="I83" s="9">
        <f>Charter_Allocations[[#This Row],[Minimum State Funded Instructors]]+Charter_Allocations[[#This Row],[Maxiumum Additional State Match Instructors]]</f>
        <v>2</v>
      </c>
      <c r="J83" s="8">
        <v>8700</v>
      </c>
      <c r="K83" s="8">
        <v>1800</v>
      </c>
      <c r="L83" s="10">
        <v>10500</v>
      </c>
      <c r="M83" s="1">
        <v>1</v>
      </c>
      <c r="N83" s="1">
        <v>3</v>
      </c>
    </row>
    <row r="84" spans="2:14" x14ac:dyDescent="0.25">
      <c r="B84" s="1">
        <v>4131</v>
      </c>
      <c r="C84" s="2" t="s">
        <v>128</v>
      </c>
      <c r="D84" s="11">
        <v>1095</v>
      </c>
      <c r="E84" s="2" t="s">
        <v>289</v>
      </c>
      <c r="F84" s="7">
        <v>174.67</v>
      </c>
      <c r="G84" s="11">
        <v>1</v>
      </c>
      <c r="H84" s="11">
        <v>1</v>
      </c>
      <c r="I84" s="9">
        <f>Charter_Allocations[[#This Row],[Minimum State Funded Instructors]]+Charter_Allocations[[#This Row],[Maxiumum Additional State Match Instructors]]</f>
        <v>2</v>
      </c>
      <c r="J84" s="8">
        <v>8700</v>
      </c>
      <c r="K84" s="8">
        <v>1800</v>
      </c>
      <c r="L84" s="10">
        <v>10500</v>
      </c>
      <c r="M84" s="1">
        <v>1</v>
      </c>
      <c r="N84" s="1">
        <v>3</v>
      </c>
    </row>
    <row r="85" spans="2:14" x14ac:dyDescent="0.25">
      <c r="B85" s="1">
        <v>2092</v>
      </c>
      <c r="C85" s="2" t="s">
        <v>103</v>
      </c>
      <c r="D85" s="11">
        <v>5252</v>
      </c>
      <c r="E85" s="2" t="s">
        <v>290</v>
      </c>
      <c r="F85" s="7">
        <v>141.43</v>
      </c>
      <c r="G85" s="11">
        <v>1</v>
      </c>
      <c r="H85" s="11">
        <v>1</v>
      </c>
      <c r="I85" s="9">
        <f>Charter_Allocations[[#This Row],[Minimum State Funded Instructors]]+Charter_Allocations[[#This Row],[Maxiumum Additional State Match Instructors]]</f>
        <v>2</v>
      </c>
      <c r="J85" s="8">
        <v>8700</v>
      </c>
      <c r="K85" s="8">
        <v>1800</v>
      </c>
      <c r="L85" s="10">
        <v>10500</v>
      </c>
      <c r="M85" s="1">
        <v>1</v>
      </c>
      <c r="N85" s="1">
        <v>3</v>
      </c>
    </row>
    <row r="86" spans="2:14" x14ac:dyDescent="0.25">
      <c r="B86" s="1">
        <v>2242</v>
      </c>
      <c r="C86" s="2" t="s">
        <v>183</v>
      </c>
      <c r="D86" s="11">
        <v>3579</v>
      </c>
      <c r="E86" s="2" t="s">
        <v>291</v>
      </c>
      <c r="F86" s="7">
        <v>222.37</v>
      </c>
      <c r="G86" s="11">
        <v>1</v>
      </c>
      <c r="H86" s="11">
        <v>1</v>
      </c>
      <c r="I86" s="9">
        <f>Charter_Allocations[[#This Row],[Minimum State Funded Instructors]]+Charter_Allocations[[#This Row],[Maxiumum Additional State Match Instructors]]</f>
        <v>2</v>
      </c>
      <c r="J86" s="8">
        <v>8700</v>
      </c>
      <c r="K86" s="8">
        <v>1800</v>
      </c>
      <c r="L86" s="10">
        <v>10500</v>
      </c>
      <c r="M86" s="1">
        <v>1</v>
      </c>
      <c r="N86" s="1">
        <v>3</v>
      </c>
    </row>
    <row r="87" spans="2:14" x14ac:dyDescent="0.25">
      <c r="B87" s="1">
        <v>2182</v>
      </c>
      <c r="C87" s="2" t="s">
        <v>155</v>
      </c>
      <c r="D87" s="11">
        <v>3490</v>
      </c>
      <c r="E87" s="2" t="s">
        <v>292</v>
      </c>
      <c r="F87" s="7">
        <v>539.79999999999995</v>
      </c>
      <c r="G87" s="11">
        <v>1</v>
      </c>
      <c r="H87" s="11">
        <v>1</v>
      </c>
      <c r="I87" s="9">
        <f>Charter_Allocations[[#This Row],[Minimum State Funded Instructors]]+Charter_Allocations[[#This Row],[Maxiumum Additional State Match Instructors]]</f>
        <v>2</v>
      </c>
      <c r="J87" s="8">
        <v>8700</v>
      </c>
      <c r="K87" s="8">
        <v>1800</v>
      </c>
      <c r="L87" s="10">
        <v>10500</v>
      </c>
      <c r="M87" s="1">
        <v>1</v>
      </c>
      <c r="N87" s="1">
        <v>3</v>
      </c>
    </row>
    <row r="88" spans="2:14" x14ac:dyDescent="0.25">
      <c r="B88" s="1">
        <v>2082</v>
      </c>
      <c r="C88" s="2" t="s">
        <v>60</v>
      </c>
      <c r="D88" s="11">
        <v>4041</v>
      </c>
      <c r="E88" s="2" t="s">
        <v>293</v>
      </c>
      <c r="F88" s="7">
        <v>94.57</v>
      </c>
      <c r="G88" s="11">
        <v>1</v>
      </c>
      <c r="H88" s="11">
        <v>1</v>
      </c>
      <c r="I88" s="9">
        <f>Charter_Allocations[[#This Row],[Minimum State Funded Instructors]]+Charter_Allocations[[#This Row],[Maxiumum Additional State Match Instructors]]</f>
        <v>2</v>
      </c>
      <c r="J88" s="8">
        <v>8700</v>
      </c>
      <c r="K88" s="8">
        <v>1800</v>
      </c>
      <c r="L88" s="10">
        <v>10500</v>
      </c>
      <c r="M88" s="1">
        <v>1</v>
      </c>
      <c r="N88" s="1">
        <v>3</v>
      </c>
    </row>
    <row r="89" spans="2:14" x14ac:dyDescent="0.25">
      <c r="B89" s="1">
        <v>2207</v>
      </c>
      <c r="C89" s="2" t="s">
        <v>137</v>
      </c>
      <c r="D89" s="11">
        <v>4202</v>
      </c>
      <c r="E89" s="2" t="s">
        <v>294</v>
      </c>
      <c r="F89" s="7">
        <v>87.11</v>
      </c>
      <c r="G89" s="11">
        <v>1</v>
      </c>
      <c r="H89" s="11">
        <v>1</v>
      </c>
      <c r="I89" s="9">
        <f>Charter_Allocations[[#This Row],[Minimum State Funded Instructors]]+Charter_Allocations[[#This Row],[Maxiumum Additional State Match Instructors]]</f>
        <v>2</v>
      </c>
      <c r="J89" s="8">
        <v>8700</v>
      </c>
      <c r="K89" s="8">
        <v>1800</v>
      </c>
      <c r="L89" s="10">
        <v>10500</v>
      </c>
      <c r="M89" s="1">
        <v>1</v>
      </c>
      <c r="N89" s="1">
        <v>3</v>
      </c>
    </row>
    <row r="90" spans="2:14" x14ac:dyDescent="0.25">
      <c r="B90" s="1">
        <v>2214</v>
      </c>
      <c r="C90" s="2" t="s">
        <v>126</v>
      </c>
      <c r="D90" s="11">
        <v>3365</v>
      </c>
      <c r="E90" s="2" t="s">
        <v>295</v>
      </c>
      <c r="F90" s="7">
        <v>261.94</v>
      </c>
      <c r="G90" s="11">
        <v>1</v>
      </c>
      <c r="H90" s="11">
        <v>1</v>
      </c>
      <c r="I90" s="9">
        <f>Charter_Allocations[[#This Row],[Minimum State Funded Instructors]]+Charter_Allocations[[#This Row],[Maxiumum Additional State Match Instructors]]</f>
        <v>2</v>
      </c>
      <c r="J90" s="8">
        <v>8700</v>
      </c>
      <c r="K90" s="8">
        <v>1800</v>
      </c>
      <c r="L90" s="10">
        <v>10500</v>
      </c>
      <c r="M90" s="1">
        <v>1</v>
      </c>
      <c r="N90" s="1">
        <v>3</v>
      </c>
    </row>
    <row r="91" spans="2:14" x14ac:dyDescent="0.25">
      <c r="B91" s="1">
        <v>2142</v>
      </c>
      <c r="C91" s="2" t="s">
        <v>159</v>
      </c>
      <c r="D91" s="11">
        <v>3528</v>
      </c>
      <c r="E91" s="2" t="s">
        <v>296</v>
      </c>
      <c r="F91" s="7">
        <v>128.26</v>
      </c>
      <c r="G91" s="11">
        <v>1</v>
      </c>
      <c r="H91" s="11">
        <v>1</v>
      </c>
      <c r="I91" s="9">
        <f>Charter_Allocations[[#This Row],[Minimum State Funded Instructors]]+Charter_Allocations[[#This Row],[Maxiumum Additional State Match Instructors]]</f>
        <v>2</v>
      </c>
      <c r="J91" s="8">
        <v>8700</v>
      </c>
      <c r="K91" s="8">
        <v>1800</v>
      </c>
      <c r="L91" s="10">
        <v>10500</v>
      </c>
      <c r="M91" s="1">
        <v>1</v>
      </c>
      <c r="N91" s="1">
        <v>3</v>
      </c>
    </row>
    <row r="92" spans="2:14" x14ac:dyDescent="0.25">
      <c r="B92" s="1">
        <v>2104</v>
      </c>
      <c r="C92" s="2" t="s">
        <v>160</v>
      </c>
      <c r="D92" s="11">
        <v>4399</v>
      </c>
      <c r="E92" s="2" t="s">
        <v>297</v>
      </c>
      <c r="F92" s="7">
        <v>2736.38</v>
      </c>
      <c r="G92" s="11">
        <v>2</v>
      </c>
      <c r="H92" s="11">
        <v>1</v>
      </c>
      <c r="I92" s="9">
        <f>Charter_Allocations[[#This Row],[Minimum State Funded Instructors]]+Charter_Allocations[[#This Row],[Maxiumum Additional State Match Instructors]]</f>
        <v>3</v>
      </c>
      <c r="J92" s="8">
        <v>13050</v>
      </c>
      <c r="K92" s="8">
        <v>2700</v>
      </c>
      <c r="L92" s="10">
        <v>15750</v>
      </c>
      <c r="M92" s="1">
        <v>1</v>
      </c>
      <c r="N92" s="1">
        <v>4</v>
      </c>
    </row>
    <row r="93" spans="2:14" x14ac:dyDescent="0.25">
      <c r="B93" s="1">
        <v>1928</v>
      </c>
      <c r="C93" s="2" t="s">
        <v>133</v>
      </c>
      <c r="D93" s="11">
        <v>2735</v>
      </c>
      <c r="E93" s="2" t="s">
        <v>298</v>
      </c>
      <c r="F93" s="7">
        <v>123.82</v>
      </c>
      <c r="G93" s="11">
        <v>1</v>
      </c>
      <c r="H93" s="11">
        <v>1</v>
      </c>
      <c r="I93" s="9">
        <f>Charter_Allocations[[#This Row],[Minimum State Funded Instructors]]+Charter_Allocations[[#This Row],[Maxiumum Additional State Match Instructors]]</f>
        <v>2</v>
      </c>
      <c r="J93" s="8">
        <v>8700</v>
      </c>
      <c r="K93" s="8">
        <v>1800</v>
      </c>
      <c r="L93" s="10">
        <v>10500</v>
      </c>
      <c r="M93" s="1">
        <v>1</v>
      </c>
      <c r="N93" s="1">
        <v>3</v>
      </c>
    </row>
    <row r="94" spans="2:14" x14ac:dyDescent="0.25">
      <c r="B94" s="1">
        <v>2009</v>
      </c>
      <c r="C94" s="2" t="s">
        <v>150</v>
      </c>
      <c r="D94" s="11">
        <v>5622</v>
      </c>
      <c r="E94" s="2" t="s">
        <v>299</v>
      </c>
      <c r="F94" s="7">
        <v>888.5</v>
      </c>
      <c r="G94" s="11">
        <v>1</v>
      </c>
      <c r="H94" s="11">
        <v>1</v>
      </c>
      <c r="I94" s="9">
        <f>Charter_Allocations[[#This Row],[Minimum State Funded Instructors]]+Charter_Allocations[[#This Row],[Maxiumum Additional State Match Instructors]]</f>
        <v>2</v>
      </c>
      <c r="J94" s="8">
        <v>8700</v>
      </c>
      <c r="K94" s="8">
        <v>1800</v>
      </c>
      <c r="L94" s="10">
        <v>10500</v>
      </c>
      <c r="M94" s="1">
        <v>1</v>
      </c>
      <c r="N94" s="1">
        <v>3</v>
      </c>
    </row>
    <row r="95" spans="2:14" x14ac:dyDescent="0.25">
      <c r="B95" s="1">
        <v>2015</v>
      </c>
      <c r="C95" s="2" t="s">
        <v>75</v>
      </c>
      <c r="D95" s="11">
        <v>5446</v>
      </c>
      <c r="E95" s="2" t="s">
        <v>300</v>
      </c>
      <c r="F95" s="7">
        <v>771.6</v>
      </c>
      <c r="G95" s="11">
        <v>1</v>
      </c>
      <c r="H95" s="11">
        <v>1</v>
      </c>
      <c r="I95" s="9">
        <f>Charter_Allocations[[#This Row],[Minimum State Funded Instructors]]+Charter_Allocations[[#This Row],[Maxiumum Additional State Match Instructors]]</f>
        <v>2</v>
      </c>
      <c r="J95" s="8">
        <v>8700</v>
      </c>
      <c r="K95" s="8">
        <v>1800</v>
      </c>
      <c r="L95" s="10">
        <v>10500</v>
      </c>
      <c r="M95" s="1">
        <v>1</v>
      </c>
      <c r="N95" s="1">
        <v>3</v>
      </c>
    </row>
    <row r="96" spans="2:14" x14ac:dyDescent="0.25">
      <c r="B96" s="1">
        <v>1894</v>
      </c>
      <c r="C96" s="2" t="s">
        <v>13</v>
      </c>
      <c r="D96" s="11">
        <v>5491</v>
      </c>
      <c r="E96" s="2" t="s">
        <v>301</v>
      </c>
      <c r="F96" s="7">
        <v>0</v>
      </c>
      <c r="G96" s="11">
        <v>0</v>
      </c>
      <c r="H96" s="11">
        <v>0</v>
      </c>
      <c r="I96" s="9">
        <f>Charter_Allocations[[#This Row],[Minimum State Funded Instructors]]+Charter_Allocations[[#This Row],[Maxiumum Additional State Match Instructors]]</f>
        <v>0</v>
      </c>
      <c r="J96" s="8">
        <v>0</v>
      </c>
      <c r="K96" s="8">
        <v>0</v>
      </c>
      <c r="L96" s="10">
        <v>0</v>
      </c>
      <c r="M96" s="1">
        <v>0</v>
      </c>
      <c r="N96" s="1">
        <v>0</v>
      </c>
    </row>
    <row r="97" spans="2:14" x14ac:dyDescent="0.25">
      <c r="B97" s="1">
        <v>1926</v>
      </c>
      <c r="C97" s="2" t="s">
        <v>134</v>
      </c>
      <c r="D97" s="11">
        <v>4820</v>
      </c>
      <c r="E97" s="2" t="s">
        <v>302</v>
      </c>
      <c r="F97" s="7">
        <v>244.87</v>
      </c>
      <c r="G97" s="11">
        <v>1</v>
      </c>
      <c r="H97" s="11">
        <v>1</v>
      </c>
      <c r="I97" s="9">
        <f>Charter_Allocations[[#This Row],[Minimum State Funded Instructors]]+Charter_Allocations[[#This Row],[Maxiumum Additional State Match Instructors]]</f>
        <v>2</v>
      </c>
      <c r="J97" s="8">
        <v>8700</v>
      </c>
      <c r="K97" s="8">
        <v>1800</v>
      </c>
      <c r="L97" s="10">
        <v>10500</v>
      </c>
      <c r="M97" s="1">
        <v>1</v>
      </c>
      <c r="N97" s="1">
        <v>3</v>
      </c>
    </row>
    <row r="98" spans="2:14" x14ac:dyDescent="0.25">
      <c r="B98" s="1">
        <v>2060</v>
      </c>
      <c r="C98" s="2" t="s">
        <v>135</v>
      </c>
      <c r="D98" s="11">
        <v>3360</v>
      </c>
      <c r="E98" s="2" t="s">
        <v>303</v>
      </c>
      <c r="F98" s="7">
        <v>207.39</v>
      </c>
      <c r="G98" s="11">
        <v>1</v>
      </c>
      <c r="H98" s="11">
        <v>1</v>
      </c>
      <c r="I98" s="9">
        <f>Charter_Allocations[[#This Row],[Minimum State Funded Instructors]]+Charter_Allocations[[#This Row],[Maxiumum Additional State Match Instructors]]</f>
        <v>2</v>
      </c>
      <c r="J98" s="8">
        <v>8700</v>
      </c>
      <c r="K98" s="8">
        <v>1800</v>
      </c>
      <c r="L98" s="10">
        <v>10500</v>
      </c>
      <c r="M98" s="1">
        <v>1</v>
      </c>
      <c r="N98" s="1">
        <v>3</v>
      </c>
    </row>
    <row r="99" spans="2:14" x14ac:dyDescent="0.25">
      <c r="B99" s="1">
        <v>1991</v>
      </c>
      <c r="C99" s="2" t="s">
        <v>51</v>
      </c>
      <c r="D99" s="11">
        <v>4391</v>
      </c>
      <c r="E99" s="2" t="s">
        <v>304</v>
      </c>
      <c r="F99" s="7">
        <v>178.38</v>
      </c>
      <c r="G99" s="11">
        <v>1</v>
      </c>
      <c r="H99" s="11">
        <v>1</v>
      </c>
      <c r="I99" s="9">
        <f>Charter_Allocations[[#This Row],[Minimum State Funded Instructors]]+Charter_Allocations[[#This Row],[Maxiumum Additional State Match Instructors]]</f>
        <v>2</v>
      </c>
      <c r="J99" s="8">
        <v>8700</v>
      </c>
      <c r="K99" s="8">
        <v>1800</v>
      </c>
      <c r="L99" s="10">
        <v>10500</v>
      </c>
      <c r="M99" s="1">
        <v>1</v>
      </c>
      <c r="N99" s="1">
        <v>3</v>
      </c>
    </row>
    <row r="100" spans="2:14" x14ac:dyDescent="0.25">
      <c r="B100" s="1">
        <v>1897</v>
      </c>
      <c r="C100" s="2" t="s">
        <v>143</v>
      </c>
      <c r="D100" s="11">
        <v>15</v>
      </c>
      <c r="E100" s="2" t="s">
        <v>305</v>
      </c>
      <c r="F100" s="7">
        <v>188.26</v>
      </c>
      <c r="G100" s="11">
        <v>1</v>
      </c>
      <c r="H100" s="11">
        <v>1</v>
      </c>
      <c r="I100" s="9">
        <f>Charter_Allocations[[#This Row],[Minimum State Funded Instructors]]+Charter_Allocations[[#This Row],[Maxiumum Additional State Match Instructors]]</f>
        <v>2</v>
      </c>
      <c r="J100" s="8">
        <v>8700</v>
      </c>
      <c r="K100" s="8">
        <v>1800</v>
      </c>
      <c r="L100" s="10">
        <v>10500</v>
      </c>
      <c r="M100" s="1">
        <v>1</v>
      </c>
      <c r="N100" s="1">
        <v>3</v>
      </c>
    </row>
    <row r="101" spans="2:14" x14ac:dyDescent="0.25">
      <c r="B101" s="1">
        <v>2180</v>
      </c>
      <c r="C101" s="2" t="s">
        <v>148</v>
      </c>
      <c r="D101" s="11">
        <v>4400</v>
      </c>
      <c r="E101" s="2" t="s">
        <v>306</v>
      </c>
      <c r="F101" s="7">
        <v>156.79</v>
      </c>
      <c r="G101" s="11">
        <v>1</v>
      </c>
      <c r="H101" s="11">
        <v>1</v>
      </c>
      <c r="I101" s="9">
        <f>Charter_Allocations[[#This Row],[Minimum State Funded Instructors]]+Charter_Allocations[[#This Row],[Maxiumum Additional State Match Instructors]]</f>
        <v>2</v>
      </c>
      <c r="J101" s="8">
        <v>8700</v>
      </c>
      <c r="K101" s="8">
        <v>1800</v>
      </c>
      <c r="L101" s="10">
        <v>10500</v>
      </c>
      <c r="M101" s="1">
        <v>1</v>
      </c>
      <c r="N101" s="1">
        <v>3</v>
      </c>
    </row>
    <row r="102" spans="2:14" x14ac:dyDescent="0.25">
      <c r="B102" s="1">
        <v>2180</v>
      </c>
      <c r="C102" s="2" t="s">
        <v>148</v>
      </c>
      <c r="D102" s="11">
        <v>4534</v>
      </c>
      <c r="E102" s="2" t="s">
        <v>307</v>
      </c>
      <c r="F102" s="7">
        <v>411.38</v>
      </c>
      <c r="G102" s="11">
        <v>1</v>
      </c>
      <c r="H102" s="11">
        <v>1</v>
      </c>
      <c r="I102" s="9">
        <f>Charter_Allocations[[#This Row],[Minimum State Funded Instructors]]+Charter_Allocations[[#This Row],[Maxiumum Additional State Match Instructors]]</f>
        <v>2</v>
      </c>
      <c r="J102" s="8">
        <v>8700</v>
      </c>
      <c r="K102" s="8">
        <v>1800</v>
      </c>
      <c r="L102" s="10">
        <v>10500</v>
      </c>
      <c r="M102" s="1">
        <v>1</v>
      </c>
      <c r="N102" s="1">
        <v>3</v>
      </c>
    </row>
    <row r="103" spans="2:14" x14ac:dyDescent="0.25">
      <c r="B103" s="1">
        <v>1970</v>
      </c>
      <c r="C103" s="2" t="s">
        <v>41</v>
      </c>
      <c r="D103" s="11">
        <v>223</v>
      </c>
      <c r="E103" s="2" t="s">
        <v>308</v>
      </c>
      <c r="F103" s="7">
        <v>214.4</v>
      </c>
      <c r="G103" s="11">
        <v>1</v>
      </c>
      <c r="H103" s="11">
        <v>1</v>
      </c>
      <c r="I103" s="9">
        <f>Charter_Allocations[[#This Row],[Minimum State Funded Instructors]]+Charter_Allocations[[#This Row],[Maxiumum Additional State Match Instructors]]</f>
        <v>2</v>
      </c>
      <c r="J103" s="8">
        <v>8700</v>
      </c>
      <c r="K103" s="8">
        <v>1800</v>
      </c>
      <c r="L103" s="10">
        <v>10500</v>
      </c>
      <c r="M103" s="1">
        <v>1</v>
      </c>
      <c r="N103" s="1">
        <v>3</v>
      </c>
    </row>
    <row r="104" spans="2:14" x14ac:dyDescent="0.25">
      <c r="B104" s="1">
        <v>2045</v>
      </c>
      <c r="C104" s="2" t="s">
        <v>151</v>
      </c>
      <c r="D104" s="11">
        <v>3356</v>
      </c>
      <c r="E104" s="2" t="s">
        <v>309</v>
      </c>
      <c r="F104" s="7">
        <v>214.21</v>
      </c>
      <c r="G104" s="11">
        <v>1</v>
      </c>
      <c r="H104" s="11">
        <v>1</v>
      </c>
      <c r="I104" s="9">
        <f>Charter_Allocations[[#This Row],[Minimum State Funded Instructors]]+Charter_Allocations[[#This Row],[Maxiumum Additional State Match Instructors]]</f>
        <v>2</v>
      </c>
      <c r="J104" s="8">
        <v>8700</v>
      </c>
      <c r="K104" s="8">
        <v>1800</v>
      </c>
      <c r="L104" s="10">
        <v>10500</v>
      </c>
      <c r="M104" s="1">
        <v>1</v>
      </c>
      <c r="N104" s="1">
        <v>3</v>
      </c>
    </row>
    <row r="105" spans="2:14" x14ac:dyDescent="0.25">
      <c r="B105" s="1">
        <v>1977</v>
      </c>
      <c r="C105" s="2" t="s">
        <v>153</v>
      </c>
      <c r="D105" s="11">
        <v>4729</v>
      </c>
      <c r="E105" s="2" t="s">
        <v>310</v>
      </c>
      <c r="F105" s="7">
        <v>882.33</v>
      </c>
      <c r="G105" s="11">
        <v>1</v>
      </c>
      <c r="H105" s="11">
        <v>1</v>
      </c>
      <c r="I105" s="9">
        <f>Charter_Allocations[[#This Row],[Minimum State Funded Instructors]]+Charter_Allocations[[#This Row],[Maxiumum Additional State Match Instructors]]</f>
        <v>2</v>
      </c>
      <c r="J105" s="8">
        <v>8700</v>
      </c>
      <c r="K105" s="8">
        <v>1800</v>
      </c>
      <c r="L105" s="10">
        <v>10500</v>
      </c>
      <c r="M105" s="1">
        <v>1</v>
      </c>
      <c r="N105" s="1">
        <v>3</v>
      </c>
    </row>
    <row r="106" spans="2:14" x14ac:dyDescent="0.25">
      <c r="B106" s="1">
        <v>2001</v>
      </c>
      <c r="C106" s="2" t="s">
        <v>154</v>
      </c>
      <c r="D106" s="11">
        <v>310</v>
      </c>
      <c r="E106" s="2" t="s">
        <v>311</v>
      </c>
      <c r="F106" s="7">
        <v>593.29999999999995</v>
      </c>
      <c r="G106" s="11">
        <v>1</v>
      </c>
      <c r="H106" s="11">
        <v>1</v>
      </c>
      <c r="I106" s="9">
        <f>Charter_Allocations[[#This Row],[Minimum State Funded Instructors]]+Charter_Allocations[[#This Row],[Maxiumum Additional State Match Instructors]]</f>
        <v>2</v>
      </c>
      <c r="J106" s="8">
        <v>8700</v>
      </c>
      <c r="K106" s="8">
        <v>1800</v>
      </c>
      <c r="L106" s="10">
        <v>10500</v>
      </c>
      <c r="M106" s="1">
        <v>1</v>
      </c>
      <c r="N106" s="1">
        <v>3</v>
      </c>
    </row>
    <row r="107" spans="2:14" x14ac:dyDescent="0.25">
      <c r="B107" s="1">
        <v>1925</v>
      </c>
      <c r="C107" s="2" t="s">
        <v>112</v>
      </c>
      <c r="D107" s="11">
        <v>4818</v>
      </c>
      <c r="E107" s="2" t="s">
        <v>350</v>
      </c>
      <c r="F107" s="7">
        <v>55.85</v>
      </c>
      <c r="G107" s="11">
        <v>1</v>
      </c>
      <c r="H107" s="11">
        <v>1</v>
      </c>
      <c r="I107" s="9">
        <f>Charter_Allocations[[#This Row],[Minimum State Funded Instructors]]+Charter_Allocations[[#This Row],[Maxiumum Additional State Match Instructors]]</f>
        <v>2</v>
      </c>
      <c r="J107" s="8">
        <v>8700</v>
      </c>
      <c r="K107" s="8">
        <v>1800</v>
      </c>
      <c r="L107" s="10">
        <v>10500</v>
      </c>
      <c r="M107" s="1">
        <v>1</v>
      </c>
      <c r="N107" s="1">
        <v>3</v>
      </c>
    </row>
    <row r="108" spans="2:14" x14ac:dyDescent="0.25">
      <c r="B108" s="1">
        <v>1965</v>
      </c>
      <c r="C108" s="2" t="s">
        <v>35</v>
      </c>
      <c r="D108" s="11">
        <v>4079</v>
      </c>
      <c r="E108" s="2" t="s">
        <v>312</v>
      </c>
      <c r="F108" s="7">
        <v>55.15</v>
      </c>
      <c r="G108" s="11">
        <v>1</v>
      </c>
      <c r="H108" s="11">
        <v>1</v>
      </c>
      <c r="I108" s="9">
        <f>Charter_Allocations[[#This Row],[Minimum State Funded Instructors]]+Charter_Allocations[[#This Row],[Maxiumum Additional State Match Instructors]]</f>
        <v>2</v>
      </c>
      <c r="J108" s="8">
        <v>8700</v>
      </c>
      <c r="K108" s="8">
        <v>1800</v>
      </c>
      <c r="L108" s="10">
        <v>10500</v>
      </c>
      <c r="M108" s="1">
        <v>1</v>
      </c>
      <c r="N108" s="1">
        <v>3</v>
      </c>
    </row>
    <row r="109" spans="2:14" x14ac:dyDescent="0.25">
      <c r="B109" s="1">
        <v>2182</v>
      </c>
      <c r="C109" s="2" t="s">
        <v>155</v>
      </c>
      <c r="D109" s="11">
        <v>4216</v>
      </c>
      <c r="E109" s="2" t="s">
        <v>313</v>
      </c>
      <c r="F109" s="7">
        <v>153.74</v>
      </c>
      <c r="G109" s="11">
        <v>1</v>
      </c>
      <c r="H109" s="11">
        <v>1</v>
      </c>
      <c r="I109" s="9">
        <f>Charter_Allocations[[#This Row],[Minimum State Funded Instructors]]+Charter_Allocations[[#This Row],[Maxiumum Additional State Match Instructors]]</f>
        <v>2</v>
      </c>
      <c r="J109" s="8">
        <v>8700</v>
      </c>
      <c r="K109" s="8">
        <v>1800</v>
      </c>
      <c r="L109" s="10">
        <v>10500</v>
      </c>
      <c r="M109" s="1">
        <v>1</v>
      </c>
      <c r="N109" s="1">
        <v>3</v>
      </c>
    </row>
    <row r="110" spans="2:14" x14ac:dyDescent="0.25">
      <c r="B110" s="1">
        <v>2082</v>
      </c>
      <c r="C110" s="2" t="s">
        <v>60</v>
      </c>
      <c r="D110" s="11">
        <v>3233</v>
      </c>
      <c r="E110" s="2" t="s">
        <v>314</v>
      </c>
      <c r="F110" s="7">
        <v>235.96</v>
      </c>
      <c r="G110" s="11">
        <v>1</v>
      </c>
      <c r="H110" s="11">
        <v>1</v>
      </c>
      <c r="I110" s="9">
        <f>Charter_Allocations[[#This Row],[Minimum State Funded Instructors]]+Charter_Allocations[[#This Row],[Maxiumum Additional State Match Instructors]]</f>
        <v>2</v>
      </c>
      <c r="J110" s="8">
        <v>8700</v>
      </c>
      <c r="K110" s="8">
        <v>1800</v>
      </c>
      <c r="L110" s="10">
        <v>10500</v>
      </c>
      <c r="M110" s="1">
        <v>1</v>
      </c>
      <c r="N110" s="1">
        <v>3</v>
      </c>
    </row>
    <row r="111" spans="2:14" x14ac:dyDescent="0.25">
      <c r="B111" s="1">
        <v>2044</v>
      </c>
      <c r="C111" s="2" t="s">
        <v>158</v>
      </c>
      <c r="D111" s="11">
        <v>4856</v>
      </c>
      <c r="E111" s="2" t="s">
        <v>315</v>
      </c>
      <c r="F111" s="7">
        <v>199.72</v>
      </c>
      <c r="G111" s="11">
        <v>1</v>
      </c>
      <c r="H111" s="11">
        <v>1</v>
      </c>
      <c r="I111" s="9">
        <f>Charter_Allocations[[#This Row],[Minimum State Funded Instructors]]+Charter_Allocations[[#This Row],[Maxiumum Additional State Match Instructors]]</f>
        <v>2</v>
      </c>
      <c r="J111" s="8">
        <v>8700</v>
      </c>
      <c r="K111" s="8">
        <v>1800</v>
      </c>
      <c r="L111" s="10">
        <v>10500</v>
      </c>
      <c r="M111" s="1">
        <v>1</v>
      </c>
      <c r="N111" s="1">
        <v>3</v>
      </c>
    </row>
    <row r="112" spans="2:14" x14ac:dyDescent="0.25">
      <c r="B112" s="1">
        <v>2182</v>
      </c>
      <c r="C112" s="2" t="s">
        <v>155</v>
      </c>
      <c r="D112" s="11">
        <v>4822</v>
      </c>
      <c r="E112" s="2" t="s">
        <v>316</v>
      </c>
      <c r="F112" s="7">
        <v>314.17</v>
      </c>
      <c r="G112" s="11">
        <v>1</v>
      </c>
      <c r="H112" s="11">
        <v>1</v>
      </c>
      <c r="I112" s="9">
        <f>Charter_Allocations[[#This Row],[Minimum State Funded Instructors]]+Charter_Allocations[[#This Row],[Maxiumum Additional State Match Instructors]]</f>
        <v>2</v>
      </c>
      <c r="J112" s="8">
        <v>8700</v>
      </c>
      <c r="K112" s="8">
        <v>1800</v>
      </c>
      <c r="L112" s="10">
        <v>10500</v>
      </c>
      <c r="M112" s="1">
        <v>1</v>
      </c>
      <c r="N112" s="1">
        <v>3</v>
      </c>
    </row>
    <row r="113" spans="2:14" x14ac:dyDescent="0.25">
      <c r="B113" s="1">
        <v>2101</v>
      </c>
      <c r="C113" s="2" t="s">
        <v>100</v>
      </c>
      <c r="D113" s="11">
        <v>3505</v>
      </c>
      <c r="E113" s="2" t="s">
        <v>317</v>
      </c>
      <c r="F113" s="7">
        <v>311.95999999999998</v>
      </c>
      <c r="G113" s="11">
        <v>1</v>
      </c>
      <c r="H113" s="11">
        <v>1</v>
      </c>
      <c r="I113" s="9">
        <f>Charter_Allocations[[#This Row],[Minimum State Funded Instructors]]+Charter_Allocations[[#This Row],[Maxiumum Additional State Match Instructors]]</f>
        <v>2</v>
      </c>
      <c r="J113" s="8">
        <v>8700</v>
      </c>
      <c r="K113" s="8">
        <v>1800</v>
      </c>
      <c r="L113" s="10">
        <v>10500</v>
      </c>
      <c r="M113" s="1">
        <v>1</v>
      </c>
      <c r="N113" s="1">
        <v>3</v>
      </c>
    </row>
    <row r="114" spans="2:14" x14ac:dyDescent="0.25">
      <c r="B114" s="1">
        <v>1944</v>
      </c>
      <c r="C114" s="2" t="s">
        <v>161</v>
      </c>
      <c r="D114" s="11">
        <v>958</v>
      </c>
      <c r="E114" s="2" t="s">
        <v>318</v>
      </c>
      <c r="F114" s="7">
        <v>213.05</v>
      </c>
      <c r="G114" s="11">
        <v>1</v>
      </c>
      <c r="H114" s="11">
        <v>1</v>
      </c>
      <c r="I114" s="9">
        <f>Charter_Allocations[[#This Row],[Minimum State Funded Instructors]]+Charter_Allocations[[#This Row],[Maxiumum Additional State Match Instructors]]</f>
        <v>2</v>
      </c>
      <c r="J114" s="8">
        <v>8700</v>
      </c>
      <c r="K114" s="8">
        <v>1800</v>
      </c>
      <c r="L114" s="10">
        <v>10500</v>
      </c>
      <c r="M114" s="1">
        <v>1</v>
      </c>
      <c r="N114" s="1">
        <v>3</v>
      </c>
    </row>
    <row r="115" spans="2:14" x14ac:dyDescent="0.25">
      <c r="B115" s="1">
        <v>2257</v>
      </c>
      <c r="C115" s="2" t="s">
        <v>164</v>
      </c>
      <c r="D115" s="11">
        <v>4833</v>
      </c>
      <c r="E115" s="2" t="s">
        <v>319</v>
      </c>
      <c r="F115" s="7">
        <v>172</v>
      </c>
      <c r="G115" s="11">
        <v>1</v>
      </c>
      <c r="H115" s="11">
        <v>1</v>
      </c>
      <c r="I115" s="9">
        <f>Charter_Allocations[[#This Row],[Minimum State Funded Instructors]]+Charter_Allocations[[#This Row],[Maxiumum Additional State Match Instructors]]</f>
        <v>2</v>
      </c>
      <c r="J115" s="8">
        <v>8700</v>
      </c>
      <c r="K115" s="8">
        <v>1800</v>
      </c>
      <c r="L115" s="10">
        <v>10500</v>
      </c>
      <c r="M115" s="1">
        <v>1</v>
      </c>
      <c r="N115" s="1">
        <v>3</v>
      </c>
    </row>
    <row r="116" spans="2:14" x14ac:dyDescent="0.25">
      <c r="B116" s="1">
        <v>2257</v>
      </c>
      <c r="C116" s="2" t="s">
        <v>164</v>
      </c>
      <c r="D116" s="11">
        <v>2728</v>
      </c>
      <c r="E116" s="2" t="s">
        <v>351</v>
      </c>
      <c r="F116" s="7">
        <v>57.36</v>
      </c>
      <c r="G116" s="11">
        <v>1</v>
      </c>
      <c r="H116" s="11">
        <v>1</v>
      </c>
      <c r="I116" s="9">
        <f>Charter_Allocations[[#This Row],[Minimum State Funded Instructors]]+Charter_Allocations[[#This Row],[Maxiumum Additional State Match Instructors]]</f>
        <v>2</v>
      </c>
      <c r="J116" s="8">
        <v>8700</v>
      </c>
      <c r="K116" s="8">
        <v>1800</v>
      </c>
      <c r="L116" s="10">
        <v>10500</v>
      </c>
      <c r="M116" s="1">
        <v>1</v>
      </c>
      <c r="N116" s="1">
        <v>3</v>
      </c>
    </row>
    <row r="117" spans="2:14" x14ac:dyDescent="0.25">
      <c r="B117" s="1">
        <v>2244</v>
      </c>
      <c r="C117" s="2" t="s">
        <v>166</v>
      </c>
      <c r="D117" s="11">
        <v>4220</v>
      </c>
      <c r="E117" s="2" t="s">
        <v>320</v>
      </c>
      <c r="F117" s="7">
        <v>202.56</v>
      </c>
      <c r="G117" s="11">
        <v>1</v>
      </c>
      <c r="H117" s="11">
        <v>1</v>
      </c>
      <c r="I117" s="9">
        <f>Charter_Allocations[[#This Row],[Minimum State Funded Instructors]]+Charter_Allocations[[#This Row],[Maxiumum Additional State Match Instructors]]</f>
        <v>2</v>
      </c>
      <c r="J117" s="8">
        <v>8700</v>
      </c>
      <c r="K117" s="8">
        <v>1800</v>
      </c>
      <c r="L117" s="10">
        <v>10500</v>
      </c>
      <c r="M117" s="1">
        <v>1</v>
      </c>
      <c r="N117" s="1">
        <v>3</v>
      </c>
    </row>
    <row r="118" spans="2:14" x14ac:dyDescent="0.25">
      <c r="B118" s="1">
        <v>2097</v>
      </c>
      <c r="C118" s="2" t="s">
        <v>101</v>
      </c>
      <c r="D118" s="11">
        <v>4038</v>
      </c>
      <c r="E118" s="2" t="s">
        <v>321</v>
      </c>
      <c r="F118" s="7">
        <v>210.11</v>
      </c>
      <c r="G118" s="11">
        <v>1</v>
      </c>
      <c r="H118" s="11">
        <v>1</v>
      </c>
      <c r="I118" s="9">
        <f>Charter_Allocations[[#This Row],[Minimum State Funded Instructors]]+Charter_Allocations[[#This Row],[Maxiumum Additional State Match Instructors]]</f>
        <v>2</v>
      </c>
      <c r="J118" s="8">
        <v>8700</v>
      </c>
      <c r="K118" s="8">
        <v>1800</v>
      </c>
      <c r="L118" s="10">
        <v>10500</v>
      </c>
      <c r="M118" s="1">
        <v>1</v>
      </c>
      <c r="N118" s="1">
        <v>3</v>
      </c>
    </row>
    <row r="119" spans="2:14" x14ac:dyDescent="0.25">
      <c r="B119" s="1">
        <v>2023</v>
      </c>
      <c r="C119" s="2" t="s">
        <v>76</v>
      </c>
      <c r="D119" s="11">
        <v>4702</v>
      </c>
      <c r="E119" s="2" t="s">
        <v>322</v>
      </c>
      <c r="F119" s="7">
        <v>933.2</v>
      </c>
      <c r="G119" s="11">
        <v>1</v>
      </c>
      <c r="H119" s="11">
        <v>1</v>
      </c>
      <c r="I119" s="9">
        <f>Charter_Allocations[[#This Row],[Minimum State Funded Instructors]]+Charter_Allocations[[#This Row],[Maxiumum Additional State Match Instructors]]</f>
        <v>2</v>
      </c>
      <c r="J119" s="8">
        <v>8700</v>
      </c>
      <c r="K119" s="8">
        <v>1800</v>
      </c>
      <c r="L119" s="10">
        <v>10500</v>
      </c>
      <c r="M119" s="1">
        <v>1</v>
      </c>
      <c r="N119" s="1">
        <v>3</v>
      </c>
    </row>
    <row r="120" spans="2:14" x14ac:dyDescent="0.25">
      <c r="B120" s="1">
        <v>1944</v>
      </c>
      <c r="C120" s="2" t="s">
        <v>161</v>
      </c>
      <c r="D120" s="11">
        <v>4221</v>
      </c>
      <c r="E120" s="2" t="s">
        <v>323</v>
      </c>
      <c r="F120" s="7">
        <v>58.91</v>
      </c>
      <c r="G120" s="11">
        <v>1</v>
      </c>
      <c r="H120" s="11">
        <v>1</v>
      </c>
      <c r="I120" s="9">
        <f>Charter_Allocations[[#This Row],[Minimum State Funded Instructors]]+Charter_Allocations[[#This Row],[Maxiumum Additional State Match Instructors]]</f>
        <v>2</v>
      </c>
      <c r="J120" s="8">
        <v>8700</v>
      </c>
      <c r="K120" s="8">
        <v>1800</v>
      </c>
      <c r="L120" s="10">
        <v>10500</v>
      </c>
      <c r="M120" s="1">
        <v>1</v>
      </c>
      <c r="N120" s="1">
        <v>3</v>
      </c>
    </row>
    <row r="121" spans="2:14" x14ac:dyDescent="0.25">
      <c r="B121" s="1">
        <v>2055</v>
      </c>
      <c r="C121" s="2" t="s">
        <v>182</v>
      </c>
      <c r="D121" s="11">
        <v>5505</v>
      </c>
      <c r="E121" s="2" t="s">
        <v>352</v>
      </c>
      <c r="F121" s="7">
        <v>220.45</v>
      </c>
      <c r="G121" s="11">
        <v>1</v>
      </c>
      <c r="H121" s="11">
        <v>1</v>
      </c>
      <c r="I121" s="9">
        <f>Charter_Allocations[[#This Row],[Minimum State Funded Instructors]]+Charter_Allocations[[#This Row],[Maxiumum Additional State Match Instructors]]</f>
        <v>2</v>
      </c>
      <c r="J121" s="8">
        <v>8700</v>
      </c>
      <c r="K121" s="8">
        <v>1800</v>
      </c>
      <c r="L121" s="10">
        <v>10500</v>
      </c>
      <c r="M121" s="1">
        <v>1</v>
      </c>
      <c r="N121" s="1">
        <v>3</v>
      </c>
    </row>
    <row r="122" spans="2:14" x14ac:dyDescent="0.25">
      <c r="B122" s="1">
        <v>1928</v>
      </c>
      <c r="C122" s="2" t="s">
        <v>133</v>
      </c>
      <c r="D122" s="11">
        <v>4480</v>
      </c>
      <c r="E122" s="2" t="s">
        <v>324</v>
      </c>
      <c r="F122" s="7">
        <v>199.33</v>
      </c>
      <c r="G122" s="11">
        <v>1</v>
      </c>
      <c r="H122" s="11">
        <v>1</v>
      </c>
      <c r="I122" s="9">
        <f>Charter_Allocations[[#This Row],[Minimum State Funded Instructors]]+Charter_Allocations[[#This Row],[Maxiumum Additional State Match Instructors]]</f>
        <v>2</v>
      </c>
      <c r="J122" s="8">
        <v>8700</v>
      </c>
      <c r="K122" s="8">
        <v>1800</v>
      </c>
      <c r="L122" s="10">
        <v>10500</v>
      </c>
      <c r="M122" s="1">
        <v>1</v>
      </c>
      <c r="N122" s="1">
        <v>3</v>
      </c>
    </row>
    <row r="123" spans="2:14" x14ac:dyDescent="0.25">
      <c r="B123" s="1">
        <v>1948</v>
      </c>
      <c r="C123" s="2" t="s">
        <v>176</v>
      </c>
      <c r="D123" s="11">
        <v>4602</v>
      </c>
      <c r="E123" s="2" t="s">
        <v>325</v>
      </c>
      <c r="F123" s="7">
        <v>177.46</v>
      </c>
      <c r="G123" s="11">
        <v>1</v>
      </c>
      <c r="H123" s="11">
        <v>1</v>
      </c>
      <c r="I123" s="9">
        <f>Charter_Allocations[[#This Row],[Minimum State Funded Instructors]]+Charter_Allocations[[#This Row],[Maxiumum Additional State Match Instructors]]</f>
        <v>2</v>
      </c>
      <c r="J123" s="8">
        <v>8700</v>
      </c>
      <c r="K123" s="8">
        <v>1800</v>
      </c>
      <c r="L123" s="10">
        <v>10500</v>
      </c>
      <c r="M123" s="1">
        <v>1</v>
      </c>
      <c r="N123" s="1">
        <v>3</v>
      </c>
    </row>
    <row r="124" spans="2:14" x14ac:dyDescent="0.25">
      <c r="B124" s="1">
        <v>1930</v>
      </c>
      <c r="C124" s="2" t="s">
        <v>59</v>
      </c>
      <c r="D124" s="11">
        <v>4670</v>
      </c>
      <c r="E124" s="2" t="s">
        <v>326</v>
      </c>
      <c r="F124" s="7">
        <v>1313.01</v>
      </c>
      <c r="G124" s="11">
        <v>1</v>
      </c>
      <c r="H124" s="11">
        <v>1</v>
      </c>
      <c r="I124" s="9">
        <f>Charter_Allocations[[#This Row],[Minimum State Funded Instructors]]+Charter_Allocations[[#This Row],[Maxiumum Additional State Match Instructors]]</f>
        <v>2</v>
      </c>
      <c r="J124" s="8">
        <v>8700</v>
      </c>
      <c r="K124" s="8">
        <v>1800</v>
      </c>
      <c r="L124" s="10">
        <v>10500</v>
      </c>
      <c r="M124" s="1">
        <v>1</v>
      </c>
      <c r="N124" s="1">
        <v>3</v>
      </c>
    </row>
    <row r="125" spans="2:14" x14ac:dyDescent="0.25">
      <c r="B125" s="1">
        <v>2055</v>
      </c>
      <c r="C125" s="2" t="s">
        <v>182</v>
      </c>
      <c r="D125" s="11">
        <v>4823</v>
      </c>
      <c r="E125" s="2" t="s">
        <v>327</v>
      </c>
      <c r="F125" s="7">
        <v>101.5</v>
      </c>
      <c r="G125" s="11">
        <v>1</v>
      </c>
      <c r="H125" s="11">
        <v>1</v>
      </c>
      <c r="I125" s="9">
        <f>Charter_Allocations[[#This Row],[Minimum State Funded Instructors]]+Charter_Allocations[[#This Row],[Maxiumum Additional State Match Instructors]]</f>
        <v>2</v>
      </c>
      <c r="J125" s="8">
        <v>8700</v>
      </c>
      <c r="K125" s="8">
        <v>1800</v>
      </c>
      <c r="L125" s="10">
        <v>10500</v>
      </c>
      <c r="M125" s="1">
        <v>1</v>
      </c>
      <c r="N125" s="1">
        <v>3</v>
      </c>
    </row>
    <row r="126" spans="2:14" x14ac:dyDescent="0.25">
      <c r="B126" s="1">
        <v>2102</v>
      </c>
      <c r="C126" s="2" t="s">
        <v>181</v>
      </c>
      <c r="D126" s="11">
        <v>4484</v>
      </c>
      <c r="E126" s="2" t="s">
        <v>328</v>
      </c>
      <c r="F126" s="7">
        <v>129.18</v>
      </c>
      <c r="G126" s="11">
        <v>1</v>
      </c>
      <c r="H126" s="11">
        <v>1</v>
      </c>
      <c r="I126" s="9">
        <f>Charter_Allocations[[#This Row],[Minimum State Funded Instructors]]+Charter_Allocations[[#This Row],[Maxiumum Additional State Match Instructors]]</f>
        <v>2</v>
      </c>
      <c r="J126" s="8">
        <v>8700</v>
      </c>
      <c r="K126" s="8">
        <v>1800</v>
      </c>
      <c r="L126" s="10">
        <v>10500</v>
      </c>
      <c r="M126" s="1">
        <v>1</v>
      </c>
      <c r="N126" s="1">
        <v>3</v>
      </c>
    </row>
    <row r="127" spans="2:14" x14ac:dyDescent="0.25">
      <c r="B127" s="1">
        <v>2094</v>
      </c>
      <c r="C127" s="2" t="s">
        <v>106</v>
      </c>
      <c r="D127" s="11">
        <v>5444</v>
      </c>
      <c r="E127" s="2" t="s">
        <v>329</v>
      </c>
      <c r="F127" s="7">
        <v>511.84</v>
      </c>
      <c r="G127" s="11">
        <v>1</v>
      </c>
      <c r="H127" s="11">
        <v>1</v>
      </c>
      <c r="I127" s="9">
        <f>Charter_Allocations[[#This Row],[Minimum State Funded Instructors]]+Charter_Allocations[[#This Row],[Maxiumum Additional State Match Instructors]]</f>
        <v>2</v>
      </c>
      <c r="J127" s="8">
        <v>8700</v>
      </c>
      <c r="K127" s="8">
        <v>1800</v>
      </c>
      <c r="L127" s="10">
        <v>10500</v>
      </c>
      <c r="M127" s="1">
        <v>1</v>
      </c>
      <c r="N127" s="1">
        <v>3</v>
      </c>
    </row>
    <row r="128" spans="2:14" x14ac:dyDescent="0.25">
      <c r="B128" s="1">
        <v>1935</v>
      </c>
      <c r="C128" s="2" t="s">
        <v>163</v>
      </c>
      <c r="D128" s="11">
        <v>5385</v>
      </c>
      <c r="E128" s="2" t="s">
        <v>330</v>
      </c>
      <c r="F128" s="7">
        <v>47.68</v>
      </c>
      <c r="G128" s="11">
        <v>1</v>
      </c>
      <c r="H128" s="11">
        <v>1</v>
      </c>
      <c r="I128" s="9">
        <f>Charter_Allocations[[#This Row],[Minimum State Funded Instructors]]+Charter_Allocations[[#This Row],[Maxiumum Additional State Match Instructors]]</f>
        <v>2</v>
      </c>
      <c r="J128" s="8">
        <v>8700</v>
      </c>
      <c r="K128" s="8">
        <v>1800</v>
      </c>
      <c r="L128" s="10">
        <v>10500</v>
      </c>
      <c r="M128" s="1">
        <v>1</v>
      </c>
      <c r="N128" s="1">
        <v>3</v>
      </c>
    </row>
    <row r="129" spans="2:14" x14ac:dyDescent="0.25">
      <c r="B129" s="1">
        <v>2138</v>
      </c>
      <c r="C129" s="2" t="s">
        <v>167</v>
      </c>
      <c r="D129" s="11">
        <v>4746</v>
      </c>
      <c r="E129" s="2" t="s">
        <v>331</v>
      </c>
      <c r="F129" s="7">
        <v>99.92</v>
      </c>
      <c r="G129" s="11">
        <v>1</v>
      </c>
      <c r="H129" s="11">
        <v>1</v>
      </c>
      <c r="I129" s="9">
        <f>Charter_Allocations[[#This Row],[Minimum State Funded Instructors]]+Charter_Allocations[[#This Row],[Maxiumum Additional State Match Instructors]]</f>
        <v>2</v>
      </c>
      <c r="J129" s="8">
        <v>8700</v>
      </c>
      <c r="K129" s="8">
        <v>1800</v>
      </c>
      <c r="L129" s="10">
        <v>10500</v>
      </c>
      <c r="M129" s="1">
        <v>1</v>
      </c>
      <c r="N129" s="1">
        <v>3</v>
      </c>
    </row>
    <row r="130" spans="2:14" x14ac:dyDescent="0.25">
      <c r="B130" s="1">
        <v>2180</v>
      </c>
      <c r="C130" s="2" t="s">
        <v>148</v>
      </c>
      <c r="D130" s="11">
        <v>4604</v>
      </c>
      <c r="E130" s="2" t="s">
        <v>332</v>
      </c>
      <c r="F130" s="7">
        <v>184.36</v>
      </c>
      <c r="G130" s="11">
        <v>1</v>
      </c>
      <c r="H130" s="11">
        <v>1</v>
      </c>
      <c r="I130" s="9">
        <f>Charter_Allocations[[#This Row],[Minimum State Funded Instructors]]+Charter_Allocations[[#This Row],[Maxiumum Additional State Match Instructors]]</f>
        <v>2</v>
      </c>
      <c r="J130" s="8">
        <v>8700</v>
      </c>
      <c r="K130" s="8">
        <v>1800</v>
      </c>
      <c r="L130" s="10">
        <v>10500</v>
      </c>
      <c r="M130" s="1">
        <v>1</v>
      </c>
      <c r="N130" s="1">
        <v>3</v>
      </c>
    </row>
    <row r="131" spans="2:14" x14ac:dyDescent="0.25">
      <c r="B131" s="1">
        <v>2180</v>
      </c>
      <c r="C131" s="2" t="s">
        <v>148</v>
      </c>
      <c r="D131" s="11">
        <v>4720</v>
      </c>
      <c r="E131" s="2" t="s">
        <v>333</v>
      </c>
      <c r="F131" s="7">
        <v>273.18</v>
      </c>
      <c r="G131" s="11">
        <v>1</v>
      </c>
      <c r="H131" s="11">
        <v>1</v>
      </c>
      <c r="I131" s="9">
        <f>Charter_Allocations[[#This Row],[Minimum State Funded Instructors]]+Charter_Allocations[[#This Row],[Maxiumum Additional State Match Instructors]]</f>
        <v>2</v>
      </c>
      <c r="J131" s="8">
        <v>8700</v>
      </c>
      <c r="K131" s="8">
        <v>1800</v>
      </c>
      <c r="L131" s="10">
        <v>10500</v>
      </c>
      <c r="M131" s="1">
        <v>1</v>
      </c>
      <c r="N131" s="1">
        <v>3</v>
      </c>
    </row>
    <row r="132" spans="2:14" x14ac:dyDescent="0.25">
      <c r="B132" s="1">
        <v>2048</v>
      </c>
      <c r="C132" s="2" t="s">
        <v>109</v>
      </c>
      <c r="D132" s="11">
        <v>5304</v>
      </c>
      <c r="E132" s="2" t="s">
        <v>334</v>
      </c>
      <c r="F132" s="7">
        <v>118.95</v>
      </c>
      <c r="G132" s="11">
        <v>1</v>
      </c>
      <c r="H132" s="11">
        <v>1</v>
      </c>
      <c r="I132" s="9">
        <f>Charter_Allocations[[#This Row],[Minimum State Funded Instructors]]+Charter_Allocations[[#This Row],[Maxiumum Additional State Match Instructors]]</f>
        <v>2</v>
      </c>
      <c r="J132" s="8">
        <v>8700</v>
      </c>
      <c r="K132" s="8">
        <v>1800</v>
      </c>
      <c r="L132" s="10">
        <v>10500</v>
      </c>
      <c r="M132" s="1">
        <v>1</v>
      </c>
      <c r="N132" s="1">
        <v>3</v>
      </c>
    </row>
    <row r="133" spans="2:14" x14ac:dyDescent="0.25">
      <c r="B133" s="1">
        <v>1922</v>
      </c>
      <c r="C133" s="2" t="s">
        <v>193</v>
      </c>
      <c r="D133" s="11">
        <v>3452</v>
      </c>
      <c r="E133" s="2" t="s">
        <v>335</v>
      </c>
      <c r="F133" s="7">
        <v>108.44</v>
      </c>
      <c r="G133" s="11">
        <v>1</v>
      </c>
      <c r="H133" s="11">
        <v>1</v>
      </c>
      <c r="I133" s="9">
        <f>Charter_Allocations[[#This Row],[Minimum State Funded Instructors]]+Charter_Allocations[[#This Row],[Maxiumum Additional State Match Instructors]]</f>
        <v>2</v>
      </c>
      <c r="J133" s="8">
        <v>8700</v>
      </c>
      <c r="K133" s="8">
        <v>1800</v>
      </c>
      <c r="L133" s="10">
        <v>10500</v>
      </c>
      <c r="M133" s="1">
        <v>1</v>
      </c>
      <c r="N133" s="1">
        <v>3</v>
      </c>
    </row>
    <row r="134" spans="2:14" x14ac:dyDescent="0.25">
      <c r="B134" s="1">
        <v>2095</v>
      </c>
      <c r="C134" s="2" t="s">
        <v>19</v>
      </c>
      <c r="D134" s="11">
        <v>3401</v>
      </c>
      <c r="E134" s="2" t="s">
        <v>336</v>
      </c>
      <c r="F134" s="7">
        <v>352.99</v>
      </c>
      <c r="G134" s="11">
        <v>1</v>
      </c>
      <c r="H134" s="11">
        <v>1</v>
      </c>
      <c r="I134" s="9">
        <f>Charter_Allocations[[#This Row],[Minimum State Funded Instructors]]+Charter_Allocations[[#This Row],[Maxiumum Additional State Match Instructors]]</f>
        <v>2</v>
      </c>
      <c r="J134" s="8">
        <v>8700</v>
      </c>
      <c r="K134" s="8">
        <v>1800</v>
      </c>
      <c r="L134" s="10">
        <v>10500</v>
      </c>
      <c r="M134" s="1">
        <v>1</v>
      </c>
      <c r="N134" s="1">
        <v>3</v>
      </c>
    </row>
    <row r="135" spans="2:14" x14ac:dyDescent="0.25">
      <c r="B135" s="1">
        <v>2082</v>
      </c>
      <c r="C135" s="2" t="s">
        <v>60</v>
      </c>
      <c r="D135" s="11">
        <v>1861</v>
      </c>
      <c r="E135" s="2" t="s">
        <v>337</v>
      </c>
      <c r="F135" s="7">
        <v>40.78</v>
      </c>
      <c r="G135" s="11">
        <v>1</v>
      </c>
      <c r="H135" s="11">
        <v>1</v>
      </c>
      <c r="I135" s="9">
        <f>Charter_Allocations[[#This Row],[Minimum State Funded Instructors]]+Charter_Allocations[[#This Row],[Maxiumum Additional State Match Instructors]]</f>
        <v>2</v>
      </c>
      <c r="J135" s="8">
        <v>8700</v>
      </c>
      <c r="K135" s="8">
        <v>1800</v>
      </c>
      <c r="L135" s="10">
        <v>10500</v>
      </c>
      <c r="M135" s="1">
        <v>1</v>
      </c>
      <c r="N135" s="1">
        <v>3</v>
      </c>
    </row>
    <row r="136" spans="2:14" x14ac:dyDescent="0.25">
      <c r="B136" s="1">
        <v>2210</v>
      </c>
      <c r="C136" s="2" t="s">
        <v>186</v>
      </c>
      <c r="D136" s="11">
        <v>3432</v>
      </c>
      <c r="E136" s="2" t="s">
        <v>338</v>
      </c>
      <c r="F136" s="7">
        <v>0</v>
      </c>
      <c r="G136" s="11">
        <v>0</v>
      </c>
      <c r="H136" s="11">
        <v>0</v>
      </c>
      <c r="I136" s="9">
        <f>Charter_Allocations[[#This Row],[Minimum State Funded Instructors]]+Charter_Allocations[[#This Row],[Maxiumum Additional State Match Instructors]]</f>
        <v>0</v>
      </c>
      <c r="J136" s="8">
        <v>0</v>
      </c>
      <c r="K136" s="8">
        <v>0</v>
      </c>
      <c r="L136" s="10">
        <v>0</v>
      </c>
      <c r="M136" s="1">
        <v>0</v>
      </c>
      <c r="N136" s="1">
        <v>0</v>
      </c>
    </row>
    <row r="137" spans="2:14" x14ac:dyDescent="0.25">
      <c r="B137" s="1">
        <v>2142</v>
      </c>
      <c r="C137" s="2" t="s">
        <v>159</v>
      </c>
      <c r="D137" s="11">
        <v>4390</v>
      </c>
      <c r="E137" s="2" t="s">
        <v>339</v>
      </c>
      <c r="F137" s="7">
        <v>203.15</v>
      </c>
      <c r="G137" s="11">
        <v>1</v>
      </c>
      <c r="H137" s="11">
        <v>1</v>
      </c>
      <c r="I137" s="9">
        <f>Charter_Allocations[[#This Row],[Minimum State Funded Instructors]]+Charter_Allocations[[#This Row],[Maxiumum Additional State Match Instructors]]</f>
        <v>2</v>
      </c>
      <c r="J137" s="8">
        <v>8700</v>
      </c>
      <c r="K137" s="8">
        <v>1800</v>
      </c>
      <c r="L137" s="10">
        <v>10500</v>
      </c>
      <c r="M137" s="1">
        <v>1</v>
      </c>
      <c r="N137" s="1">
        <v>3</v>
      </c>
    </row>
    <row r="138" spans="2:14" x14ac:dyDescent="0.25">
      <c r="B138" s="1">
        <v>2082</v>
      </c>
      <c r="C138" s="2" t="s">
        <v>60</v>
      </c>
      <c r="D138" s="11">
        <v>3229</v>
      </c>
      <c r="E138" s="2" t="s">
        <v>340</v>
      </c>
      <c r="F138" s="7">
        <v>223.3</v>
      </c>
      <c r="G138" s="11">
        <v>1</v>
      </c>
      <c r="H138" s="11">
        <v>1</v>
      </c>
      <c r="I138" s="9">
        <f>Charter_Allocations[[#This Row],[Minimum State Funded Instructors]]+Charter_Allocations[[#This Row],[Maxiumum Additional State Match Instructors]]</f>
        <v>2</v>
      </c>
      <c r="J138" s="8">
        <v>8700</v>
      </c>
      <c r="K138" s="8">
        <v>1800</v>
      </c>
      <c r="L138" s="10">
        <v>10500</v>
      </c>
      <c r="M138" s="1">
        <v>1</v>
      </c>
      <c r="N138" s="1">
        <v>3</v>
      </c>
    </row>
    <row r="139" spans="2:14" x14ac:dyDescent="0.25">
      <c r="B139" s="1">
        <v>2009</v>
      </c>
      <c r="C139" s="2" t="s">
        <v>150</v>
      </c>
      <c r="D139" s="11">
        <v>5809</v>
      </c>
      <c r="E139" s="2" t="s">
        <v>341</v>
      </c>
      <c r="F139" s="7">
        <v>0</v>
      </c>
      <c r="G139" s="11">
        <v>0</v>
      </c>
      <c r="H139" s="11">
        <v>0</v>
      </c>
      <c r="I139" s="9">
        <f>Charter_Allocations[[#This Row],[Minimum State Funded Instructors]]+Charter_Allocations[[#This Row],[Maxiumum Additional State Match Instructors]]</f>
        <v>0</v>
      </c>
      <c r="J139" s="8">
        <v>0</v>
      </c>
      <c r="K139" s="8">
        <v>0</v>
      </c>
      <c r="L139" s="10">
        <v>0</v>
      </c>
      <c r="M139" s="1">
        <v>0</v>
      </c>
      <c r="N139" s="1">
        <v>0</v>
      </c>
    </row>
    <row r="140" spans="2:14" x14ac:dyDescent="0.25">
      <c r="B140" s="1">
        <v>2084</v>
      </c>
      <c r="C140" s="2" t="s">
        <v>62</v>
      </c>
      <c r="D140" s="11">
        <v>4045</v>
      </c>
      <c r="E140" s="2" t="s">
        <v>353</v>
      </c>
      <c r="F140" s="7">
        <v>56.75</v>
      </c>
      <c r="G140" s="11">
        <v>1</v>
      </c>
      <c r="H140" s="11">
        <v>1</v>
      </c>
      <c r="I140" s="9">
        <f>Charter_Allocations[[#This Row],[Minimum State Funded Instructors]]+Charter_Allocations[[#This Row],[Maxiumum Additional State Match Instructors]]</f>
        <v>2</v>
      </c>
      <c r="J140" s="8">
        <v>8700</v>
      </c>
      <c r="K140" s="8">
        <v>1800</v>
      </c>
      <c r="L140" s="10">
        <v>10500</v>
      </c>
      <c r="M140" s="1">
        <v>1</v>
      </c>
      <c r="N140" s="1">
        <v>3</v>
      </c>
    </row>
    <row r="141" spans="2:14" x14ac:dyDescent="0.25">
      <c r="B141" s="1">
        <v>2103</v>
      </c>
      <c r="C141" s="2" t="s">
        <v>162</v>
      </c>
      <c r="D141" s="11">
        <v>5457</v>
      </c>
      <c r="E141" s="2" t="s">
        <v>342</v>
      </c>
      <c r="F141" s="7">
        <v>1309.24</v>
      </c>
      <c r="G141" s="11">
        <v>1</v>
      </c>
      <c r="H141" s="11">
        <v>1</v>
      </c>
      <c r="I141" s="9">
        <f>Charter_Allocations[[#This Row],[Minimum State Funded Instructors]]+Charter_Allocations[[#This Row],[Maxiumum Additional State Match Instructors]]</f>
        <v>2</v>
      </c>
      <c r="J141" s="8">
        <v>8700</v>
      </c>
      <c r="K141" s="8">
        <v>1800</v>
      </c>
      <c r="L141" s="10">
        <v>10500</v>
      </c>
      <c r="M141" s="1">
        <v>1</v>
      </c>
      <c r="N141" s="1">
        <v>3</v>
      </c>
    </row>
    <row r="142" spans="2:14" x14ac:dyDescent="0.25">
      <c r="B142" s="1">
        <v>2083</v>
      </c>
      <c r="C142" s="2" t="s">
        <v>175</v>
      </c>
      <c r="D142" s="11">
        <v>4058</v>
      </c>
      <c r="E142" s="2" t="s">
        <v>343</v>
      </c>
      <c r="F142" s="7">
        <v>201.95</v>
      </c>
      <c r="G142" s="11">
        <v>1</v>
      </c>
      <c r="H142" s="11">
        <v>1</v>
      </c>
      <c r="I142" s="9">
        <f>Charter_Allocations[[#This Row],[Minimum State Funded Instructors]]+Charter_Allocations[[#This Row],[Maxiumum Additional State Match Instructors]]</f>
        <v>2</v>
      </c>
      <c r="J142" s="8">
        <v>8700</v>
      </c>
      <c r="K142" s="8">
        <v>1800</v>
      </c>
      <c r="L142" s="10">
        <v>10500</v>
      </c>
      <c r="M142" s="1">
        <v>1</v>
      </c>
      <c r="N142" s="1">
        <v>3</v>
      </c>
    </row>
    <row r="143" spans="2:14" x14ac:dyDescent="0.25">
      <c r="B143" s="1">
        <v>2146</v>
      </c>
      <c r="C143" s="2" t="s">
        <v>196</v>
      </c>
      <c r="D143" s="11">
        <v>4230</v>
      </c>
      <c r="E143" s="2" t="s">
        <v>344</v>
      </c>
      <c r="F143" s="7">
        <v>151.02000000000001</v>
      </c>
      <c r="G143" s="11">
        <v>1</v>
      </c>
      <c r="H143" s="11">
        <v>1</v>
      </c>
      <c r="I143" s="9">
        <f>Charter_Allocations[[#This Row],[Minimum State Funded Instructors]]+Charter_Allocations[[#This Row],[Maxiumum Additional State Match Instructors]]</f>
        <v>2</v>
      </c>
      <c r="J143" s="8">
        <v>8700</v>
      </c>
      <c r="K143" s="8">
        <v>1800</v>
      </c>
      <c r="L143" s="10">
        <v>10500</v>
      </c>
      <c r="M143" s="1">
        <v>1</v>
      </c>
      <c r="N143" s="1">
        <v>3</v>
      </c>
    </row>
    <row r="144" spans="2:14" x14ac:dyDescent="0.25">
      <c r="B144" s="1">
        <v>2055</v>
      </c>
      <c r="C144" s="2" t="s">
        <v>182</v>
      </c>
      <c r="D144" s="11">
        <v>5063</v>
      </c>
      <c r="E144" s="2" t="s">
        <v>345</v>
      </c>
      <c r="F144" s="7">
        <v>165.09</v>
      </c>
      <c r="G144" s="11">
        <v>1</v>
      </c>
      <c r="H144" s="11">
        <v>1</v>
      </c>
      <c r="I144" s="9">
        <f>Charter_Allocations[[#This Row],[Minimum State Funded Instructors]]+Charter_Allocations[[#This Row],[Maxiumum Additional State Match Instructors]]</f>
        <v>2</v>
      </c>
      <c r="J144" s="8">
        <v>8700</v>
      </c>
      <c r="K144" s="8">
        <v>1800</v>
      </c>
      <c r="L144" s="10">
        <v>10500</v>
      </c>
      <c r="M144" s="1">
        <v>1</v>
      </c>
      <c r="N144" s="1">
        <v>3</v>
      </c>
    </row>
  </sheetData>
  <sheetProtection sheet="1" objects="1" scenarios="1"/>
  <phoneticPr fontId="28" type="noConversion"/>
  <pageMargins left="0.7" right="0.7" top="0.75" bottom="0.75" header="0.3" footer="0.3"/>
  <pageSetup orientation="portrait" horizontalDpi="300" verticalDpi="3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3527CFD1DA4F45B3DF2A43906332B0" ma:contentTypeVersion="7" ma:contentTypeDescription="Create a new document." ma:contentTypeScope="" ma:versionID="039992c4e595a754f1e8bbd74f99df9e">
  <xsd:schema xmlns:xsd="http://www.w3.org/2001/XMLSchema" xmlns:xs="http://www.w3.org/2001/XMLSchema" xmlns:p="http://schemas.microsoft.com/office/2006/metadata/properties" xmlns:ns1="http://schemas.microsoft.com/sharepoint/v3" xmlns:ns2="d38c493c-b757-433d-874f-34c9f5657aa9" xmlns:ns3="54031767-dd6d-417c-ab73-583408f47564" targetNamespace="http://schemas.microsoft.com/office/2006/metadata/properties" ma:root="true" ma:fieldsID="e98223aa79f6f4e0451a82bbe3c2a1cc" ns1:_="" ns2:_="" ns3:_="">
    <xsd:import namespace="http://schemas.microsoft.com/sharepoint/v3"/>
    <xsd:import namespace="d38c493c-b757-433d-874f-34c9f5657aa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8c493c-b757-433d-874f-34c9f5657aa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d38c493c-b757-433d-874f-34c9f5657aa9" xsi:nil="true"/>
    <PublishingExpirationDate xmlns="http://schemas.microsoft.com/sharepoint/v3" xsi:nil="true"/>
    <Remediation_x0020_Date xmlns="d38c493c-b757-433d-874f-34c9f5657aa9">2023-12-05T08:00:00+00:00</Remediation_x0020_Date>
    <PublishingStartDate xmlns="http://schemas.microsoft.com/sharepoint/v3" xsi:nil="true"/>
    <Priority xmlns="d38c493c-b757-433d-874f-34c9f5657aa9">New</Priority>
  </documentManagement>
</p:properties>
</file>

<file path=customXml/itemProps1.xml><?xml version="1.0" encoding="utf-8"?>
<ds:datastoreItem xmlns:ds="http://schemas.openxmlformats.org/officeDocument/2006/customXml" ds:itemID="{AC144B3A-0379-4BD4-88E3-0C3FA901289A}"/>
</file>

<file path=customXml/itemProps2.xml><?xml version="1.0" encoding="utf-8"?>
<ds:datastoreItem xmlns:ds="http://schemas.openxmlformats.org/officeDocument/2006/customXml" ds:itemID="{318D7602-425F-4133-9300-C9053D31AEB6}"/>
</file>

<file path=customXml/itemProps3.xml><?xml version="1.0" encoding="utf-8"?>
<ds:datastoreItem xmlns:ds="http://schemas.openxmlformats.org/officeDocument/2006/customXml" ds:itemID="{8189A82D-89D8-417A-B314-0C61289D1E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ESD Allocations</vt:lpstr>
      <vt:lpstr>School District Allocations</vt:lpstr>
      <vt:lpstr>Charter School Allocations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Safe School Culture Grant Allocations</dc:title>
  <dc:creator>"solarios"</dc:creator>
  <cp:lastModifiedBy>SOLARIO Savanah * ODE</cp:lastModifiedBy>
  <dcterms:created xsi:type="dcterms:W3CDTF">2020-01-15T23:44:12Z</dcterms:created>
  <dcterms:modified xsi:type="dcterms:W3CDTF">2023-11-07T22:08:27Z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f40bdc-19d8-4b8e-be88-e9eb9bcca8b8_Enabled">
    <vt:lpwstr>true</vt:lpwstr>
  </property>
  <property fmtid="{D5CDD505-2E9C-101B-9397-08002B2CF9AE}" pid="3" name="MSIP_Label_61f40bdc-19d8-4b8e-be88-e9eb9bcca8b8_SetDate">
    <vt:lpwstr>2023-11-07T20:12:18Z</vt:lpwstr>
  </property>
  <property fmtid="{D5CDD505-2E9C-101B-9397-08002B2CF9AE}" pid="4" name="MSIP_Label_61f40bdc-19d8-4b8e-be88-e9eb9bcca8b8_Method">
    <vt:lpwstr>Privileged</vt:lpwstr>
  </property>
  <property fmtid="{D5CDD505-2E9C-101B-9397-08002B2CF9AE}" pid="5" name="MSIP_Label_61f40bdc-19d8-4b8e-be88-e9eb9bcca8b8_Name">
    <vt:lpwstr>Level 1 - Published (Items)</vt:lpwstr>
  </property>
  <property fmtid="{D5CDD505-2E9C-101B-9397-08002B2CF9AE}" pid="6" name="MSIP_Label_61f40bdc-19d8-4b8e-be88-e9eb9bcca8b8_SiteId">
    <vt:lpwstr>b4f51418-b269-49a2-935a-fa54bf584fc8</vt:lpwstr>
  </property>
  <property fmtid="{D5CDD505-2E9C-101B-9397-08002B2CF9AE}" pid="7" name="MSIP_Label_61f40bdc-19d8-4b8e-be88-e9eb9bcca8b8_ActionId">
    <vt:lpwstr>52945745-c7c3-4d70-9413-30ab16bd60ea</vt:lpwstr>
  </property>
  <property fmtid="{D5CDD505-2E9C-101B-9397-08002B2CF9AE}" pid="8" name="MSIP_Label_61f40bdc-19d8-4b8e-be88-e9eb9bcca8b8_ContentBits">
    <vt:lpwstr>0</vt:lpwstr>
  </property>
  <property fmtid="{D5CDD505-2E9C-101B-9397-08002B2CF9AE}" pid="9" name="ContentTypeId">
    <vt:lpwstr>0x0101002B3527CFD1DA4F45B3DF2A43906332B0</vt:lpwstr>
  </property>
</Properties>
</file>