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3.xml" ContentType="application/vnd.ms-office.chartcolorstyle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web stuff\data\"/>
    </mc:Choice>
  </mc:AlternateContent>
  <bookViews>
    <workbookView xWindow="0" yWindow="0" windowWidth="19200" windowHeight="11160"/>
  </bookViews>
  <sheets>
    <sheet name="Statewide Student Count" sheetId="2" r:id="rId1"/>
    <sheet name="Students Disciplined Count" sheetId="3" r:id="rId2"/>
    <sheet name="% of Population Disciplined" sheetId="8" r:id="rId3"/>
    <sheet name="Offenses by Category Table" sheetId="4" r:id="rId4"/>
    <sheet name="Offenses by Category Chart" sheetId="5" r:id="rId5"/>
    <sheet name="District Student Count" sheetId="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2" i="2" l="1"/>
  <c r="Z22" i="2"/>
  <c r="W22" i="2"/>
  <c r="T22" i="2"/>
  <c r="Q22" i="2"/>
  <c r="N22" i="2"/>
  <c r="K22" i="2"/>
  <c r="H22" i="2"/>
  <c r="E22" i="2"/>
  <c r="B22" i="2"/>
  <c r="T20" i="2"/>
  <c r="Q20" i="2"/>
  <c r="N20" i="2"/>
  <c r="K20" i="2"/>
  <c r="H20" i="2"/>
  <c r="E20" i="2"/>
  <c r="B20" i="2"/>
</calcChain>
</file>

<file path=xl/sharedStrings.xml><?xml version="1.0" encoding="utf-8"?>
<sst xmlns="http://schemas.openxmlformats.org/spreadsheetml/2006/main" count="765" uniqueCount="259">
  <si>
    <t>Out-of-School Suspension</t>
  </si>
  <si>
    <t>Disruptive Behavior</t>
  </si>
  <si>
    <t>Substance Abuse/Misuse</t>
  </si>
  <si>
    <t>Physical Assault/Attack</t>
  </si>
  <si>
    <t>In-School Suspension</t>
  </si>
  <si>
    <t>Expulsion</t>
  </si>
  <si>
    <t>Weapon Possession</t>
  </si>
  <si>
    <t>Property Crimes</t>
  </si>
  <si>
    <t>Sexual Assault &amp; Battery</t>
  </si>
  <si>
    <t>Asian</t>
  </si>
  <si>
    <t>Black/African American</t>
  </si>
  <si>
    <t>Hispanic/Latino</t>
  </si>
  <si>
    <t>American Indian/Alaska Native</t>
  </si>
  <si>
    <t>Native Hawaiian/Pacific Islander</t>
  </si>
  <si>
    <t>White</t>
  </si>
  <si>
    <t>Totals</t>
  </si>
  <si>
    <t>Gender Totals</t>
  </si>
  <si>
    <t>Grade</t>
  </si>
  <si>
    <t>Female</t>
  </si>
  <si>
    <t>Male</t>
  </si>
  <si>
    <t>Kindergarten</t>
  </si>
  <si>
    <t>*</t>
  </si>
  <si>
    <t>First Grade</t>
  </si>
  <si>
    <t>Second Grade</t>
  </si>
  <si>
    <t>Third Grade</t>
  </si>
  <si>
    <t>Fourth Grade</t>
  </si>
  <si>
    <t>Fifth Grade</t>
  </si>
  <si>
    <t>Sixth Grade</t>
  </si>
  <si>
    <t>Seventh Grade</t>
  </si>
  <si>
    <t>Eighth Grade</t>
  </si>
  <si>
    <t>Ninth Grade</t>
  </si>
  <si>
    <t>Tenth Grade</t>
  </si>
  <si>
    <t>Eleventh Grade</t>
  </si>
  <si>
    <t>Twelfth Grade</t>
  </si>
  <si>
    <t>All Grades</t>
  </si>
  <si>
    <t>Total</t>
  </si>
  <si>
    <t>Percentage</t>
  </si>
  <si>
    <t>Population</t>
  </si>
  <si>
    <t>% of Population</t>
  </si>
  <si>
    <t>* To conform with the Department of Education's confidentiality policy, cell sizes less than six are suppressed. Cell sizes larger than 6 may be suppressed in order to preserve the integrity of the smaller cell</t>
  </si>
  <si>
    <t>Data Source: 2016-2017 Discipline Incidents Collections, collection ID 1736</t>
  </si>
  <si>
    <t>Multi-Racial</t>
  </si>
  <si>
    <t xml:space="preserve">Discipline Incidents by Offense Category </t>
  </si>
  <si>
    <t>Other</t>
  </si>
  <si>
    <t>All Incidents</t>
  </si>
  <si>
    <t>Attending District Institution ID</t>
  </si>
  <si>
    <t>County</t>
  </si>
  <si>
    <t>District</t>
  </si>
  <si>
    <t>Baker</t>
  </si>
  <si>
    <t>Baker SD 5J</t>
  </si>
  <si>
    <t>Huntington SD 16J</t>
  </si>
  <si>
    <t>Pine Eagle SD 61</t>
  </si>
  <si>
    <t>Benton</t>
  </si>
  <si>
    <t>Monroe SD 1J</t>
  </si>
  <si>
    <t>Alsea SD 7J</t>
  </si>
  <si>
    <t>Philomath SD 17J</t>
  </si>
  <si>
    <t>Corvallis SD 509J</t>
  </si>
  <si>
    <t>Clackamas</t>
  </si>
  <si>
    <t>Clackamas ESD</t>
  </si>
  <si>
    <t>West Linn-Wilsonville SD 3J</t>
  </si>
  <si>
    <t>Lake Oswego SD 7J</t>
  </si>
  <si>
    <t>North Clackamas SD 12</t>
  </si>
  <si>
    <t>Molalla River SD 35</t>
  </si>
  <si>
    <t>Oregon Trail SD 46</t>
  </si>
  <si>
    <t>Colton SD 53</t>
  </si>
  <si>
    <t>Oregon City SD 62</t>
  </si>
  <si>
    <t>Canby SD 86</t>
  </si>
  <si>
    <t>Estacada SD 108</t>
  </si>
  <si>
    <t>Gladstone SD 115</t>
  </si>
  <si>
    <t>Clatsop</t>
  </si>
  <si>
    <t>Astoria SD 1</t>
  </si>
  <si>
    <t>Jewell SD 8</t>
  </si>
  <si>
    <t>Seaside SD 10</t>
  </si>
  <si>
    <t>Warrenton-Hammond SD 30</t>
  </si>
  <si>
    <t>Columbia</t>
  </si>
  <si>
    <t>Scappoose SD 1J</t>
  </si>
  <si>
    <t>Clatskanie SD 6J</t>
  </si>
  <si>
    <t>Rainier SD 13</t>
  </si>
  <si>
    <t>Vernonia SD 47J</t>
  </si>
  <si>
    <t>St Helens SD 502</t>
  </si>
  <si>
    <t>Coos</t>
  </si>
  <si>
    <t>Coquille SD 8</t>
  </si>
  <si>
    <t>Coos Bay SD 9</t>
  </si>
  <si>
    <t>North Bend SD 13</t>
  </si>
  <si>
    <t>Powers SD 31</t>
  </si>
  <si>
    <t>Myrtle Point SD 41</t>
  </si>
  <si>
    <t>Bandon SD 54</t>
  </si>
  <si>
    <t>Crook</t>
  </si>
  <si>
    <t>Crook County SD</t>
  </si>
  <si>
    <t>Curry</t>
  </si>
  <si>
    <t>Central Curry SD 1</t>
  </si>
  <si>
    <t>Port Orford-Langlois SD 2CJ</t>
  </si>
  <si>
    <t>Brookings-Harbor SD 17C</t>
  </si>
  <si>
    <t>Deschutes</t>
  </si>
  <si>
    <t>Bend-LaPine Administrative SD 1</t>
  </si>
  <si>
    <t>Redmond SD 2J</t>
  </si>
  <si>
    <t>Sisters SD 6</t>
  </si>
  <si>
    <t>Douglas</t>
  </si>
  <si>
    <t>Oakland SD 1</t>
  </si>
  <si>
    <t>Douglas County SD 4</t>
  </si>
  <si>
    <t>Glide SD 12</t>
  </si>
  <si>
    <t>Douglas County SD 15</t>
  </si>
  <si>
    <t>South Umpqua SD 19</t>
  </si>
  <si>
    <t>Camas Valley SD 21J</t>
  </si>
  <si>
    <t>North Douglas SD 22</t>
  </si>
  <si>
    <t>Yoncalla SD 32</t>
  </si>
  <si>
    <t>Elkton SD 34</t>
  </si>
  <si>
    <t>Riddle SD 70</t>
  </si>
  <si>
    <t>Reedsport SD 105</t>
  </si>
  <si>
    <t>Winston-Dillard SD 116</t>
  </si>
  <si>
    <t>Sutherlin SD 130</t>
  </si>
  <si>
    <t>Gilliam</t>
  </si>
  <si>
    <t>Arlington SD 3</t>
  </si>
  <si>
    <t>Condon SD 25J</t>
  </si>
  <si>
    <t>Grant</t>
  </si>
  <si>
    <t>John Day SD 3</t>
  </si>
  <si>
    <t>Dayville SD 16J</t>
  </si>
  <si>
    <t>Harney</t>
  </si>
  <si>
    <t>Harney County SD 3</t>
  </si>
  <si>
    <t>Drewsey SD 13</t>
  </si>
  <si>
    <t>Hood River</t>
  </si>
  <si>
    <t>Hood River County SD</t>
  </si>
  <si>
    <t>Jackson</t>
  </si>
  <si>
    <t>Phoenix-Talent SD 4</t>
  </si>
  <si>
    <t>Ashland SD 5</t>
  </si>
  <si>
    <t>Central Point SD 6</t>
  </si>
  <si>
    <t>Eagle Point SD 9</t>
  </si>
  <si>
    <t>Rogue River SD 35</t>
  </si>
  <si>
    <t>Prospect SD 59</t>
  </si>
  <si>
    <t>Butte Falls SD 91</t>
  </si>
  <si>
    <t>Medford SD 549C</t>
  </si>
  <si>
    <t>Jefferson</t>
  </si>
  <si>
    <t>Culver SD 4</t>
  </si>
  <si>
    <t>Jefferson County SD 509J</t>
  </si>
  <si>
    <t>Josephine</t>
  </si>
  <si>
    <t>Grants Pass SD 7</t>
  </si>
  <si>
    <t>Three Rivers/Josephine County SD</t>
  </si>
  <si>
    <t>Klamath</t>
  </si>
  <si>
    <t>Klamath Falls City Schools</t>
  </si>
  <si>
    <t>Klamath County SD</t>
  </si>
  <si>
    <t>Lake</t>
  </si>
  <si>
    <t>Lake County SD 7</t>
  </si>
  <si>
    <t>Paisley SD 11</t>
  </si>
  <si>
    <t>North Lake SD 14</t>
  </si>
  <si>
    <t>Lane</t>
  </si>
  <si>
    <t>Pleasant Hill SD 1</t>
  </si>
  <si>
    <t>Eugene SD 4J</t>
  </si>
  <si>
    <t>Springfield SD 19</t>
  </si>
  <si>
    <t>Fern Ridge SD 28J</t>
  </si>
  <si>
    <t>Mapleton SD 32</t>
  </si>
  <si>
    <t>Creswell SD 40</t>
  </si>
  <si>
    <t>South Lane SD 45J3</t>
  </si>
  <si>
    <t>Bethel SD 52</t>
  </si>
  <si>
    <t>Crow-Applegate-Lorane SD 66</t>
  </si>
  <si>
    <t>McKenzie SD 68</t>
  </si>
  <si>
    <t>Junction City SD 69</t>
  </si>
  <si>
    <t>Lowell SD 71</t>
  </si>
  <si>
    <t>Oakridge SD 76</t>
  </si>
  <si>
    <t>Blachly SD 90</t>
  </si>
  <si>
    <t>Siuslaw SD 97J</t>
  </si>
  <si>
    <t>Lincoln</t>
  </si>
  <si>
    <t>Lincoln County SD</t>
  </si>
  <si>
    <t>Linn</t>
  </si>
  <si>
    <t>Harrisburg SD 7J</t>
  </si>
  <si>
    <t>Greater Albany Public SD 8J</t>
  </si>
  <si>
    <t>Lebanon Community SD 9</t>
  </si>
  <si>
    <t>Sweet Home SD 55</t>
  </si>
  <si>
    <t>Scio SD 95</t>
  </si>
  <si>
    <t>Santiam Canyon SD 129J</t>
  </si>
  <si>
    <t>Central Linn SD 552</t>
  </si>
  <si>
    <t>Malheur</t>
  </si>
  <si>
    <t>Ontario SD 8C</t>
  </si>
  <si>
    <t>Nyssa SD 26</t>
  </si>
  <si>
    <t>Annex SD 29</t>
  </si>
  <si>
    <t>Harper SD 66</t>
  </si>
  <si>
    <t>Vale SD 84</t>
  </si>
  <si>
    <t>Marion</t>
  </si>
  <si>
    <t>Willamette ESD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</si>
  <si>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</si>
  <si>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</si>
  <si>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</si>
  <si>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</si>
  <si>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</si>
  <si>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</si>
  <si>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</si>
  <si>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</si>
  <si>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</si>
  <si>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Woodburn SD 103</t>
  </si>
  <si>
    <t>Morrow</t>
  </si>
  <si>
    <t>Morrow SD 1</t>
  </si>
  <si>
    <t>Multnomah</t>
  </si>
  <si>
    <t>Multnomah ESD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</si>
  <si>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</si>
  <si>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</si>
  <si>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</si>
  <si>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</si>
  <si>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</si>
  <si>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</si>
  <si>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David Douglas SD 40</t>
  </si>
  <si>
    <t>Polk</t>
  </si>
  <si>
    <t>Dallas SD 2</t>
  </si>
  <si>
    <t>Central SD 13J</t>
  </si>
  <si>
    <t>Falls City SD 57</t>
  </si>
  <si>
    <t>Sherman</t>
  </si>
  <si>
    <t>Sherman County SD</t>
  </si>
  <si>
    <t>Tillamook</t>
  </si>
  <si>
    <t>Tillamook SD 9</t>
  </si>
  <si>
    <t>Neah-Kah-Nie SD 56</t>
  </si>
  <si>
    <t>Nestucca Valley SD 101J</t>
  </si>
  <si>
    <t>Umatilla</t>
  </si>
  <si>
    <t>Pilot Rock SD 2</t>
  </si>
  <si>
    <t>Echo SD 5</t>
  </si>
  <si>
    <t>Umatilla SD 6R</t>
  </si>
  <si>
    <t>Milton-Freewater Unified SD 7</t>
  </si>
  <si>
    <t>Hermiston SD 8</t>
  </si>
  <si>
    <t>Pendleton SD 16</t>
  </si>
  <si>
    <t>Athena-Weston SD 29RJ</t>
  </si>
  <si>
    <t>Stanfield SD 61</t>
  </si>
  <si>
    <t>Union</t>
  </si>
  <si>
    <t>La Grande SD 1</t>
  </si>
  <si>
    <t>Union SD 5</t>
  </si>
  <si>
    <t>North Powder SD 8J</t>
  </si>
  <si>
    <t>Imbler SD 11</t>
  </si>
  <si>
    <t>Cove SD 15</t>
  </si>
  <si>
    <t>Elgin SD 23</t>
  </si>
  <si>
    <t>Wallowa</t>
  </si>
  <si>
    <t>Joseph SD 6</t>
  </si>
  <si>
    <t>Wallowa SD 12</t>
  </si>
  <si>
    <t>Enterprise SD 21</t>
  </si>
  <si>
    <t>Wasco</t>
  </si>
  <si>
    <t>South Wasco County SD 1</t>
  </si>
  <si>
    <t>Dufur SD 29</t>
  </si>
  <si>
    <t>Washington</t>
  </si>
  <si>
    <t>Northwest Regional ESD</t>
  </si>
  <si>
    <t>Hillsboro SD 1J</t>
  </si>
  <si>
    <t>Banks SD 13</t>
  </si>
  <si>
    <t>Forest Grove SD 15</t>
  </si>
  <si>
    <t>Tigard-Tualatin SD 23J</t>
  </si>
  <si>
    <t>Beaverton SD 48J</t>
  </si>
  <si>
    <t>Sherwood SD 88J</t>
  </si>
  <si>
    <t>Gaston SD 511J</t>
  </si>
  <si>
    <t>Wheeler</t>
  </si>
  <si>
    <t>Spray SD 1</t>
  </si>
  <si>
    <t>Fossil SD 21J</t>
  </si>
  <si>
    <t>Mitchell SD 55</t>
  </si>
  <si>
    <t>Yamhill</t>
  </si>
  <si>
    <t>Yamhill 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</si>
  <si>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</si>
  <si>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</si>
  <si>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</si>
  <si>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</si>
  <si>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</si>
  <si>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</si>
  <si>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>Knappa SD 4</t>
  </si>
  <si>
    <t>Oregon Department of Education</t>
  </si>
  <si>
    <t>Ione SD R2</t>
  </si>
  <si>
    <t>North Wasco County SD 21</t>
  </si>
  <si>
    <t>Glendale SD 77</t>
  </si>
  <si>
    <t>Marcola SD 79J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</si>
</sst>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68">
    <xf numFmtId="0" fontId="0" fillId="0" borderId="0" xfId="0"/>
    <xf numFmtId="0" fontId="0" fillId="0" borderId="0" xfId="0"/>
    <xf numFmtId="0" fontId="2" fillId="2" borderId="1" xfId="2" applyFont="1" applyFill="1" applyBorder="1" applyAlignment="1">
      <alignment horizontal="center" wrapText="1"/>
    </xf>
    <xf numFmtId="0" fontId="0" fillId="0" borderId="1" xfId="0" applyBorder="1"/>
    <xf numFmtId="0" fontId="2" fillId="0" borderId="1" xfId="2" applyFont="1" applyFill="1" applyBorder="1" applyAlignment="1">
      <alignment horizontal="right" wrapText="1"/>
    </xf>
    <xf numFmtId="0" fontId="2" fillId="2" borderId="2" xfId="2" applyFont="1" applyFill="1" applyBorder="1" applyAlignment="1">
      <alignment horizontal="center" wrapText="1"/>
    </xf>
    <xf numFmtId="0" fontId="0" fillId="0" borderId="2" xfId="0" applyBorder="1" applyAlignment="1"/>
    <xf numFmtId="0" fontId="2" fillId="0" borderId="2" xfId="2" applyFont="1" applyFill="1" applyBorder="1" applyAlignment="1"/>
    <xf numFmtId="0" fontId="2" fillId="0" borderId="2" xfId="2" applyFont="1" applyFill="1" applyBorder="1" applyAlignment="1">
      <alignment wrapText="1"/>
    </xf>
    <xf numFmtId="0" fontId="0" fillId="0" borderId="2" xfId="0" applyBorder="1"/>
    <xf numFmtId="0" fontId="2" fillId="2" borderId="3" xfId="2" applyFont="1" applyFill="1" applyBorder="1" applyAlignment="1">
      <alignment horizontal="center" wrapText="1"/>
    </xf>
    <xf numFmtId="0" fontId="2" fillId="2" borderId="4" xfId="2" applyFont="1" applyFill="1" applyBorder="1" applyAlignment="1">
      <alignment horizontal="center" wrapText="1"/>
    </xf>
    <xf numFmtId="0" fontId="0" fillId="0" borderId="3" xfId="0" applyBorder="1"/>
    <xf numFmtId="0" fontId="2" fillId="0" borderId="4" xfId="2" applyFont="1" applyFill="1" applyBorder="1" applyAlignment="1">
      <alignment horizontal="right" wrapText="1"/>
    </xf>
    <xf numFmtId="0" fontId="2" fillId="0" borderId="3" xfId="2" applyFont="1" applyFill="1" applyBorder="1" applyAlignment="1">
      <alignment horizontal="right" wrapText="1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3" xfId="0" applyBorder="1" applyAlignment="1">
      <alignment horizontal="right"/>
    </xf>
    <xf numFmtId="0" fontId="0" fillId="0" borderId="0" xfId="0"/>
    <xf numFmtId="0" fontId="3" fillId="0" borderId="4" xfId="2" applyBorder="1" applyAlignment="1">
      <alignment horizontal="right"/>
    </xf>
    <xf numFmtId="0" fontId="0" fillId="0" borderId="3" xfId="0" applyFill="1" applyBorder="1" applyAlignment="1"/>
    <xf numFmtId="0" fontId="0" fillId="0" borderId="4" xfId="0" applyFill="1" applyBorder="1" applyAlignment="1"/>
    <xf numFmtId="10" fontId="1" fillId="0" borderId="7" xfId="1" applyNumberFormat="1" applyFont="1" applyFill="1" applyBorder="1" applyAlignment="1"/>
    <xf numFmtId="10" fontId="1" fillId="0" borderId="8" xfId="1" applyNumberFormat="1" applyFont="1" applyFill="1" applyBorder="1" applyAlignment="1"/>
    <xf numFmtId="0" fontId="0" fillId="0" borderId="1" xfId="0" applyBorder="1" applyAlignment="1"/>
    <xf numFmtId="0" fontId="2" fillId="0" borderId="1" xfId="2" applyFont="1" applyFill="1" applyBorder="1" applyAlignment="1"/>
    <xf numFmtId="0" fontId="2" fillId="2" borderId="19" xfId="3" applyFont="1" applyFill="1" applyBorder="1" applyAlignment="1">
      <alignment horizontal="center" vertical="center" wrapText="1"/>
    </xf>
    <xf numFmtId="0" fontId="2" fillId="2" borderId="19" xfId="3" applyFont="1" applyFill="1" applyBorder="1" applyAlignment="1">
      <alignment horizontal="center" vertical="center"/>
    </xf>
    <xf numFmtId="0" fontId="2" fillId="0" borderId="20" xfId="3" applyFont="1" applyFill="1" applyBorder="1" applyAlignment="1">
      <alignment horizontal="right" wrapText="1"/>
    </xf>
    <xf numFmtId="0" fontId="2" fillId="0" borderId="0" xfId="3" applyFont="1" applyFill="1" applyBorder="1" applyAlignment="1">
      <alignment horizontal="right"/>
    </xf>
    <xf numFmtId="0" fontId="2" fillId="0" borderId="0" xfId="3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2" borderId="3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right" wrapText="1"/>
    </xf>
    <xf numFmtId="0" fontId="4" fillId="0" borderId="0" xfId="3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3" applyFont="1" applyFill="1" applyBorder="1" applyAlignment="1">
      <alignment horizontal="right" wrapText="1"/>
    </xf>
    <xf numFmtId="0" fontId="4" fillId="0" borderId="0" xfId="3" applyFont="1" applyFill="1" applyAlignment="1">
      <alignment horizontal="righ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0" fontId="1" fillId="0" borderId="13" xfId="1" applyNumberFormat="1" applyFont="1" applyBorder="1" applyAlignment="1">
      <alignment horizontal="center"/>
    </xf>
    <xf numFmtId="10" fontId="1" fillId="0" borderId="15" xfId="1" applyNumberFormat="1" applyFont="1" applyBorder="1" applyAlignment="1">
      <alignment horizontal="center"/>
    </xf>
    <xf numFmtId="10" fontId="1" fillId="0" borderId="14" xfId="1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0" fontId="1" fillId="0" borderId="7" xfId="1" applyNumberFormat="1" applyFont="1" applyFill="1" applyBorder="1" applyAlignment="1">
      <alignment horizontal="center"/>
    </xf>
    <xf numFmtId="10" fontId="1" fillId="0" borderId="12" xfId="1" applyNumberFormat="1" applyFont="1" applyFill="1" applyBorder="1" applyAlignment="1">
      <alignment horizontal="center"/>
    </xf>
    <xf numFmtId="10" fontId="1" fillId="0" borderId="8" xfId="1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0" fontId="1" fillId="0" borderId="3" xfId="1" applyNumberFormat="1" applyFont="1" applyFill="1" applyBorder="1" applyAlignment="1">
      <alignment horizontal="center"/>
    </xf>
    <xf numFmtId="10" fontId="1" fillId="0" borderId="1" xfId="1" applyNumberFormat="1" applyFont="1" applyFill="1" applyBorder="1" applyAlignment="1">
      <alignment horizontal="center"/>
    </xf>
    <xf numFmtId="10" fontId="1" fillId="0" borderId="4" xfId="1" applyNumberFormat="1" applyFont="1" applyFill="1" applyBorder="1" applyAlignment="1">
      <alignment horizontal="center"/>
    </xf>
    <xf numFmtId="0" fontId="0" fillId="0" borderId="18" xfId="0" applyBorder="1" applyAlignment="1">
      <alignment horizontal="center"/>
    </xf>
  </cellXfs>
  <cellStyles count="4">
    <cellStyle name="Normal" xfId="0" builtinId="0"/>
    <cellStyle name="Normal_Sheet1" xfId="2"/>
    <cellStyle name="Normal_Sheet3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aseline="0"/>
              <a:t>Unduplicated Count of Students Disciplined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'Statewide Student Count'!$B$1:$V$1</c:f>
              <c:strCache>
                <c:ptCount val="19"/>
                <c:pt idx="0">
                  <c:v>Asian</c:v>
                </c:pt>
                <c:pt idx="3">
                  <c:v>Black/African American</c:v>
                </c:pt>
                <c:pt idx="6">
                  <c:v>Hispanic/Latino</c:v>
                </c:pt>
                <c:pt idx="9">
                  <c:v>American Indian/Alaska Native</c:v>
                </c:pt>
                <c:pt idx="12">
                  <c:v>Multi-Racial</c:v>
                </c:pt>
                <c:pt idx="15">
                  <c:v>Native Hawaiian/Pacific Islander</c:v>
                </c:pt>
                <c:pt idx="18">
                  <c:v>White</c:v>
                </c:pt>
              </c:strCache>
            </c:strRef>
          </c:cat>
          <c:val>
            <c:numRef>
              <c:f>'Statewide Student Count'!$B$2:$V$2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F403-4DF5-A9CA-97301C07FCA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'Statewide Student Count'!$B$1:$V$1</c:f>
              <c:strCache>
                <c:ptCount val="19"/>
                <c:pt idx="0">
                  <c:v>Asian</c:v>
                </c:pt>
                <c:pt idx="3">
                  <c:v>Black/African American</c:v>
                </c:pt>
                <c:pt idx="6">
                  <c:v>Hispanic/Latino</c:v>
                </c:pt>
                <c:pt idx="9">
                  <c:v>American Indian/Alaska Native</c:v>
                </c:pt>
                <c:pt idx="12">
                  <c:v>Multi-Racial</c:v>
                </c:pt>
                <c:pt idx="15">
                  <c:v>Native Hawaiian/Pacific Islander</c:v>
                </c:pt>
                <c:pt idx="18">
                  <c:v>White</c:v>
                </c:pt>
              </c:strCache>
            </c:strRef>
          </c:cat>
          <c:val>
            <c:numRef>
              <c:f>'Statewide Student Count'!$B$19:$V$19</c:f>
              <c:numCache>
                <c:formatCode>General</c:formatCode>
                <c:ptCount val="21"/>
                <c:pt idx="0">
                  <c:v>355</c:v>
                </c:pt>
                <c:pt idx="3">
                  <c:v>1535</c:v>
                </c:pt>
                <c:pt idx="6">
                  <c:v>8468</c:v>
                </c:pt>
                <c:pt idx="9">
                  <c:v>793</c:v>
                </c:pt>
                <c:pt idx="12">
                  <c:v>2101</c:v>
                </c:pt>
                <c:pt idx="15">
                  <c:v>302</c:v>
                </c:pt>
                <c:pt idx="18">
                  <c:v>19512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03-4DF5-A9CA-97301C07FCA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6643400"/>
        <c:axId val="616646352"/>
      </c:barChart>
      <c:catAx>
        <c:axId val="616643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646352"/>
        <c:crosses val="autoZero"/>
        <c:auto val="1"/>
        <c:lblAlgn val="ctr"/>
        <c:lblOffset val="100"/>
        <c:noMultiLvlLbl val="0"/>
      </c:catAx>
      <c:valAx>
        <c:axId val="6166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643400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aseline="0"/>
              <a:t>Percent of Population Disciplined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'Statewide Student Count'!$B$1:$Y$1</c:f>
              <c:strCache>
                <c:ptCount val="22"/>
                <c:pt idx="0">
                  <c:v>Asian</c:v>
                </c:pt>
                <c:pt idx="3">
                  <c:v>Black/African American</c:v>
                </c:pt>
                <c:pt idx="6">
                  <c:v>Hispanic/Latino</c:v>
                </c:pt>
                <c:pt idx="9">
                  <c:v>American Indian/Alaska Native</c:v>
                </c:pt>
                <c:pt idx="12">
                  <c:v>Multi-Racial</c:v>
                </c:pt>
                <c:pt idx="15">
                  <c:v>Native Hawaiian/Pacific Islander</c:v>
                </c:pt>
                <c:pt idx="18">
                  <c:v>White</c:v>
                </c:pt>
                <c:pt idx="21">
                  <c:v>Totals</c:v>
                </c:pt>
              </c:strCache>
            </c:strRef>
          </c:cat>
          <c:val>
            <c:numRef>
              <c:f>'Statewide Student Count'!$B$2:$Y$2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F425-498C-AEC9-4F88E21E57A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'Statewide Student Count'!$B$1:$Y$1</c:f>
              <c:strCache>
                <c:ptCount val="22"/>
                <c:pt idx="0">
                  <c:v>Asian</c:v>
                </c:pt>
                <c:pt idx="3">
                  <c:v>Black/African American</c:v>
                </c:pt>
                <c:pt idx="6">
                  <c:v>Hispanic/Latino</c:v>
                </c:pt>
                <c:pt idx="9">
                  <c:v>American Indian/Alaska Native</c:v>
                </c:pt>
                <c:pt idx="12">
                  <c:v>Multi-Racial</c:v>
                </c:pt>
                <c:pt idx="15">
                  <c:v>Native Hawaiian/Pacific Islander</c:v>
                </c:pt>
                <c:pt idx="18">
                  <c:v>White</c:v>
                </c:pt>
                <c:pt idx="21">
                  <c:v>Totals</c:v>
                </c:pt>
              </c:strCache>
            </c:strRef>
          </c:cat>
          <c:val>
            <c:numRef>
              <c:f>'Statewide Student Count'!$B$22:$Y$22</c:f>
              <c:numCache>
                <c:formatCode>0.00%</c:formatCode>
                <c:ptCount val="24"/>
                <c:pt idx="0">
                  <c:v>1.5620874768987063E-2</c:v>
                </c:pt>
                <c:pt idx="3">
                  <c:v>0.11168509895227008</c:v>
                </c:pt>
                <c:pt idx="6">
                  <c:v>6.4597334635247805E-2</c:v>
                </c:pt>
                <c:pt idx="9">
                  <c:v>9.6896383186705765E-2</c:v>
                </c:pt>
                <c:pt idx="12">
                  <c:v>6.1432748538011693E-2</c:v>
                </c:pt>
                <c:pt idx="15">
                  <c:v>7.2387344199424733E-2</c:v>
                </c:pt>
                <c:pt idx="18">
                  <c:v>5.3518971092843565E-2</c:v>
                </c:pt>
                <c:pt idx="21">
                  <c:v>5.7114036345295854E-2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25-498C-AEC9-4F88E21E57A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623677680"/>
        <c:axId val="623675056"/>
      </c:barChart>
      <c:catAx>
        <c:axId val="62367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675056"/>
        <c:crosses val="autoZero"/>
        <c:auto val="1"/>
        <c:lblAlgn val="ctr"/>
        <c:lblOffset val="100"/>
        <c:noMultiLvlLbl val="0"/>
      </c:catAx>
      <c:valAx>
        <c:axId val="623675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677680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Number of Offenses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'Offenses by Category Table'!$B$2</c:f>
              <c:strCache>
                <c:ptCount val="1"/>
                <c:pt idx="0">
                  <c:v>Disruptive Behavior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Table'!$B$16</c:f>
              <c:numCache>
                <c:formatCode>General</c:formatCode>
                <c:ptCount val="1"/>
                <c:pt idx="0">
                  <c:v>44282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8-465E-B17A-22FC69DBD16D}"/>
            </c:ext>
          </c:extLst>
        </c:ser>
        <c:ser>
          <c:idx val="1"/>
          <c:order val="1"/>
          <c:tx>
            <c:strRef>
              <c:f>'Offenses by Category Table'!$C$2</c:f>
              <c:strCache>
                <c:ptCount val="1"/>
                <c:pt idx="0">
                  <c:v>Other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Table'!$C$16</c:f>
              <c:numCache>
                <c:formatCode>General</c:formatCode>
                <c:ptCount val="1"/>
                <c:pt idx="0">
                  <c:v>1579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8-465E-B17A-22FC69DBD16D}"/>
            </c:ext>
          </c:extLst>
        </c:ser>
        <c:ser>
          <c:idx val="2"/>
          <c:order val="2"/>
          <c:tx>
            <c:strRef>
              <c:f>'Offenses by Category Table'!$D$2</c:f>
              <c:strCache>
                <c:ptCount val="1"/>
                <c:pt idx="0">
                  <c:v>Physical Assault/Attack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Table'!$D$16</c:f>
              <c:numCache>
                <c:formatCode>General</c:formatCode>
                <c:ptCount val="1"/>
                <c:pt idx="0">
                  <c:v>9727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8-465E-B17A-22FC69DBD16D}"/>
            </c:ext>
          </c:extLst>
        </c:ser>
        <c:ser>
          <c:idx val="3"/>
          <c:order val="3"/>
          <c:tx>
            <c:strRef>
              <c:f>'Offenses by Category Table'!$E$2</c:f>
              <c:strCache>
                <c:ptCount val="1"/>
                <c:pt idx="0">
                  <c:v>Property Crimes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Table'!$E$16</c:f>
              <c:numCache>
                <c:formatCode>General</c:formatCode>
                <c:ptCount val="1"/>
                <c:pt idx="0">
                  <c:v>2780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58-465E-B17A-22FC69DBD16D}"/>
            </c:ext>
          </c:extLst>
        </c:ser>
        <c:ser>
          <c:idx val="4"/>
          <c:order val="4"/>
          <c:tx>
            <c:strRef>
              <c:f>'Offenses by Category Table'!$F$2</c:f>
              <c:strCache>
                <c:ptCount val="1"/>
                <c:pt idx="0">
                  <c:v>Sexual Assault &amp; Battery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Table'!$F$16</c:f>
              <c:numCache>
                <c:formatCode>General</c:formatCode>
                <c:ptCount val="1"/>
                <c:pt idx="0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58-465E-B17A-22FC69DBD16D}"/>
            </c:ext>
          </c:extLst>
        </c:ser>
        <c:ser>
          <c:idx val="5"/>
          <c:order val="5"/>
          <c:tx>
            <c:strRef>
              <c:f>'Offenses by Category Table'!$G$2</c:f>
              <c:strCache>
                <c:ptCount val="1"/>
                <c:pt idx="0">
                  <c:v>Substance Abuse/Misuse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Table'!$G$16</c:f>
              <c:numCache>
                <c:formatCode>General</c:formatCode>
                <c:ptCount val="1"/>
                <c:pt idx="0">
                  <c:v>4949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58-465E-B17A-22FC69DBD16D}"/>
            </c:ext>
          </c:extLst>
        </c:ser>
        <c:ser>
          <c:idx val="6"/>
          <c:order val="6"/>
          <c:tx>
            <c:strRef>
              <c:f>'Offenses by Category Table'!$H$2</c:f>
              <c:strCache>
                <c:ptCount val="1"/>
                <c:pt idx="0">
                  <c:v>Weapon Possession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'Offenses by Category Table'!$H$16</c:f>
              <c:numCache>
                <c:formatCode>General</c:formatCode>
                <c:ptCount val="1"/>
                <c:pt idx="0">
                  <c:v>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58-465E-B17A-22FC69DBD1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35905648"/>
        <c:axId val="335906632"/>
      </c:barChart>
      <c:catAx>
        <c:axId val="33590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906632"/>
        <c:crosses val="autoZero"/>
        <c:auto val="1"/>
        <c:lblAlgn val="ctr"/>
        <c:lblOffset val="100"/>
        <c:noMultiLvlLbl val="0"/>
      </c:catAx>
      <c:valAx>
        <c:axId val="335906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90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19051</xdr:rowOff>
    </xdr:from>
    <xdr:to>
      <xdr:col>24</xdr:col>
      <xdr:colOff>152400</xdr:colOff>
      <xdr:row>38</xdr:row>
      <xdr:rowOff>38101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23</xdr:col>
      <xdr:colOff>514350</xdr:colOff>
      <xdr:row>38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190499</xdr:rowOff>
    </xdr:from>
    <xdr:to>
      <xdr:col>21</xdr:col>
      <xdr:colOff>438150</xdr:colOff>
      <xdr:row>34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tabSelected="1" workbookViewId="0">
      <selection activeCell="F10" sqref="F10"/>
    </sheetView>
  </sheetViews>
  <sheetFormatPr defaultRowHeight="15" x14ac:dyDescent="0.25"/>
  <cols>
    <col min="1" max="1" width="15.140625" bestFit="1" customWidth="1"/>
    <col min="2" max="2" width="10" customWidth="1"/>
    <col min="3" max="3" width="11.28515625" customWidth="1"/>
    <col min="4" max="4" width="11" customWidth="1"/>
    <col min="5" max="5" width="10.5703125" customWidth="1"/>
    <col min="6" max="6" width="11.140625" customWidth="1"/>
    <col min="7" max="7" width="11" customWidth="1"/>
    <col min="8" max="8" width="10.85546875" customWidth="1"/>
    <col min="9" max="9" width="11.140625" customWidth="1"/>
    <col min="10" max="10" width="10.85546875" customWidth="1"/>
    <col min="11" max="11" width="10.5703125" customWidth="1"/>
    <col min="12" max="12" width="10.85546875" customWidth="1"/>
    <col min="13" max="13" width="11" customWidth="1"/>
    <col min="14" max="14" width="10.5703125" customWidth="1"/>
    <col min="15" max="15" width="11.42578125" customWidth="1"/>
    <col min="16" max="16" width="11.28515625" customWidth="1"/>
    <col min="17" max="17" width="10.28515625" customWidth="1"/>
    <col min="18" max="18" width="11" customWidth="1"/>
    <col min="19" max="19" width="11.5703125" customWidth="1"/>
    <col min="20" max="20" width="10.28515625" customWidth="1"/>
    <col min="21" max="22" width="10.85546875" customWidth="1"/>
    <col min="23" max="23" width="10.140625" customWidth="1"/>
    <col min="24" max="24" width="11.140625" customWidth="1"/>
    <col min="25" max="25" width="11.28515625" customWidth="1"/>
  </cols>
  <sheetData>
    <row r="1" spans="1:27" x14ac:dyDescent="0.25">
      <c r="A1" s="1"/>
      <c r="B1" s="47" t="s">
        <v>9</v>
      </c>
      <c r="C1" s="48"/>
      <c r="D1" s="49"/>
      <c r="E1" s="47" t="s">
        <v>10</v>
      </c>
      <c r="F1" s="48"/>
      <c r="G1" s="49"/>
      <c r="H1" s="47" t="s">
        <v>11</v>
      </c>
      <c r="I1" s="48"/>
      <c r="J1" s="49"/>
      <c r="K1" s="47" t="s">
        <v>12</v>
      </c>
      <c r="L1" s="48"/>
      <c r="M1" s="49"/>
      <c r="N1" s="47" t="s">
        <v>41</v>
      </c>
      <c r="O1" s="48"/>
      <c r="P1" s="49"/>
      <c r="Q1" s="47" t="s">
        <v>13</v>
      </c>
      <c r="R1" s="48"/>
      <c r="S1" s="49"/>
      <c r="T1" s="47" t="s">
        <v>14</v>
      </c>
      <c r="U1" s="48"/>
      <c r="V1" s="49"/>
      <c r="W1" s="47" t="s">
        <v>15</v>
      </c>
      <c r="X1" s="48"/>
      <c r="Y1" s="49"/>
      <c r="Z1" s="47" t="s">
        <v>16</v>
      </c>
      <c r="AA1" s="49"/>
    </row>
    <row r="2" spans="1:27" x14ac:dyDescent="0.25">
      <c r="A2" s="1"/>
      <c r="B2" s="50"/>
      <c r="C2" s="51"/>
      <c r="D2" s="52"/>
      <c r="E2" s="50"/>
      <c r="F2" s="51"/>
      <c r="G2" s="52"/>
      <c r="H2" s="50"/>
      <c r="I2" s="51"/>
      <c r="J2" s="52"/>
      <c r="K2" s="50"/>
      <c r="L2" s="51"/>
      <c r="M2" s="52"/>
      <c r="N2" s="50"/>
      <c r="O2" s="51"/>
      <c r="P2" s="52"/>
      <c r="Q2" s="50"/>
      <c r="R2" s="51"/>
      <c r="S2" s="52"/>
      <c r="T2" s="50"/>
      <c r="U2" s="51"/>
      <c r="V2" s="52"/>
      <c r="W2" s="50"/>
      <c r="X2" s="51"/>
      <c r="Y2" s="52"/>
      <c r="Z2" s="53"/>
      <c r="AA2" s="54"/>
    </row>
    <row r="3" spans="1:27" ht="60" x14ac:dyDescent="0.25">
      <c r="A3" s="5" t="s">
        <v>17</v>
      </c>
      <c r="B3" s="10" t="s">
        <v>5</v>
      </c>
      <c r="C3" s="2" t="s">
        <v>0</v>
      </c>
      <c r="D3" s="11" t="s">
        <v>4</v>
      </c>
      <c r="E3" s="10" t="s">
        <v>5</v>
      </c>
      <c r="F3" s="2" t="s">
        <v>0</v>
      </c>
      <c r="G3" s="11" t="s">
        <v>4</v>
      </c>
      <c r="H3" s="10" t="s">
        <v>5</v>
      </c>
      <c r="I3" s="2" t="s">
        <v>0</v>
      </c>
      <c r="J3" s="11" t="s">
        <v>4</v>
      </c>
      <c r="K3" s="10" t="s">
        <v>5</v>
      </c>
      <c r="L3" s="2" t="s">
        <v>0</v>
      </c>
      <c r="M3" s="11" t="s">
        <v>4</v>
      </c>
      <c r="N3" s="10" t="s">
        <v>5</v>
      </c>
      <c r="O3" s="2" t="s">
        <v>0</v>
      </c>
      <c r="P3" s="11" t="s">
        <v>4</v>
      </c>
      <c r="Q3" s="10" t="s">
        <v>5</v>
      </c>
      <c r="R3" s="2" t="s">
        <v>0</v>
      </c>
      <c r="S3" s="11" t="s">
        <v>4</v>
      </c>
      <c r="T3" s="10" t="s">
        <v>5</v>
      </c>
      <c r="U3" s="2" t="s">
        <v>0</v>
      </c>
      <c r="V3" s="11" t="s">
        <v>4</v>
      </c>
      <c r="W3" s="10" t="s">
        <v>5</v>
      </c>
      <c r="X3" s="2" t="s">
        <v>0</v>
      </c>
      <c r="Y3" s="11" t="s">
        <v>4</v>
      </c>
      <c r="Z3" s="10" t="s">
        <v>18</v>
      </c>
      <c r="AA3" s="11" t="s">
        <v>19</v>
      </c>
    </row>
    <row r="4" spans="1:27" x14ac:dyDescent="0.25">
      <c r="A4" s="6" t="s">
        <v>20</v>
      </c>
      <c r="B4" s="4" t="s">
        <v>21</v>
      </c>
      <c r="C4" s="4" t="s">
        <v>21</v>
      </c>
      <c r="D4" s="13" t="s">
        <v>21</v>
      </c>
      <c r="E4" s="14" t="s">
        <v>21</v>
      </c>
      <c r="F4" s="4">
        <v>25</v>
      </c>
      <c r="G4" s="13">
        <v>16</v>
      </c>
      <c r="H4" s="14" t="s">
        <v>21</v>
      </c>
      <c r="I4" s="4">
        <v>75</v>
      </c>
      <c r="J4" s="13">
        <v>36</v>
      </c>
      <c r="K4" s="14" t="s">
        <v>21</v>
      </c>
      <c r="L4" s="4">
        <v>9</v>
      </c>
      <c r="M4" s="13" t="s">
        <v>21</v>
      </c>
      <c r="N4" s="14" t="s">
        <v>21</v>
      </c>
      <c r="O4" s="4">
        <v>34</v>
      </c>
      <c r="P4" s="13">
        <v>15</v>
      </c>
      <c r="Q4" s="4" t="s">
        <v>21</v>
      </c>
      <c r="R4" s="4" t="s">
        <v>21</v>
      </c>
      <c r="S4" s="13" t="s">
        <v>21</v>
      </c>
      <c r="T4" s="14" t="s">
        <v>21</v>
      </c>
      <c r="U4" s="4">
        <v>294</v>
      </c>
      <c r="V4" s="13">
        <v>184</v>
      </c>
      <c r="W4" s="14" t="s">
        <v>21</v>
      </c>
      <c r="X4" s="4">
        <v>442</v>
      </c>
      <c r="Y4" s="13">
        <v>261</v>
      </c>
      <c r="Z4" s="14">
        <v>121</v>
      </c>
      <c r="AA4" s="13">
        <v>582</v>
      </c>
    </row>
    <row r="5" spans="1:27" x14ac:dyDescent="0.25">
      <c r="A5" s="7" t="s">
        <v>22</v>
      </c>
      <c r="B5" s="4" t="s">
        <v>21</v>
      </c>
      <c r="C5" s="4" t="s">
        <v>21</v>
      </c>
      <c r="D5" s="13" t="s">
        <v>21</v>
      </c>
      <c r="E5" s="14" t="s">
        <v>21</v>
      </c>
      <c r="F5" s="4">
        <v>27</v>
      </c>
      <c r="G5" s="13">
        <v>23</v>
      </c>
      <c r="H5" s="14" t="s">
        <v>21</v>
      </c>
      <c r="I5" s="4">
        <v>75</v>
      </c>
      <c r="J5" s="13">
        <v>76</v>
      </c>
      <c r="K5" s="14" t="s">
        <v>21</v>
      </c>
      <c r="L5" s="4">
        <v>14</v>
      </c>
      <c r="M5" s="13" t="s">
        <v>21</v>
      </c>
      <c r="N5" s="14" t="s">
        <v>21</v>
      </c>
      <c r="O5" s="4">
        <v>35</v>
      </c>
      <c r="P5" s="13">
        <v>27</v>
      </c>
      <c r="Q5" s="4" t="s">
        <v>21</v>
      </c>
      <c r="R5" s="4" t="s">
        <v>21</v>
      </c>
      <c r="S5" s="13" t="s">
        <v>21</v>
      </c>
      <c r="T5" s="14" t="s">
        <v>21</v>
      </c>
      <c r="U5" s="4">
        <v>322</v>
      </c>
      <c r="V5" s="13">
        <v>291</v>
      </c>
      <c r="W5" s="14" t="s">
        <v>21</v>
      </c>
      <c r="X5" s="4">
        <v>480</v>
      </c>
      <c r="Y5" s="13">
        <v>425</v>
      </c>
      <c r="Z5" s="14">
        <v>144</v>
      </c>
      <c r="AA5" s="13">
        <v>761</v>
      </c>
    </row>
    <row r="6" spans="1:27" x14ac:dyDescent="0.25">
      <c r="A6" s="7" t="s">
        <v>23</v>
      </c>
      <c r="B6" s="4" t="s">
        <v>21</v>
      </c>
      <c r="C6" s="4" t="s">
        <v>21</v>
      </c>
      <c r="D6" s="21" t="s">
        <v>21</v>
      </c>
      <c r="E6" s="14" t="s">
        <v>21</v>
      </c>
      <c r="F6" s="4">
        <v>35</v>
      </c>
      <c r="G6" s="13">
        <v>31</v>
      </c>
      <c r="H6" s="14" t="s">
        <v>21</v>
      </c>
      <c r="I6" s="4">
        <v>78</v>
      </c>
      <c r="J6" s="13">
        <v>103</v>
      </c>
      <c r="K6" s="14" t="s">
        <v>21</v>
      </c>
      <c r="L6" s="4">
        <v>14</v>
      </c>
      <c r="M6" s="13">
        <v>8</v>
      </c>
      <c r="N6" s="14" t="s">
        <v>21</v>
      </c>
      <c r="O6" s="4">
        <v>36</v>
      </c>
      <c r="P6" s="13">
        <v>32</v>
      </c>
      <c r="Q6" s="4" t="s">
        <v>21</v>
      </c>
      <c r="R6" s="4" t="s">
        <v>21</v>
      </c>
      <c r="S6" s="13" t="s">
        <v>21</v>
      </c>
      <c r="T6" s="14" t="s">
        <v>21</v>
      </c>
      <c r="U6" s="4">
        <v>302</v>
      </c>
      <c r="V6" s="13">
        <v>306</v>
      </c>
      <c r="W6" s="14" t="s">
        <v>21</v>
      </c>
      <c r="X6" s="4">
        <v>469</v>
      </c>
      <c r="Y6" s="13">
        <v>487</v>
      </c>
      <c r="Z6" s="14">
        <v>142</v>
      </c>
      <c r="AA6" s="13">
        <v>815</v>
      </c>
    </row>
    <row r="7" spans="1:27" x14ac:dyDescent="0.25">
      <c r="A7" s="7" t="s">
        <v>24</v>
      </c>
      <c r="B7" s="4" t="s">
        <v>21</v>
      </c>
      <c r="C7" s="4" t="s">
        <v>21</v>
      </c>
      <c r="D7" s="13" t="s">
        <v>21</v>
      </c>
      <c r="E7" s="14" t="s">
        <v>21</v>
      </c>
      <c r="F7" s="4">
        <v>41</v>
      </c>
      <c r="G7" s="13">
        <v>34</v>
      </c>
      <c r="H7" s="14" t="s">
        <v>21</v>
      </c>
      <c r="I7" s="4">
        <v>92</v>
      </c>
      <c r="J7" s="13">
        <v>136</v>
      </c>
      <c r="K7" s="14" t="s">
        <v>21</v>
      </c>
      <c r="L7" s="4">
        <v>7</v>
      </c>
      <c r="M7" s="13">
        <v>16</v>
      </c>
      <c r="N7" s="14" t="s">
        <v>21</v>
      </c>
      <c r="O7" s="4">
        <v>46</v>
      </c>
      <c r="P7" s="13">
        <v>45</v>
      </c>
      <c r="Q7" s="4" t="s">
        <v>21</v>
      </c>
      <c r="R7" s="4" t="s">
        <v>21</v>
      </c>
      <c r="S7" s="13">
        <v>6</v>
      </c>
      <c r="T7" s="14" t="s">
        <v>21</v>
      </c>
      <c r="U7" s="4">
        <v>324</v>
      </c>
      <c r="V7" s="13">
        <v>461</v>
      </c>
      <c r="W7" s="14" t="s">
        <v>21</v>
      </c>
      <c r="X7" s="4">
        <v>514</v>
      </c>
      <c r="Y7" s="13">
        <v>700</v>
      </c>
      <c r="Z7" s="14">
        <v>194</v>
      </c>
      <c r="AA7" s="13">
        <v>1022</v>
      </c>
    </row>
    <row r="8" spans="1:27" x14ac:dyDescent="0.25">
      <c r="A8" s="7" t="s">
        <v>25</v>
      </c>
      <c r="B8" s="4" t="s">
        <v>21</v>
      </c>
      <c r="C8" s="4" t="s">
        <v>21</v>
      </c>
      <c r="D8" s="13" t="s">
        <v>21</v>
      </c>
      <c r="E8" s="14" t="s">
        <v>21</v>
      </c>
      <c r="F8" s="4">
        <v>23</v>
      </c>
      <c r="G8" s="13">
        <v>40</v>
      </c>
      <c r="H8" s="14" t="s">
        <v>21</v>
      </c>
      <c r="I8" s="4">
        <v>100</v>
      </c>
      <c r="J8" s="13">
        <v>213</v>
      </c>
      <c r="K8" s="14" t="s">
        <v>21</v>
      </c>
      <c r="L8" s="4">
        <v>12</v>
      </c>
      <c r="M8" s="13">
        <v>24</v>
      </c>
      <c r="N8" s="14" t="s">
        <v>21</v>
      </c>
      <c r="O8" s="4">
        <v>47</v>
      </c>
      <c r="P8" s="13">
        <v>75</v>
      </c>
      <c r="Q8" s="4" t="s">
        <v>21</v>
      </c>
      <c r="R8" s="4" t="s">
        <v>21</v>
      </c>
      <c r="S8" s="13">
        <v>8</v>
      </c>
      <c r="T8" s="14" t="s">
        <v>21</v>
      </c>
      <c r="U8" s="4">
        <v>318</v>
      </c>
      <c r="V8" s="13">
        <v>539</v>
      </c>
      <c r="W8" s="14" t="s">
        <v>21</v>
      </c>
      <c r="X8" s="4">
        <v>504</v>
      </c>
      <c r="Y8" s="13">
        <v>904</v>
      </c>
      <c r="Z8" s="14">
        <v>202</v>
      </c>
      <c r="AA8" s="13">
        <v>1208</v>
      </c>
    </row>
    <row r="9" spans="1:27" x14ac:dyDescent="0.25">
      <c r="A9" s="7" t="s">
        <v>26</v>
      </c>
      <c r="B9" s="4" t="s">
        <v>21</v>
      </c>
      <c r="C9" s="4" t="s">
        <v>21</v>
      </c>
      <c r="D9" s="13">
        <v>14</v>
      </c>
      <c r="E9" s="14" t="s">
        <v>21</v>
      </c>
      <c r="F9" s="4">
        <v>32</v>
      </c>
      <c r="G9" s="13">
        <v>53</v>
      </c>
      <c r="H9" s="14" t="s">
        <v>21</v>
      </c>
      <c r="I9" s="4">
        <v>145</v>
      </c>
      <c r="J9" s="13">
        <v>240</v>
      </c>
      <c r="K9" s="14" t="s">
        <v>21</v>
      </c>
      <c r="L9" s="4">
        <v>34</v>
      </c>
      <c r="M9" s="13">
        <v>16</v>
      </c>
      <c r="N9" s="14" t="s">
        <v>21</v>
      </c>
      <c r="O9" s="4">
        <v>64</v>
      </c>
      <c r="P9" s="13">
        <v>56</v>
      </c>
      <c r="Q9" s="4" t="s">
        <v>21</v>
      </c>
      <c r="R9" s="4">
        <v>7</v>
      </c>
      <c r="S9" s="13" t="s">
        <v>21</v>
      </c>
      <c r="T9" s="14" t="s">
        <v>21</v>
      </c>
      <c r="U9" s="4">
        <v>394</v>
      </c>
      <c r="V9" s="13">
        <v>581</v>
      </c>
      <c r="W9" s="14" t="s">
        <v>21</v>
      </c>
      <c r="X9" s="4">
        <v>678</v>
      </c>
      <c r="Y9" s="13">
        <v>964</v>
      </c>
      <c r="Z9" s="14">
        <v>273</v>
      </c>
      <c r="AA9" s="13">
        <v>1373</v>
      </c>
    </row>
    <row r="10" spans="1:27" x14ac:dyDescent="0.25">
      <c r="A10" s="7" t="s">
        <v>27</v>
      </c>
      <c r="B10" s="4" t="s">
        <v>21</v>
      </c>
      <c r="C10" s="4">
        <v>19</v>
      </c>
      <c r="D10" s="13">
        <v>21</v>
      </c>
      <c r="E10" s="14" t="s">
        <v>21</v>
      </c>
      <c r="F10" s="4">
        <v>85</v>
      </c>
      <c r="G10" s="13">
        <v>112</v>
      </c>
      <c r="H10" s="14">
        <v>9</v>
      </c>
      <c r="I10" s="4">
        <v>349</v>
      </c>
      <c r="J10" s="13">
        <v>636</v>
      </c>
      <c r="K10" s="14" t="s">
        <v>21</v>
      </c>
      <c r="L10" s="4">
        <v>46</v>
      </c>
      <c r="M10" s="13">
        <v>41</v>
      </c>
      <c r="N10" s="14" t="s">
        <v>21</v>
      </c>
      <c r="O10" s="4">
        <v>79</v>
      </c>
      <c r="P10" s="13">
        <v>148</v>
      </c>
      <c r="Q10" s="4" t="s">
        <v>21</v>
      </c>
      <c r="R10" s="4">
        <v>8</v>
      </c>
      <c r="S10" s="13">
        <v>26</v>
      </c>
      <c r="T10" s="14">
        <v>16</v>
      </c>
      <c r="U10" s="4">
        <v>779</v>
      </c>
      <c r="V10" s="13">
        <v>1297</v>
      </c>
      <c r="W10" s="14">
        <v>28</v>
      </c>
      <c r="X10" s="4">
        <v>1365</v>
      </c>
      <c r="Y10" s="13">
        <v>2281</v>
      </c>
      <c r="Z10" s="14">
        <v>813</v>
      </c>
      <c r="AA10" s="13">
        <v>2861</v>
      </c>
    </row>
    <row r="11" spans="1:27" x14ac:dyDescent="0.25">
      <c r="A11" s="7" t="s">
        <v>28</v>
      </c>
      <c r="B11" s="4" t="s">
        <v>21</v>
      </c>
      <c r="C11" s="4">
        <v>19</v>
      </c>
      <c r="D11" s="13">
        <v>24</v>
      </c>
      <c r="E11" s="14" t="s">
        <v>21</v>
      </c>
      <c r="F11" s="4">
        <v>59</v>
      </c>
      <c r="G11" s="13">
        <v>115</v>
      </c>
      <c r="H11" s="14">
        <v>24</v>
      </c>
      <c r="I11" s="4">
        <v>419</v>
      </c>
      <c r="J11" s="13">
        <v>753</v>
      </c>
      <c r="K11" s="14" t="s">
        <v>21</v>
      </c>
      <c r="L11" s="4">
        <v>51</v>
      </c>
      <c r="M11" s="13">
        <v>57</v>
      </c>
      <c r="N11" s="14" t="s">
        <v>21</v>
      </c>
      <c r="O11" s="4">
        <v>107</v>
      </c>
      <c r="P11" s="13">
        <v>191</v>
      </c>
      <c r="Q11" s="4" t="s">
        <v>21</v>
      </c>
      <c r="R11" s="4">
        <v>14</v>
      </c>
      <c r="S11" s="13">
        <v>33</v>
      </c>
      <c r="T11" s="14">
        <v>48</v>
      </c>
      <c r="U11" s="4">
        <v>877</v>
      </c>
      <c r="V11" s="13">
        <v>1586</v>
      </c>
      <c r="W11" s="14">
        <v>83</v>
      </c>
      <c r="X11" s="4">
        <v>1546</v>
      </c>
      <c r="Y11" s="13">
        <v>2758</v>
      </c>
      <c r="Z11" s="14">
        <v>1221</v>
      </c>
      <c r="AA11" s="13">
        <v>3166</v>
      </c>
    </row>
    <row r="12" spans="1:27" x14ac:dyDescent="0.25">
      <c r="A12" s="7" t="s">
        <v>29</v>
      </c>
      <c r="B12" s="4" t="s">
        <v>21</v>
      </c>
      <c r="C12" s="4">
        <v>31</v>
      </c>
      <c r="D12" s="13">
        <v>27</v>
      </c>
      <c r="E12" s="14" t="s">
        <v>21</v>
      </c>
      <c r="F12" s="4">
        <v>102</v>
      </c>
      <c r="G12" s="13">
        <v>88</v>
      </c>
      <c r="H12" s="14">
        <v>43</v>
      </c>
      <c r="I12" s="4">
        <v>514</v>
      </c>
      <c r="J12" s="13">
        <v>804</v>
      </c>
      <c r="K12" s="14" t="s">
        <v>21</v>
      </c>
      <c r="L12" s="4">
        <v>49</v>
      </c>
      <c r="M12" s="13">
        <v>57</v>
      </c>
      <c r="N12" s="14" t="s">
        <v>21</v>
      </c>
      <c r="O12" s="4">
        <v>105</v>
      </c>
      <c r="P12" s="13">
        <v>168</v>
      </c>
      <c r="Q12" s="4" t="s">
        <v>21</v>
      </c>
      <c r="R12" s="4">
        <v>17</v>
      </c>
      <c r="S12" s="13">
        <v>30</v>
      </c>
      <c r="T12" s="14">
        <v>87</v>
      </c>
      <c r="U12" s="4">
        <v>1152</v>
      </c>
      <c r="V12" s="13">
        <v>1561</v>
      </c>
      <c r="W12" s="14">
        <v>144</v>
      </c>
      <c r="X12" s="4">
        <v>1970</v>
      </c>
      <c r="Y12" s="13">
        <v>2734</v>
      </c>
      <c r="Z12" s="14">
        <v>1418</v>
      </c>
      <c r="AA12" s="13">
        <v>3430</v>
      </c>
    </row>
    <row r="13" spans="1:27" x14ac:dyDescent="0.25">
      <c r="A13" s="7" t="s">
        <v>30</v>
      </c>
      <c r="B13" s="4" t="s">
        <v>21</v>
      </c>
      <c r="C13" s="4">
        <v>24</v>
      </c>
      <c r="D13" s="13">
        <v>18</v>
      </c>
      <c r="E13" s="14">
        <v>7</v>
      </c>
      <c r="F13" s="4">
        <v>87</v>
      </c>
      <c r="G13" s="13">
        <v>91</v>
      </c>
      <c r="H13" s="14">
        <v>44</v>
      </c>
      <c r="I13" s="4">
        <v>433</v>
      </c>
      <c r="J13" s="13">
        <v>681</v>
      </c>
      <c r="K13" s="14">
        <v>6</v>
      </c>
      <c r="L13" s="4">
        <v>38</v>
      </c>
      <c r="M13" s="13">
        <v>43</v>
      </c>
      <c r="N13" s="14">
        <v>8</v>
      </c>
      <c r="O13" s="4">
        <v>97</v>
      </c>
      <c r="P13" s="13">
        <v>126</v>
      </c>
      <c r="Q13" s="4" t="s">
        <v>21</v>
      </c>
      <c r="R13" s="4">
        <v>12</v>
      </c>
      <c r="S13" s="13">
        <v>28</v>
      </c>
      <c r="T13" s="14">
        <v>100</v>
      </c>
      <c r="U13" s="4">
        <v>1157</v>
      </c>
      <c r="V13" s="13">
        <v>1197</v>
      </c>
      <c r="W13" s="14">
        <v>168</v>
      </c>
      <c r="X13" s="4">
        <v>1848</v>
      </c>
      <c r="Y13" s="13">
        <v>2182</v>
      </c>
      <c r="Z13" s="14">
        <v>1409</v>
      </c>
      <c r="AA13" s="13">
        <v>2789</v>
      </c>
    </row>
    <row r="14" spans="1:27" x14ac:dyDescent="0.25">
      <c r="A14" s="7" t="s">
        <v>31</v>
      </c>
      <c r="B14" s="4" t="s">
        <v>21</v>
      </c>
      <c r="C14" s="4">
        <v>23</v>
      </c>
      <c r="D14" s="13">
        <v>12</v>
      </c>
      <c r="E14" s="14">
        <v>6</v>
      </c>
      <c r="F14" s="4">
        <v>81</v>
      </c>
      <c r="G14" s="13">
        <v>71</v>
      </c>
      <c r="H14" s="14">
        <v>42</v>
      </c>
      <c r="I14" s="4">
        <v>416</v>
      </c>
      <c r="J14" s="13">
        <v>595</v>
      </c>
      <c r="K14" s="14" t="s">
        <v>21</v>
      </c>
      <c r="L14" s="4">
        <v>39</v>
      </c>
      <c r="M14" s="13">
        <v>55</v>
      </c>
      <c r="N14" s="14">
        <v>15</v>
      </c>
      <c r="O14" s="4">
        <v>124</v>
      </c>
      <c r="P14" s="13">
        <v>112</v>
      </c>
      <c r="Q14" s="4" t="s">
        <v>21</v>
      </c>
      <c r="R14" s="4">
        <v>10</v>
      </c>
      <c r="S14" s="13">
        <v>23</v>
      </c>
      <c r="T14" s="14">
        <v>110</v>
      </c>
      <c r="U14" s="4">
        <v>1047</v>
      </c>
      <c r="V14" s="13">
        <v>1093</v>
      </c>
      <c r="W14" s="14">
        <v>180</v>
      </c>
      <c r="X14" s="4">
        <v>1740</v>
      </c>
      <c r="Y14" s="13">
        <v>1961</v>
      </c>
      <c r="Z14" s="14">
        <v>1250</v>
      </c>
      <c r="AA14" s="13">
        <v>2631</v>
      </c>
    </row>
    <row r="15" spans="1:27" x14ac:dyDescent="0.25">
      <c r="A15" s="7" t="s">
        <v>32</v>
      </c>
      <c r="B15" s="4" t="s">
        <v>21</v>
      </c>
      <c r="C15" s="4">
        <v>26</v>
      </c>
      <c r="D15" s="13">
        <v>15</v>
      </c>
      <c r="E15" s="14" t="s">
        <v>21</v>
      </c>
      <c r="F15" s="4">
        <v>76</v>
      </c>
      <c r="G15" s="13">
        <v>58</v>
      </c>
      <c r="H15" s="14">
        <v>56</v>
      </c>
      <c r="I15" s="4">
        <v>303</v>
      </c>
      <c r="J15" s="13">
        <v>402</v>
      </c>
      <c r="K15" s="14" t="s">
        <v>21</v>
      </c>
      <c r="L15" s="4">
        <v>46</v>
      </c>
      <c r="M15" s="13">
        <v>35</v>
      </c>
      <c r="N15" s="14">
        <v>7</v>
      </c>
      <c r="O15" s="4">
        <v>91</v>
      </c>
      <c r="P15" s="13">
        <v>83</v>
      </c>
      <c r="Q15" s="4" t="s">
        <v>21</v>
      </c>
      <c r="R15" s="4">
        <v>11</v>
      </c>
      <c r="S15" s="13">
        <v>12</v>
      </c>
      <c r="T15" s="14">
        <v>74</v>
      </c>
      <c r="U15" s="4">
        <v>818</v>
      </c>
      <c r="V15" s="13">
        <v>815</v>
      </c>
      <c r="W15" s="14">
        <v>143</v>
      </c>
      <c r="X15" s="4">
        <v>1371</v>
      </c>
      <c r="Y15" s="13">
        <v>1419</v>
      </c>
      <c r="Z15" s="14">
        <v>894</v>
      </c>
      <c r="AA15" s="13">
        <v>2039</v>
      </c>
    </row>
    <row r="16" spans="1:27" x14ac:dyDescent="0.25">
      <c r="A16" s="7" t="s">
        <v>33</v>
      </c>
      <c r="B16" s="4" t="s">
        <v>21</v>
      </c>
      <c r="C16" s="4">
        <v>22</v>
      </c>
      <c r="D16" s="13">
        <v>16</v>
      </c>
      <c r="E16" s="14" t="s">
        <v>21</v>
      </c>
      <c r="F16" s="4">
        <v>62</v>
      </c>
      <c r="G16" s="13">
        <v>49</v>
      </c>
      <c r="H16" s="14">
        <v>28</v>
      </c>
      <c r="I16" s="4">
        <v>241</v>
      </c>
      <c r="J16" s="13">
        <v>306</v>
      </c>
      <c r="K16" s="14" t="s">
        <v>21</v>
      </c>
      <c r="L16" s="4">
        <v>31</v>
      </c>
      <c r="M16" s="13">
        <v>23</v>
      </c>
      <c r="N16" s="14" t="s">
        <v>21</v>
      </c>
      <c r="O16" s="4">
        <v>69</v>
      </c>
      <c r="P16" s="13">
        <v>46</v>
      </c>
      <c r="Q16" s="4" t="s">
        <v>21</v>
      </c>
      <c r="R16" s="4">
        <v>13</v>
      </c>
      <c r="S16" s="13">
        <v>16</v>
      </c>
      <c r="T16" s="14">
        <v>52</v>
      </c>
      <c r="U16" s="4">
        <v>685</v>
      </c>
      <c r="V16" s="13">
        <v>640</v>
      </c>
      <c r="W16" s="14">
        <v>89</v>
      </c>
      <c r="X16" s="4">
        <v>1123</v>
      </c>
      <c r="Y16" s="13">
        <v>1096</v>
      </c>
      <c r="Z16" s="14">
        <v>647</v>
      </c>
      <c r="AA16" s="13">
        <v>1661</v>
      </c>
    </row>
    <row r="17" spans="1:27" x14ac:dyDescent="0.25">
      <c r="A17" s="7" t="s">
        <v>34</v>
      </c>
      <c r="B17" s="19">
        <v>8</v>
      </c>
      <c r="C17" s="3">
        <v>179</v>
      </c>
      <c r="D17" s="15">
        <v>168</v>
      </c>
      <c r="E17" s="12">
        <v>24</v>
      </c>
      <c r="F17" s="3">
        <v>735</v>
      </c>
      <c r="G17" s="15">
        <v>781</v>
      </c>
      <c r="H17" s="12">
        <v>247</v>
      </c>
      <c r="I17" s="3">
        <v>3240</v>
      </c>
      <c r="J17" s="15">
        <v>4981</v>
      </c>
      <c r="K17" s="12">
        <v>22</v>
      </c>
      <c r="L17" s="3">
        <v>390</v>
      </c>
      <c r="M17" s="15">
        <v>381</v>
      </c>
      <c r="N17" s="12">
        <v>43</v>
      </c>
      <c r="O17" s="3">
        <v>934</v>
      </c>
      <c r="P17" s="15">
        <v>1124</v>
      </c>
      <c r="Q17" s="12">
        <v>8</v>
      </c>
      <c r="R17" s="3">
        <v>103</v>
      </c>
      <c r="S17" s="15">
        <v>191</v>
      </c>
      <c r="T17" s="12">
        <v>492</v>
      </c>
      <c r="U17" s="3">
        <v>8469</v>
      </c>
      <c r="V17" s="15">
        <v>10551</v>
      </c>
      <c r="W17" s="12">
        <v>844</v>
      </c>
      <c r="X17" s="3">
        <v>14050</v>
      </c>
      <c r="Y17" s="15">
        <v>18172</v>
      </c>
      <c r="Z17" s="12">
        <v>8728</v>
      </c>
      <c r="AA17" s="15">
        <v>24338</v>
      </c>
    </row>
    <row r="18" spans="1:27" x14ac:dyDescent="0.25">
      <c r="A18" s="1"/>
      <c r="B18" s="16"/>
      <c r="C18" s="17"/>
      <c r="D18" s="18"/>
      <c r="E18" s="16"/>
      <c r="F18" s="17"/>
      <c r="G18" s="18"/>
      <c r="H18" s="16"/>
      <c r="I18" s="17"/>
      <c r="J18" s="18"/>
      <c r="K18" s="16"/>
      <c r="L18" s="17"/>
      <c r="M18" s="18"/>
      <c r="N18" s="16"/>
      <c r="O18" s="17"/>
      <c r="P18" s="18"/>
      <c r="Q18" s="16"/>
      <c r="R18" s="17"/>
      <c r="S18" s="18"/>
      <c r="T18" s="16"/>
      <c r="U18" s="17"/>
      <c r="V18" s="18"/>
      <c r="W18" s="16"/>
      <c r="X18" s="17"/>
      <c r="Y18" s="18"/>
      <c r="Z18" s="16"/>
      <c r="AA18" s="18"/>
    </row>
    <row r="19" spans="1:27" x14ac:dyDescent="0.25">
      <c r="A19" s="8" t="s">
        <v>35</v>
      </c>
      <c r="B19" s="58">
        <v>355</v>
      </c>
      <c r="C19" s="59"/>
      <c r="D19" s="60"/>
      <c r="E19" s="58">
        <v>1535</v>
      </c>
      <c r="F19" s="59"/>
      <c r="G19" s="60"/>
      <c r="H19" s="58">
        <v>8468</v>
      </c>
      <c r="I19" s="59"/>
      <c r="J19" s="60"/>
      <c r="K19" s="58">
        <v>793</v>
      </c>
      <c r="L19" s="59"/>
      <c r="M19" s="60"/>
      <c r="N19" s="58">
        <v>2101</v>
      </c>
      <c r="O19" s="59"/>
      <c r="P19" s="60"/>
      <c r="Q19" s="58">
        <v>302</v>
      </c>
      <c r="R19" s="59"/>
      <c r="S19" s="60"/>
      <c r="T19" s="58">
        <v>19512</v>
      </c>
      <c r="U19" s="59"/>
      <c r="V19" s="60"/>
      <c r="W19" s="58">
        <v>33066</v>
      </c>
      <c r="X19" s="59"/>
      <c r="Y19" s="60"/>
      <c r="Z19" s="14">
        <v>8728</v>
      </c>
      <c r="AA19" s="13">
        <v>24338</v>
      </c>
    </row>
    <row r="20" spans="1:27" x14ac:dyDescent="0.25">
      <c r="A20" s="7" t="s">
        <v>36</v>
      </c>
      <c r="B20" s="64">
        <f>355/33066</f>
        <v>1.0736103550474808E-2</v>
      </c>
      <c r="C20" s="65"/>
      <c r="D20" s="66"/>
      <c r="E20" s="64">
        <f>1535/33066</f>
        <v>4.6422306901348818E-2</v>
      </c>
      <c r="F20" s="65"/>
      <c r="G20" s="66"/>
      <c r="H20" s="64">
        <f>8468/33066</f>
        <v>0.25609387286033991</v>
      </c>
      <c r="I20" s="65"/>
      <c r="J20" s="66"/>
      <c r="K20" s="64">
        <f>793/33066</f>
        <v>2.3982338353595839E-2</v>
      </c>
      <c r="L20" s="65"/>
      <c r="M20" s="66"/>
      <c r="N20" s="64">
        <f>2101/33066</f>
        <v>6.35395874916833E-2</v>
      </c>
      <c r="O20" s="65"/>
      <c r="P20" s="66"/>
      <c r="Q20" s="64">
        <f>302/33066</f>
        <v>9.1332486542067375E-3</v>
      </c>
      <c r="R20" s="65"/>
      <c r="S20" s="66"/>
      <c r="T20" s="64">
        <f>19512/33066</f>
        <v>0.59009254218835061</v>
      </c>
      <c r="U20" s="65"/>
      <c r="V20" s="66"/>
      <c r="W20" s="44"/>
      <c r="X20" s="45"/>
      <c r="Y20" s="46"/>
      <c r="Z20" s="42"/>
      <c r="AA20" s="43"/>
    </row>
    <row r="21" spans="1:27" x14ac:dyDescent="0.25">
      <c r="A21" s="9" t="s">
        <v>37</v>
      </c>
      <c r="B21" s="61">
        <v>22726</v>
      </c>
      <c r="C21" s="62"/>
      <c r="D21" s="63"/>
      <c r="E21" s="61">
        <v>13744</v>
      </c>
      <c r="F21" s="62"/>
      <c r="G21" s="63"/>
      <c r="H21" s="61">
        <v>131089</v>
      </c>
      <c r="I21" s="62"/>
      <c r="J21" s="63"/>
      <c r="K21" s="61">
        <v>8184</v>
      </c>
      <c r="L21" s="62"/>
      <c r="M21" s="63"/>
      <c r="N21" s="61">
        <v>34200</v>
      </c>
      <c r="O21" s="62"/>
      <c r="P21" s="63"/>
      <c r="Q21" s="61">
        <v>4172</v>
      </c>
      <c r="R21" s="62"/>
      <c r="S21" s="63"/>
      <c r="T21" s="61">
        <v>364581</v>
      </c>
      <c r="U21" s="62"/>
      <c r="V21" s="63"/>
      <c r="W21" s="61">
        <v>578947</v>
      </c>
      <c r="X21" s="62"/>
      <c r="Y21" s="63"/>
      <c r="Z21" s="22">
        <v>280937</v>
      </c>
      <c r="AA21" s="23">
        <v>298010</v>
      </c>
    </row>
    <row r="22" spans="1:27" ht="15.75" thickBot="1" x14ac:dyDescent="0.3">
      <c r="A22" s="9" t="s">
        <v>38</v>
      </c>
      <c r="B22" s="55">
        <f>355/22726</f>
        <v>1.5620874768987063E-2</v>
      </c>
      <c r="C22" s="56"/>
      <c r="D22" s="57"/>
      <c r="E22" s="55">
        <f>1535/13744</f>
        <v>0.11168509895227008</v>
      </c>
      <c r="F22" s="56"/>
      <c r="G22" s="57"/>
      <c r="H22" s="55">
        <f>8468/131089</f>
        <v>6.4597334635247805E-2</v>
      </c>
      <c r="I22" s="56"/>
      <c r="J22" s="57"/>
      <c r="K22" s="55">
        <f>793/8184</f>
        <v>9.6896383186705765E-2</v>
      </c>
      <c r="L22" s="56"/>
      <c r="M22" s="57"/>
      <c r="N22" s="55">
        <f>2101/34200</f>
        <v>6.1432748538011693E-2</v>
      </c>
      <c r="O22" s="56"/>
      <c r="P22" s="57"/>
      <c r="Q22" s="55">
        <f>302/4172</f>
        <v>7.2387344199424733E-2</v>
      </c>
      <c r="R22" s="56"/>
      <c r="S22" s="57"/>
      <c r="T22" s="55">
        <f>19512/364581</f>
        <v>5.3518971092843565E-2</v>
      </c>
      <c r="U22" s="56"/>
      <c r="V22" s="57"/>
      <c r="W22" s="55">
        <f>33066/578947</f>
        <v>5.7114036345295854E-2</v>
      </c>
      <c r="X22" s="56"/>
      <c r="Y22" s="57"/>
      <c r="Z22" s="24">
        <f>8728/280937</f>
        <v>3.1067463523850543E-2</v>
      </c>
      <c r="AA22" s="25">
        <f>24338/298010</f>
        <v>8.1668400389248677E-2</v>
      </c>
    </row>
    <row r="23" spans="1:27" x14ac:dyDescent="0.25">
      <c r="A23" s="20" t="s">
        <v>40</v>
      </c>
    </row>
    <row r="24" spans="1:27" x14ac:dyDescent="0.25">
      <c r="A24" s="20" t="s">
        <v>39</v>
      </c>
    </row>
  </sheetData>
  <mergeCells count="42">
    <mergeCell ref="K20:M20"/>
    <mergeCell ref="N19:P19"/>
    <mergeCell ref="B1:D2"/>
    <mergeCell ref="E1:G2"/>
    <mergeCell ref="H1:J2"/>
    <mergeCell ref="K1:M2"/>
    <mergeCell ref="B19:D19"/>
    <mergeCell ref="B20:D20"/>
    <mergeCell ref="E19:G19"/>
    <mergeCell ref="E20:G20"/>
    <mergeCell ref="H19:J19"/>
    <mergeCell ref="H20:J20"/>
    <mergeCell ref="K19:M19"/>
    <mergeCell ref="T21:V21"/>
    <mergeCell ref="N20:P20"/>
    <mergeCell ref="Q19:S19"/>
    <mergeCell ref="Q20:S20"/>
    <mergeCell ref="T19:V19"/>
    <mergeCell ref="T20:V20"/>
    <mergeCell ref="T22:V22"/>
    <mergeCell ref="W19:Y19"/>
    <mergeCell ref="W21:Y21"/>
    <mergeCell ref="W22:Y22"/>
    <mergeCell ref="B22:D22"/>
    <mergeCell ref="E22:G22"/>
    <mergeCell ref="H22:J22"/>
    <mergeCell ref="K22:M22"/>
    <mergeCell ref="N22:P22"/>
    <mergeCell ref="Q22:S22"/>
    <mergeCell ref="B21:D21"/>
    <mergeCell ref="E21:G21"/>
    <mergeCell ref="H21:J21"/>
    <mergeCell ref="K21:M21"/>
    <mergeCell ref="N21:P21"/>
    <mergeCell ref="Q21:S21"/>
    <mergeCell ref="Z20:AA20"/>
    <mergeCell ref="W20:Y20"/>
    <mergeCell ref="N1:P2"/>
    <mergeCell ref="Q1:S2"/>
    <mergeCell ref="T1:V2"/>
    <mergeCell ref="W1:Y2"/>
    <mergeCell ref="Z1:A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" sqref="E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H17" sqref="H17"/>
    </sheetView>
  </sheetViews>
  <sheetFormatPr defaultRowHeight="15" x14ac:dyDescent="0.25"/>
  <cols>
    <col min="1" max="1" width="16.7109375" customWidth="1"/>
    <col min="2" max="7" width="13.7109375" customWidth="1"/>
    <col min="8" max="8" width="13.7109375" style="20" customWidth="1"/>
    <col min="9" max="9" width="13.7109375" customWidth="1"/>
  </cols>
  <sheetData>
    <row r="1" spans="1:10" x14ac:dyDescent="0.25">
      <c r="A1" s="67" t="s">
        <v>42</v>
      </c>
      <c r="B1" s="67"/>
      <c r="C1" s="67"/>
      <c r="D1" s="67"/>
      <c r="E1" s="67"/>
      <c r="F1" s="67"/>
      <c r="G1" s="67"/>
      <c r="H1" s="67"/>
      <c r="I1" s="67"/>
      <c r="J1" s="20"/>
    </row>
    <row r="2" spans="1:10" ht="45" x14ac:dyDescent="0.25">
      <c r="A2" s="2" t="s">
        <v>17</v>
      </c>
      <c r="B2" s="2" t="s">
        <v>1</v>
      </c>
      <c r="C2" s="2" t="s">
        <v>43</v>
      </c>
      <c r="D2" s="2" t="s">
        <v>3</v>
      </c>
      <c r="E2" s="2" t="s">
        <v>7</v>
      </c>
      <c r="F2" s="2" t="s">
        <v>8</v>
      </c>
      <c r="G2" s="2" t="s">
        <v>2</v>
      </c>
      <c r="H2" s="2" t="s">
        <v>6</v>
      </c>
      <c r="I2" s="2" t="s">
        <v>44</v>
      </c>
      <c r="J2" s="20"/>
    </row>
    <row r="3" spans="1:10" x14ac:dyDescent="0.25">
      <c r="A3" s="26" t="s">
        <v>20</v>
      </c>
      <c r="B3" s="4">
        <v>1072</v>
      </c>
      <c r="C3" s="4">
        <v>81</v>
      </c>
      <c r="D3" s="4">
        <v>331</v>
      </c>
      <c r="E3" s="4">
        <v>26</v>
      </c>
      <c r="F3" s="4" t="s">
        <v>21</v>
      </c>
      <c r="G3" s="4" t="s">
        <v>21</v>
      </c>
      <c r="H3" s="4">
        <v>8</v>
      </c>
      <c r="I3" s="3">
        <v>1522</v>
      </c>
      <c r="J3" s="20"/>
    </row>
    <row r="4" spans="1:10" x14ac:dyDescent="0.25">
      <c r="A4" s="27" t="s">
        <v>22</v>
      </c>
      <c r="B4" s="4">
        <v>1373</v>
      </c>
      <c r="C4" s="4">
        <v>65</v>
      </c>
      <c r="D4" s="4">
        <v>425</v>
      </c>
      <c r="E4" s="4">
        <v>48</v>
      </c>
      <c r="F4" s="4" t="s">
        <v>21</v>
      </c>
      <c r="G4" s="4" t="s">
        <v>21</v>
      </c>
      <c r="H4" s="4">
        <v>19</v>
      </c>
      <c r="I4" s="3">
        <v>1940</v>
      </c>
      <c r="J4" s="20"/>
    </row>
    <row r="5" spans="1:10" x14ac:dyDescent="0.25">
      <c r="A5" s="27" t="s">
        <v>23</v>
      </c>
      <c r="B5" s="4">
        <v>1273</v>
      </c>
      <c r="C5" s="4">
        <v>66</v>
      </c>
      <c r="D5" s="4">
        <v>433</v>
      </c>
      <c r="E5" s="4">
        <v>57</v>
      </c>
      <c r="F5" s="4" t="s">
        <v>21</v>
      </c>
      <c r="G5" s="4" t="s">
        <v>21</v>
      </c>
      <c r="H5" s="4">
        <v>44</v>
      </c>
      <c r="I5" s="3">
        <v>1880</v>
      </c>
      <c r="J5" s="20"/>
    </row>
    <row r="6" spans="1:10" x14ac:dyDescent="0.25">
      <c r="A6" s="27" t="s">
        <v>24</v>
      </c>
      <c r="B6" s="4">
        <v>1660</v>
      </c>
      <c r="C6" s="4">
        <v>65</v>
      </c>
      <c r="D6" s="4">
        <v>502</v>
      </c>
      <c r="E6" s="4">
        <v>107</v>
      </c>
      <c r="F6" s="4">
        <v>13</v>
      </c>
      <c r="G6" s="4">
        <v>8</v>
      </c>
      <c r="H6" s="4">
        <v>58</v>
      </c>
      <c r="I6" s="3">
        <v>2413</v>
      </c>
      <c r="J6" s="20"/>
    </row>
    <row r="7" spans="1:10" x14ac:dyDescent="0.25">
      <c r="A7" s="27" t="s">
        <v>25</v>
      </c>
      <c r="B7" s="4">
        <v>1666</v>
      </c>
      <c r="C7" s="4">
        <v>62</v>
      </c>
      <c r="D7" s="4">
        <v>628</v>
      </c>
      <c r="E7" s="4">
        <v>97</v>
      </c>
      <c r="F7" s="4">
        <v>9</v>
      </c>
      <c r="G7" s="4">
        <v>24</v>
      </c>
      <c r="H7" s="4">
        <v>84</v>
      </c>
      <c r="I7" s="3">
        <v>2570</v>
      </c>
      <c r="J7" s="20"/>
    </row>
    <row r="8" spans="1:10" x14ac:dyDescent="0.25">
      <c r="A8" s="27" t="s">
        <v>26</v>
      </c>
      <c r="B8" s="4">
        <v>1644</v>
      </c>
      <c r="C8" s="4">
        <v>66</v>
      </c>
      <c r="D8" s="4">
        <v>764</v>
      </c>
      <c r="E8" s="4">
        <v>104</v>
      </c>
      <c r="F8" s="4">
        <v>13</v>
      </c>
      <c r="G8" s="4">
        <v>26</v>
      </c>
      <c r="H8" s="4">
        <v>84</v>
      </c>
      <c r="I8" s="3">
        <v>2701</v>
      </c>
      <c r="J8" s="20"/>
    </row>
    <row r="9" spans="1:10" x14ac:dyDescent="0.25">
      <c r="A9" s="27" t="s">
        <v>27</v>
      </c>
      <c r="B9" s="4">
        <v>5707</v>
      </c>
      <c r="C9" s="4">
        <v>198</v>
      </c>
      <c r="D9" s="4">
        <v>1631</v>
      </c>
      <c r="E9" s="4">
        <v>285</v>
      </c>
      <c r="F9" s="4">
        <v>11</v>
      </c>
      <c r="G9" s="4">
        <v>202</v>
      </c>
      <c r="H9" s="4">
        <v>142</v>
      </c>
      <c r="I9" s="3">
        <v>8176</v>
      </c>
      <c r="J9" s="20"/>
    </row>
    <row r="10" spans="1:10" x14ac:dyDescent="0.25">
      <c r="A10" s="27" t="s">
        <v>28</v>
      </c>
      <c r="B10" s="4">
        <v>7268</v>
      </c>
      <c r="C10" s="4">
        <v>255</v>
      </c>
      <c r="D10" s="4">
        <v>1582</v>
      </c>
      <c r="E10" s="4">
        <v>398</v>
      </c>
      <c r="F10" s="4">
        <v>17</v>
      </c>
      <c r="G10" s="4">
        <v>399</v>
      </c>
      <c r="H10" s="4">
        <v>129</v>
      </c>
      <c r="I10" s="3">
        <v>10048</v>
      </c>
      <c r="J10" s="20"/>
    </row>
    <row r="11" spans="1:10" x14ac:dyDescent="0.25">
      <c r="A11" s="27" t="s">
        <v>29</v>
      </c>
      <c r="B11" s="4">
        <v>7610</v>
      </c>
      <c r="C11" s="4">
        <v>281</v>
      </c>
      <c r="D11" s="4">
        <v>1323</v>
      </c>
      <c r="E11" s="4">
        <v>433</v>
      </c>
      <c r="F11" s="4">
        <v>45</v>
      </c>
      <c r="G11" s="4">
        <v>641</v>
      </c>
      <c r="H11" s="4">
        <v>163</v>
      </c>
      <c r="I11" s="3">
        <v>10496</v>
      </c>
      <c r="J11" s="20"/>
    </row>
    <row r="12" spans="1:10" x14ac:dyDescent="0.25">
      <c r="A12" s="27" t="s">
        <v>30</v>
      </c>
      <c r="B12" s="4">
        <v>5406</v>
      </c>
      <c r="C12" s="4">
        <v>154</v>
      </c>
      <c r="D12" s="4">
        <v>819</v>
      </c>
      <c r="E12" s="4">
        <v>427</v>
      </c>
      <c r="F12" s="4">
        <v>21</v>
      </c>
      <c r="G12" s="4">
        <v>1074</v>
      </c>
      <c r="H12" s="4">
        <v>131</v>
      </c>
      <c r="I12" s="3">
        <v>8032</v>
      </c>
      <c r="J12" s="20"/>
    </row>
    <row r="13" spans="1:10" x14ac:dyDescent="0.25">
      <c r="A13" s="27" t="s">
        <v>31</v>
      </c>
      <c r="B13" s="4">
        <v>4415</v>
      </c>
      <c r="C13" s="4">
        <v>125</v>
      </c>
      <c r="D13" s="4">
        <v>672</v>
      </c>
      <c r="E13" s="4">
        <v>351</v>
      </c>
      <c r="F13" s="4">
        <v>18</v>
      </c>
      <c r="G13" s="4">
        <v>1098</v>
      </c>
      <c r="H13" s="4">
        <v>98</v>
      </c>
      <c r="I13" s="3">
        <v>6777</v>
      </c>
      <c r="J13" s="20"/>
    </row>
    <row r="14" spans="1:10" x14ac:dyDescent="0.25">
      <c r="A14" s="27" t="s">
        <v>32</v>
      </c>
      <c r="B14" s="4">
        <v>3036</v>
      </c>
      <c r="C14" s="4">
        <v>78</v>
      </c>
      <c r="D14" s="4">
        <v>380</v>
      </c>
      <c r="E14" s="4">
        <v>246</v>
      </c>
      <c r="F14" s="4">
        <v>13</v>
      </c>
      <c r="G14" s="4">
        <v>834</v>
      </c>
      <c r="H14" s="4">
        <v>71</v>
      </c>
      <c r="I14" s="3">
        <v>4658</v>
      </c>
      <c r="J14" s="20"/>
    </row>
    <row r="15" spans="1:10" x14ac:dyDescent="0.25">
      <c r="A15" s="27" t="s">
        <v>33</v>
      </c>
      <c r="B15" s="4">
        <v>2152</v>
      </c>
      <c r="C15" s="4">
        <v>83</v>
      </c>
      <c r="D15" s="4">
        <v>237</v>
      </c>
      <c r="E15" s="4">
        <v>201</v>
      </c>
      <c r="F15" s="4">
        <v>10</v>
      </c>
      <c r="G15" s="4">
        <v>639</v>
      </c>
      <c r="H15" s="4">
        <v>75</v>
      </c>
      <c r="I15" s="3">
        <v>3397</v>
      </c>
      <c r="J15" s="20"/>
    </row>
    <row r="16" spans="1:10" x14ac:dyDescent="0.25">
      <c r="A16" s="27" t="s">
        <v>34</v>
      </c>
      <c r="B16" s="3">
        <v>44282</v>
      </c>
      <c r="C16" s="3">
        <v>1579</v>
      </c>
      <c r="D16" s="3">
        <v>9727</v>
      </c>
      <c r="E16" s="3">
        <v>2780</v>
      </c>
      <c r="F16" s="3">
        <v>187</v>
      </c>
      <c r="G16" s="3">
        <v>4949</v>
      </c>
      <c r="H16" s="3">
        <v>1106</v>
      </c>
      <c r="I16" s="3">
        <v>64610</v>
      </c>
      <c r="J16" s="20"/>
    </row>
    <row r="17" spans="1:10" x14ac:dyDescent="0.25">
      <c r="A17" s="20" t="s">
        <v>40</v>
      </c>
      <c r="B17" s="20"/>
      <c r="C17" s="20"/>
      <c r="D17" s="20"/>
      <c r="E17" s="20"/>
      <c r="F17" s="20"/>
      <c r="G17" s="20"/>
      <c r="I17" s="20"/>
      <c r="J17" s="20"/>
    </row>
    <row r="18" spans="1:10" x14ac:dyDescent="0.25">
      <c r="A18" s="20" t="s">
        <v>39</v>
      </c>
      <c r="B18" s="20"/>
      <c r="C18" s="20"/>
      <c r="D18" s="20"/>
      <c r="E18" s="20"/>
      <c r="F18" s="20"/>
      <c r="G18" s="20"/>
      <c r="I18" s="20"/>
      <c r="J18" s="20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14" sqref="W1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workbookViewId="0">
      <selection activeCell="E13" sqref="E13"/>
    </sheetView>
  </sheetViews>
  <sheetFormatPr defaultRowHeight="15" x14ac:dyDescent="0.25"/>
  <cols>
    <col min="1" max="1" width="14.7109375" style="20" bestFit="1" customWidth="1"/>
    <col min="2" max="2" width="11.5703125" style="20" bestFit="1" customWidth="1"/>
    <col min="3" max="3" width="32" style="33" bestFit="1" customWidth="1"/>
    <col min="4" max="4" width="10.85546875" style="39" customWidth="1"/>
    <col min="5" max="5" width="13.5703125" style="39" bestFit="1" customWidth="1"/>
    <col min="6" max="6" width="11.140625" style="39" bestFit="1" customWidth="1"/>
    <col min="7" max="16384" width="9.140625" style="20"/>
  </cols>
  <sheetData>
    <row r="1" spans="1:6" ht="45" x14ac:dyDescent="0.25">
      <c r="A1" s="28" t="s">
        <v>45</v>
      </c>
      <c r="B1" s="29" t="s">
        <v>46</v>
      </c>
      <c r="C1" s="29" t="s">
        <v>47</v>
      </c>
      <c r="D1" s="34" t="s">
        <v>5</v>
      </c>
      <c r="E1" s="35" t="s">
        <v>0</v>
      </c>
      <c r="F1" s="36" t="s">
        <v>4</v>
      </c>
    </row>
    <row r="2" spans="1:6" x14ac:dyDescent="0.25">
      <c r="A2" s="30">
        <v>1894</v>
      </c>
      <c r="B2" s="31" t="s">
        <v>48</v>
      </c>
      <c r="C2" s="32" t="s">
        <v>49</v>
      </c>
      <c r="D2" s="38" t="s">
        <v>21</v>
      </c>
      <c r="E2" s="37">
        <v>50</v>
      </c>
      <c r="F2" s="37">
        <v>63</v>
      </c>
    </row>
    <row r="3" spans="1:6" x14ac:dyDescent="0.25">
      <c r="A3" s="30">
        <v>1895</v>
      </c>
      <c r="B3" s="31" t="s">
        <v>48</v>
      </c>
      <c r="C3" s="32" t="s">
        <v>50</v>
      </c>
      <c r="D3" s="38" t="s">
        <v>21</v>
      </c>
      <c r="E3" s="37" t="s">
        <v>21</v>
      </c>
      <c r="F3" s="37" t="s">
        <v>21</v>
      </c>
    </row>
    <row r="4" spans="1:6" x14ac:dyDescent="0.25">
      <c r="A4" s="30">
        <v>1897</v>
      </c>
      <c r="B4" s="31" t="s">
        <v>48</v>
      </c>
      <c r="C4" s="32" t="s">
        <v>51</v>
      </c>
      <c r="D4" s="38" t="s">
        <v>21</v>
      </c>
      <c r="E4" s="37">
        <v>6</v>
      </c>
      <c r="F4" s="37">
        <v>10</v>
      </c>
    </row>
    <row r="5" spans="1:6" x14ac:dyDescent="0.25">
      <c r="A5" s="30">
        <v>1898</v>
      </c>
      <c r="B5" s="31" t="s">
        <v>52</v>
      </c>
      <c r="C5" s="32" t="s">
        <v>53</v>
      </c>
      <c r="D5" s="38" t="s">
        <v>21</v>
      </c>
      <c r="E5" s="37" t="s">
        <v>21</v>
      </c>
      <c r="F5" s="37">
        <v>19</v>
      </c>
    </row>
    <row r="6" spans="1:6" x14ac:dyDescent="0.25">
      <c r="A6" s="30">
        <v>1899</v>
      </c>
      <c r="B6" s="31" t="s">
        <v>52</v>
      </c>
      <c r="C6" s="32" t="s">
        <v>54</v>
      </c>
      <c r="D6" s="38" t="s">
        <v>21</v>
      </c>
      <c r="E6" s="37" t="s">
        <v>21</v>
      </c>
      <c r="F6" s="37" t="s">
        <v>21</v>
      </c>
    </row>
    <row r="7" spans="1:6" x14ac:dyDescent="0.25">
      <c r="A7" s="30">
        <v>1900</v>
      </c>
      <c r="B7" s="31" t="s">
        <v>52</v>
      </c>
      <c r="C7" s="32" t="s">
        <v>55</v>
      </c>
      <c r="D7" s="38">
        <v>6</v>
      </c>
      <c r="E7" s="37">
        <v>23</v>
      </c>
      <c r="F7" s="37">
        <v>31</v>
      </c>
    </row>
    <row r="8" spans="1:6" x14ac:dyDescent="0.25">
      <c r="A8" s="30">
        <v>1901</v>
      </c>
      <c r="B8" s="31" t="s">
        <v>52</v>
      </c>
      <c r="C8" s="32" t="s">
        <v>56</v>
      </c>
      <c r="D8" s="38" t="s">
        <v>21</v>
      </c>
      <c r="E8" s="37">
        <v>76</v>
      </c>
      <c r="F8" s="37">
        <v>98</v>
      </c>
    </row>
    <row r="9" spans="1:6" x14ac:dyDescent="0.25">
      <c r="A9" s="30">
        <v>1902</v>
      </c>
      <c r="B9" s="31" t="s">
        <v>57</v>
      </c>
      <c r="C9" s="32" t="s">
        <v>58</v>
      </c>
      <c r="D9" s="38" t="s">
        <v>21</v>
      </c>
      <c r="E9" s="37">
        <v>38</v>
      </c>
      <c r="F9" s="38">
        <v>6</v>
      </c>
    </row>
    <row r="10" spans="1:6" x14ac:dyDescent="0.25">
      <c r="A10" s="30">
        <v>1922</v>
      </c>
      <c r="B10" s="31" t="s">
        <v>57</v>
      </c>
      <c r="C10" s="32" t="s">
        <v>59</v>
      </c>
      <c r="D10" s="38" t="s">
        <v>21</v>
      </c>
      <c r="E10" s="37">
        <v>89</v>
      </c>
      <c r="F10" s="37">
        <v>76</v>
      </c>
    </row>
    <row r="11" spans="1:6" x14ac:dyDescent="0.25">
      <c r="A11" s="30">
        <v>1923</v>
      </c>
      <c r="B11" s="31" t="s">
        <v>57</v>
      </c>
      <c r="C11" s="32" t="s">
        <v>60</v>
      </c>
      <c r="D11" s="38" t="s">
        <v>21</v>
      </c>
      <c r="E11" s="37">
        <v>48</v>
      </c>
      <c r="F11" s="37">
        <v>38</v>
      </c>
    </row>
    <row r="12" spans="1:6" x14ac:dyDescent="0.25">
      <c r="A12" s="30">
        <v>1924</v>
      </c>
      <c r="B12" s="31" t="s">
        <v>57</v>
      </c>
      <c r="C12" s="32" t="s">
        <v>61</v>
      </c>
      <c r="D12" s="38" t="s">
        <v>21</v>
      </c>
      <c r="E12" s="37">
        <v>498</v>
      </c>
      <c r="F12" s="37">
        <v>633</v>
      </c>
    </row>
    <row r="13" spans="1:6" x14ac:dyDescent="0.25">
      <c r="A13" s="30">
        <v>1925</v>
      </c>
      <c r="B13" s="31" t="s">
        <v>57</v>
      </c>
      <c r="C13" s="32" t="s">
        <v>62</v>
      </c>
      <c r="D13" s="38" t="s">
        <v>21</v>
      </c>
      <c r="E13" s="37">
        <v>29</v>
      </c>
      <c r="F13" s="37">
        <v>108</v>
      </c>
    </row>
    <row r="14" spans="1:6" x14ac:dyDescent="0.25">
      <c r="A14" s="30">
        <v>1926</v>
      </c>
      <c r="B14" s="31" t="s">
        <v>57</v>
      </c>
      <c r="C14" s="32" t="s">
        <v>63</v>
      </c>
      <c r="D14" s="37">
        <v>6</v>
      </c>
      <c r="E14" s="37">
        <v>134</v>
      </c>
      <c r="F14" s="37">
        <v>42</v>
      </c>
    </row>
    <row r="15" spans="1:6" x14ac:dyDescent="0.25">
      <c r="A15" s="30">
        <v>1927</v>
      </c>
      <c r="B15" s="31" t="s">
        <v>57</v>
      </c>
      <c r="C15" s="32" t="s">
        <v>64</v>
      </c>
      <c r="D15" s="37" t="s">
        <v>21</v>
      </c>
      <c r="E15" s="37">
        <v>11</v>
      </c>
      <c r="F15" s="37">
        <v>11</v>
      </c>
    </row>
    <row r="16" spans="1:6" x14ac:dyDescent="0.25">
      <c r="A16" s="30">
        <v>1928</v>
      </c>
      <c r="B16" s="31" t="s">
        <v>57</v>
      </c>
      <c r="C16" s="32" t="s">
        <v>65</v>
      </c>
      <c r="D16" s="37" t="s">
        <v>21</v>
      </c>
      <c r="E16" s="37">
        <v>171</v>
      </c>
      <c r="F16" s="37">
        <v>222</v>
      </c>
    </row>
    <row r="17" spans="1:6" x14ac:dyDescent="0.25">
      <c r="A17" s="30">
        <v>1929</v>
      </c>
      <c r="B17" s="31" t="s">
        <v>57</v>
      </c>
      <c r="C17" s="32" t="s">
        <v>66</v>
      </c>
      <c r="D17" s="37">
        <v>8</v>
      </c>
      <c r="E17" s="37">
        <v>109</v>
      </c>
      <c r="F17" s="37">
        <v>43</v>
      </c>
    </row>
    <row r="18" spans="1:6" x14ac:dyDescent="0.25">
      <c r="A18" s="30">
        <v>1930</v>
      </c>
      <c r="B18" s="31" t="s">
        <v>57</v>
      </c>
      <c r="C18" s="32" t="s">
        <v>67</v>
      </c>
      <c r="D18" s="38" t="s">
        <v>21</v>
      </c>
      <c r="E18" s="37">
        <v>82</v>
      </c>
      <c r="F18" s="37">
        <v>72</v>
      </c>
    </row>
    <row r="19" spans="1:6" x14ac:dyDescent="0.25">
      <c r="A19" s="30">
        <v>1931</v>
      </c>
      <c r="B19" s="31" t="s">
        <v>57</v>
      </c>
      <c r="C19" s="32" t="s">
        <v>68</v>
      </c>
      <c r="D19" s="37">
        <v>9</v>
      </c>
      <c r="E19" s="37">
        <v>54</v>
      </c>
      <c r="F19" s="37">
        <v>93</v>
      </c>
    </row>
    <row r="20" spans="1:6" x14ac:dyDescent="0.25">
      <c r="A20" s="30">
        <v>1933</v>
      </c>
      <c r="B20" s="31" t="s">
        <v>69</v>
      </c>
      <c r="C20" s="32" t="s">
        <v>70</v>
      </c>
      <c r="D20" s="38" t="s">
        <v>21</v>
      </c>
      <c r="E20" s="37">
        <v>81</v>
      </c>
      <c r="F20" s="37">
        <v>62</v>
      </c>
    </row>
    <row r="21" spans="1:6" x14ac:dyDescent="0.25">
      <c r="A21" s="30">
        <v>1934</v>
      </c>
      <c r="B21" s="31" t="s">
        <v>69</v>
      </c>
      <c r="C21" s="32" t="s">
        <v>71</v>
      </c>
      <c r="D21" s="37" t="s">
        <v>21</v>
      </c>
      <c r="E21" s="37">
        <v>6</v>
      </c>
      <c r="F21" s="37" t="s">
        <v>21</v>
      </c>
    </row>
    <row r="22" spans="1:6" x14ac:dyDescent="0.25">
      <c r="A22" s="30">
        <v>1935</v>
      </c>
      <c r="B22" s="31" t="s">
        <v>69</v>
      </c>
      <c r="C22" s="32" t="s">
        <v>72</v>
      </c>
      <c r="D22" s="38">
        <v>7</v>
      </c>
      <c r="E22" s="37">
        <v>138</v>
      </c>
      <c r="F22" s="37">
        <v>54</v>
      </c>
    </row>
    <row r="23" spans="1:6" x14ac:dyDescent="0.25">
      <c r="A23" s="30">
        <v>1936</v>
      </c>
      <c r="B23" s="31" t="s">
        <v>69</v>
      </c>
      <c r="C23" s="32" t="s">
        <v>73</v>
      </c>
      <c r="D23" s="37" t="s">
        <v>21</v>
      </c>
      <c r="E23" s="37">
        <v>38</v>
      </c>
      <c r="F23" s="37">
        <v>27</v>
      </c>
    </row>
    <row r="24" spans="1:6" x14ac:dyDescent="0.25">
      <c r="A24" s="30">
        <v>1944</v>
      </c>
      <c r="B24" s="31" t="s">
        <v>74</v>
      </c>
      <c r="C24" s="32" t="s">
        <v>75</v>
      </c>
      <c r="D24" s="37">
        <v>21</v>
      </c>
      <c r="E24" s="37">
        <v>49</v>
      </c>
      <c r="F24" s="37">
        <v>80</v>
      </c>
    </row>
    <row r="25" spans="1:6" x14ac:dyDescent="0.25">
      <c r="A25" s="30">
        <v>1945</v>
      </c>
      <c r="B25" s="31" t="s">
        <v>74</v>
      </c>
      <c r="C25" s="32" t="s">
        <v>76</v>
      </c>
      <c r="D25" s="38" t="s">
        <v>21</v>
      </c>
      <c r="E25" s="37">
        <v>7</v>
      </c>
      <c r="F25" s="37">
        <v>43</v>
      </c>
    </row>
    <row r="26" spans="1:6" x14ac:dyDescent="0.25">
      <c r="A26" s="30">
        <v>1946</v>
      </c>
      <c r="B26" s="31" t="s">
        <v>74</v>
      </c>
      <c r="C26" s="32" t="s">
        <v>77</v>
      </c>
      <c r="D26" s="38" t="s">
        <v>21</v>
      </c>
      <c r="E26" s="37">
        <v>64</v>
      </c>
      <c r="F26" s="37">
        <v>10</v>
      </c>
    </row>
    <row r="27" spans="1:6" x14ac:dyDescent="0.25">
      <c r="A27" s="30">
        <v>1947</v>
      </c>
      <c r="B27" s="31" t="s">
        <v>74</v>
      </c>
      <c r="C27" s="32" t="s">
        <v>78</v>
      </c>
      <c r="D27" s="38" t="s">
        <v>21</v>
      </c>
      <c r="E27" s="37">
        <v>42</v>
      </c>
      <c r="F27" s="38" t="s">
        <v>21</v>
      </c>
    </row>
    <row r="28" spans="1:6" x14ac:dyDescent="0.25">
      <c r="A28" s="30">
        <v>1948</v>
      </c>
      <c r="B28" s="31" t="s">
        <v>74</v>
      </c>
      <c r="C28" s="32" t="s">
        <v>79</v>
      </c>
      <c r="D28" s="37">
        <v>9</v>
      </c>
      <c r="E28" s="37">
        <v>88</v>
      </c>
      <c r="F28" s="37">
        <v>153</v>
      </c>
    </row>
    <row r="29" spans="1:6" x14ac:dyDescent="0.25">
      <c r="A29" s="30">
        <v>1964</v>
      </c>
      <c r="B29" s="31" t="s">
        <v>80</v>
      </c>
      <c r="C29" s="32" t="s">
        <v>81</v>
      </c>
      <c r="D29" s="37" t="s">
        <v>21</v>
      </c>
      <c r="E29" s="37">
        <v>13</v>
      </c>
      <c r="F29" s="37">
        <v>32</v>
      </c>
    </row>
    <row r="30" spans="1:6" x14ac:dyDescent="0.25">
      <c r="A30" s="30">
        <v>1965</v>
      </c>
      <c r="B30" s="31" t="s">
        <v>80</v>
      </c>
      <c r="C30" s="32" t="s">
        <v>82</v>
      </c>
      <c r="D30" s="37" t="s">
        <v>21</v>
      </c>
      <c r="E30" s="37">
        <v>72</v>
      </c>
      <c r="F30" s="37">
        <v>132</v>
      </c>
    </row>
    <row r="31" spans="1:6" x14ac:dyDescent="0.25">
      <c r="A31" s="30">
        <v>1966</v>
      </c>
      <c r="B31" s="31" t="s">
        <v>80</v>
      </c>
      <c r="C31" s="32" t="s">
        <v>83</v>
      </c>
      <c r="D31" s="38" t="s">
        <v>21</v>
      </c>
      <c r="E31" s="37">
        <v>62</v>
      </c>
      <c r="F31" s="37">
        <v>34</v>
      </c>
    </row>
    <row r="32" spans="1:6" x14ac:dyDescent="0.25">
      <c r="A32" s="30">
        <v>1967</v>
      </c>
      <c r="B32" s="31" t="s">
        <v>80</v>
      </c>
      <c r="C32" s="32" t="s">
        <v>84</v>
      </c>
      <c r="D32" s="38" t="s">
        <v>21</v>
      </c>
      <c r="E32" s="37" t="s">
        <v>21</v>
      </c>
      <c r="F32" s="37" t="s">
        <v>21</v>
      </c>
    </row>
    <row r="33" spans="1:6" x14ac:dyDescent="0.25">
      <c r="A33" s="30">
        <v>1968</v>
      </c>
      <c r="B33" s="31" t="s">
        <v>80</v>
      </c>
      <c r="C33" s="32" t="s">
        <v>85</v>
      </c>
      <c r="D33" s="37" t="s">
        <v>21</v>
      </c>
      <c r="E33" s="37" t="s">
        <v>21</v>
      </c>
      <c r="F33" s="37">
        <v>27</v>
      </c>
    </row>
    <row r="34" spans="1:6" x14ac:dyDescent="0.25">
      <c r="A34" s="30">
        <v>1969</v>
      </c>
      <c r="B34" s="31" t="s">
        <v>80</v>
      </c>
      <c r="C34" s="32" t="s">
        <v>86</v>
      </c>
      <c r="D34" s="38" t="s">
        <v>21</v>
      </c>
      <c r="E34" s="37">
        <v>28</v>
      </c>
      <c r="F34" s="38" t="s">
        <v>21</v>
      </c>
    </row>
    <row r="35" spans="1:6" x14ac:dyDescent="0.25">
      <c r="A35" s="30">
        <v>1970</v>
      </c>
      <c r="B35" s="31" t="s">
        <v>87</v>
      </c>
      <c r="C35" s="32" t="s">
        <v>88</v>
      </c>
      <c r="D35" s="37">
        <v>11</v>
      </c>
      <c r="E35" s="37">
        <v>27</v>
      </c>
      <c r="F35" s="37">
        <v>273</v>
      </c>
    </row>
    <row r="36" spans="1:6" x14ac:dyDescent="0.25">
      <c r="A36" s="30">
        <v>1972</v>
      </c>
      <c r="B36" s="31" t="s">
        <v>89</v>
      </c>
      <c r="C36" s="32" t="s">
        <v>90</v>
      </c>
      <c r="D36" s="38" t="s">
        <v>21</v>
      </c>
      <c r="E36" s="37">
        <v>26</v>
      </c>
      <c r="F36" s="37">
        <v>40</v>
      </c>
    </row>
    <row r="37" spans="1:6" x14ac:dyDescent="0.25">
      <c r="A37" s="30">
        <v>1973</v>
      </c>
      <c r="B37" s="31" t="s">
        <v>89</v>
      </c>
      <c r="C37" s="32" t="s">
        <v>91</v>
      </c>
      <c r="D37" s="38" t="s">
        <v>21</v>
      </c>
      <c r="E37" s="37">
        <v>10</v>
      </c>
      <c r="F37" s="37">
        <v>17</v>
      </c>
    </row>
    <row r="38" spans="1:6" x14ac:dyDescent="0.25">
      <c r="A38" s="30">
        <v>1974</v>
      </c>
      <c r="B38" s="31" t="s">
        <v>89</v>
      </c>
      <c r="C38" s="32" t="s">
        <v>92</v>
      </c>
      <c r="D38" s="38" t="s">
        <v>21</v>
      </c>
      <c r="E38" s="37">
        <v>68</v>
      </c>
      <c r="F38" s="37">
        <v>133</v>
      </c>
    </row>
    <row r="39" spans="1:6" x14ac:dyDescent="0.25">
      <c r="A39" s="30">
        <v>1976</v>
      </c>
      <c r="B39" s="31" t="s">
        <v>93</v>
      </c>
      <c r="C39" s="32" t="s">
        <v>94</v>
      </c>
      <c r="D39" s="37">
        <v>44</v>
      </c>
      <c r="E39" s="37">
        <v>424</v>
      </c>
      <c r="F39" s="37">
        <v>616</v>
      </c>
    </row>
    <row r="40" spans="1:6" x14ac:dyDescent="0.25">
      <c r="A40" s="30">
        <v>1977</v>
      </c>
      <c r="B40" s="31" t="s">
        <v>93</v>
      </c>
      <c r="C40" s="32" t="s">
        <v>95</v>
      </c>
      <c r="D40" s="37">
        <v>27</v>
      </c>
      <c r="E40" s="37">
        <v>193</v>
      </c>
      <c r="F40" s="37">
        <v>284</v>
      </c>
    </row>
    <row r="41" spans="1:6" x14ac:dyDescent="0.25">
      <c r="A41" s="30">
        <v>1978</v>
      </c>
      <c r="B41" s="31" t="s">
        <v>93</v>
      </c>
      <c r="C41" s="32" t="s">
        <v>96</v>
      </c>
      <c r="D41" s="38" t="s">
        <v>21</v>
      </c>
      <c r="E41" s="37">
        <v>24</v>
      </c>
      <c r="F41" s="37">
        <v>12</v>
      </c>
    </row>
    <row r="42" spans="1:6" x14ac:dyDescent="0.25">
      <c r="A42" s="30">
        <v>1990</v>
      </c>
      <c r="B42" s="31" t="s">
        <v>97</v>
      </c>
      <c r="C42" s="32" t="s">
        <v>98</v>
      </c>
      <c r="D42" s="37" t="s">
        <v>21</v>
      </c>
      <c r="E42" s="37">
        <v>9</v>
      </c>
      <c r="F42" s="37">
        <v>8</v>
      </c>
    </row>
    <row r="43" spans="1:6" x14ac:dyDescent="0.25">
      <c r="A43" s="30">
        <v>1991</v>
      </c>
      <c r="B43" s="31" t="s">
        <v>97</v>
      </c>
      <c r="C43" s="32" t="s">
        <v>99</v>
      </c>
      <c r="D43" s="37">
        <v>36</v>
      </c>
      <c r="E43" s="37">
        <v>314</v>
      </c>
      <c r="F43" s="37">
        <v>111</v>
      </c>
    </row>
    <row r="44" spans="1:6" x14ac:dyDescent="0.25">
      <c r="A44" s="30">
        <v>1992</v>
      </c>
      <c r="B44" s="31" t="s">
        <v>97</v>
      </c>
      <c r="C44" s="32" t="s">
        <v>100</v>
      </c>
      <c r="D44" s="37" t="s">
        <v>21</v>
      </c>
      <c r="E44" s="37">
        <v>34</v>
      </c>
      <c r="F44" s="37">
        <v>29</v>
      </c>
    </row>
    <row r="45" spans="1:6" x14ac:dyDescent="0.25">
      <c r="A45" s="30">
        <v>1993</v>
      </c>
      <c r="B45" s="31" t="s">
        <v>97</v>
      </c>
      <c r="C45" s="32" t="s">
        <v>101</v>
      </c>
      <c r="D45" s="38" t="s">
        <v>21</v>
      </c>
      <c r="E45" s="37">
        <v>19</v>
      </c>
      <c r="F45" s="37" t="s">
        <v>21</v>
      </c>
    </row>
    <row r="46" spans="1:6" x14ac:dyDescent="0.25">
      <c r="A46" s="30">
        <v>1994</v>
      </c>
      <c r="B46" s="31" t="s">
        <v>97</v>
      </c>
      <c r="C46" s="32" t="s">
        <v>102</v>
      </c>
      <c r="D46" s="37" t="s">
        <v>21</v>
      </c>
      <c r="E46" s="37">
        <v>108</v>
      </c>
      <c r="F46" s="37" t="s">
        <v>21</v>
      </c>
    </row>
    <row r="47" spans="1:6" x14ac:dyDescent="0.25">
      <c r="A47" s="30">
        <v>1995</v>
      </c>
      <c r="B47" s="31" t="s">
        <v>97</v>
      </c>
      <c r="C47" s="32" t="s">
        <v>103</v>
      </c>
      <c r="D47" s="38" t="s">
        <v>21</v>
      </c>
      <c r="E47" s="37">
        <v>8</v>
      </c>
      <c r="F47" s="38" t="s">
        <v>21</v>
      </c>
    </row>
    <row r="48" spans="1:6" x14ac:dyDescent="0.25">
      <c r="A48" s="30">
        <v>1996</v>
      </c>
      <c r="B48" s="31" t="s">
        <v>97</v>
      </c>
      <c r="C48" s="32" t="s">
        <v>104</v>
      </c>
      <c r="D48" s="38" t="s">
        <v>21</v>
      </c>
      <c r="E48" s="37" t="s">
        <v>21</v>
      </c>
      <c r="F48" s="37">
        <v>12</v>
      </c>
    </row>
    <row r="49" spans="1:6" x14ac:dyDescent="0.25">
      <c r="A49" s="30">
        <v>1997</v>
      </c>
      <c r="B49" s="31" t="s">
        <v>97</v>
      </c>
      <c r="C49" s="32" t="s">
        <v>105</v>
      </c>
      <c r="D49" s="38" t="s">
        <v>21</v>
      </c>
      <c r="E49" s="37">
        <v>6</v>
      </c>
      <c r="F49" s="37" t="s">
        <v>21</v>
      </c>
    </row>
    <row r="50" spans="1:6" x14ac:dyDescent="0.25">
      <c r="A50" s="30">
        <v>1998</v>
      </c>
      <c r="B50" s="31" t="s">
        <v>97</v>
      </c>
      <c r="C50" s="32" t="s">
        <v>106</v>
      </c>
      <c r="D50" s="38" t="s">
        <v>21</v>
      </c>
      <c r="E50" s="37">
        <v>10</v>
      </c>
      <c r="F50" s="37" t="s">
        <v>21</v>
      </c>
    </row>
    <row r="51" spans="1:6" x14ac:dyDescent="0.25">
      <c r="A51" s="30">
        <v>1999</v>
      </c>
      <c r="B51" s="31" t="s">
        <v>97</v>
      </c>
      <c r="C51" s="32" t="s">
        <v>107</v>
      </c>
      <c r="D51" s="38" t="s">
        <v>21</v>
      </c>
      <c r="E51" s="37">
        <v>11</v>
      </c>
      <c r="F51" s="37" t="s">
        <v>21</v>
      </c>
    </row>
    <row r="52" spans="1:6" x14ac:dyDescent="0.25">
      <c r="A52" s="30">
        <v>2000</v>
      </c>
      <c r="B52" s="31" t="s">
        <v>97</v>
      </c>
      <c r="C52" s="32" t="s">
        <v>257</v>
      </c>
      <c r="D52" s="38" t="s">
        <v>21</v>
      </c>
      <c r="E52" s="37">
        <v>38</v>
      </c>
      <c r="F52" s="40" t="s">
        <v>21</v>
      </c>
    </row>
    <row r="53" spans="1:6" x14ac:dyDescent="0.25">
      <c r="A53" s="30">
        <v>2001</v>
      </c>
      <c r="B53" s="31" t="s">
        <v>97</v>
      </c>
      <c r="C53" s="32" t="s">
        <v>108</v>
      </c>
      <c r="D53" s="37" t="s">
        <v>21</v>
      </c>
      <c r="E53" s="37">
        <v>36</v>
      </c>
      <c r="F53" s="38" t="s">
        <v>21</v>
      </c>
    </row>
    <row r="54" spans="1:6" x14ac:dyDescent="0.25">
      <c r="A54" s="30">
        <v>2002</v>
      </c>
      <c r="B54" s="31" t="s">
        <v>97</v>
      </c>
      <c r="C54" s="32" t="s">
        <v>109</v>
      </c>
      <c r="D54" s="37">
        <v>7</v>
      </c>
      <c r="E54" s="37">
        <v>71</v>
      </c>
      <c r="F54" s="37">
        <v>29</v>
      </c>
    </row>
    <row r="55" spans="1:6" x14ac:dyDescent="0.25">
      <c r="A55" s="30">
        <v>2003</v>
      </c>
      <c r="B55" s="31" t="s">
        <v>97</v>
      </c>
      <c r="C55" s="32" t="s">
        <v>110</v>
      </c>
      <c r="D55" s="38" t="s">
        <v>21</v>
      </c>
      <c r="E55" s="37">
        <v>30</v>
      </c>
      <c r="F55" s="37">
        <v>35</v>
      </c>
    </row>
    <row r="56" spans="1:6" x14ac:dyDescent="0.25">
      <c r="A56" s="30">
        <v>2005</v>
      </c>
      <c r="B56" s="31" t="s">
        <v>111</v>
      </c>
      <c r="C56" s="32" t="s">
        <v>112</v>
      </c>
      <c r="D56" s="38" t="s">
        <v>21</v>
      </c>
      <c r="E56" s="38" t="s">
        <v>21</v>
      </c>
      <c r="F56" s="37" t="s">
        <v>21</v>
      </c>
    </row>
    <row r="57" spans="1:6" x14ac:dyDescent="0.25">
      <c r="A57" s="30">
        <v>2006</v>
      </c>
      <c r="B57" s="31" t="s">
        <v>111</v>
      </c>
      <c r="C57" s="32" t="s">
        <v>113</v>
      </c>
      <c r="D57" s="38" t="s">
        <v>21</v>
      </c>
      <c r="E57" s="37" t="s">
        <v>21</v>
      </c>
      <c r="F57" s="37" t="s">
        <v>21</v>
      </c>
    </row>
    <row r="58" spans="1:6" x14ac:dyDescent="0.25">
      <c r="A58" s="30">
        <v>2008</v>
      </c>
      <c r="B58" s="31" t="s">
        <v>114</v>
      </c>
      <c r="C58" s="32" t="s">
        <v>115</v>
      </c>
      <c r="D58" s="38" t="s">
        <v>21</v>
      </c>
      <c r="E58" s="37">
        <v>30</v>
      </c>
      <c r="F58" s="37">
        <v>35</v>
      </c>
    </row>
    <row r="59" spans="1:6" x14ac:dyDescent="0.25">
      <c r="A59" s="30">
        <v>2011</v>
      </c>
      <c r="B59" s="31" t="s">
        <v>114</v>
      </c>
      <c r="C59" s="32" t="s">
        <v>116</v>
      </c>
      <c r="D59" s="38" t="s">
        <v>21</v>
      </c>
      <c r="E59" s="37" t="s">
        <v>21</v>
      </c>
      <c r="F59" s="37" t="s">
        <v>21</v>
      </c>
    </row>
    <row r="60" spans="1:6" x14ac:dyDescent="0.25">
      <c r="A60" s="30">
        <v>2014</v>
      </c>
      <c r="B60" s="31" t="s">
        <v>117</v>
      </c>
      <c r="C60" s="32" t="s">
        <v>118</v>
      </c>
      <c r="D60" s="38" t="s">
        <v>21</v>
      </c>
      <c r="E60" s="37">
        <v>34</v>
      </c>
      <c r="F60" s="37">
        <v>14</v>
      </c>
    </row>
    <row r="61" spans="1:6" x14ac:dyDescent="0.25">
      <c r="A61" s="30">
        <v>2019</v>
      </c>
      <c r="B61" s="31" t="s">
        <v>117</v>
      </c>
      <c r="C61" s="32" t="s">
        <v>119</v>
      </c>
      <c r="D61" s="38" t="s">
        <v>21</v>
      </c>
      <c r="E61" s="37" t="s">
        <v>21</v>
      </c>
      <c r="F61" s="38" t="s">
        <v>21</v>
      </c>
    </row>
    <row r="62" spans="1:6" x14ac:dyDescent="0.25">
      <c r="A62" s="30">
        <v>2024</v>
      </c>
      <c r="B62" s="31" t="s">
        <v>120</v>
      </c>
      <c r="C62" s="32" t="s">
        <v>121</v>
      </c>
      <c r="D62" s="37" t="s">
        <v>21</v>
      </c>
      <c r="E62" s="37">
        <v>77</v>
      </c>
      <c r="F62" s="37">
        <v>70</v>
      </c>
    </row>
    <row r="63" spans="1:6" x14ac:dyDescent="0.25">
      <c r="A63" s="30">
        <v>2039</v>
      </c>
      <c r="B63" s="31" t="s">
        <v>122</v>
      </c>
      <c r="C63" s="32" t="s">
        <v>123</v>
      </c>
      <c r="D63" s="38" t="s">
        <v>21</v>
      </c>
      <c r="E63" s="37">
        <v>38</v>
      </c>
      <c r="F63" s="37">
        <v>77</v>
      </c>
    </row>
    <row r="64" spans="1:6" x14ac:dyDescent="0.25">
      <c r="A64" s="30">
        <v>2041</v>
      </c>
      <c r="B64" s="31" t="s">
        <v>122</v>
      </c>
      <c r="C64" s="32" t="s">
        <v>124</v>
      </c>
      <c r="D64" s="37" t="s">
        <v>21</v>
      </c>
      <c r="E64" s="37">
        <v>48</v>
      </c>
      <c r="F64" s="37">
        <v>38</v>
      </c>
    </row>
    <row r="65" spans="1:6" x14ac:dyDescent="0.25">
      <c r="A65" s="30">
        <v>2042</v>
      </c>
      <c r="B65" s="31" t="s">
        <v>122</v>
      </c>
      <c r="C65" s="32" t="s">
        <v>125</v>
      </c>
      <c r="D65" s="38" t="s">
        <v>21</v>
      </c>
      <c r="E65" s="37">
        <v>178</v>
      </c>
      <c r="F65" s="37">
        <v>223</v>
      </c>
    </row>
    <row r="66" spans="1:6" x14ac:dyDescent="0.25">
      <c r="A66" s="30">
        <v>2043</v>
      </c>
      <c r="B66" s="31" t="s">
        <v>122</v>
      </c>
      <c r="C66" s="32" t="s">
        <v>126</v>
      </c>
      <c r="D66" s="37">
        <v>8</v>
      </c>
      <c r="E66" s="37">
        <v>128</v>
      </c>
      <c r="F66" s="37">
        <v>86</v>
      </c>
    </row>
    <row r="67" spans="1:6" x14ac:dyDescent="0.25">
      <c r="A67" s="30">
        <v>2044</v>
      </c>
      <c r="B67" s="31" t="s">
        <v>122</v>
      </c>
      <c r="C67" s="32" t="s">
        <v>127</v>
      </c>
      <c r="D67" s="37" t="s">
        <v>21</v>
      </c>
      <c r="E67" s="37">
        <v>12</v>
      </c>
      <c r="F67" s="37">
        <v>95</v>
      </c>
    </row>
    <row r="68" spans="1:6" x14ac:dyDescent="0.25">
      <c r="A68" s="30">
        <v>2045</v>
      </c>
      <c r="B68" s="31" t="s">
        <v>122</v>
      </c>
      <c r="C68" s="32" t="s">
        <v>128</v>
      </c>
      <c r="D68" s="38" t="s">
        <v>21</v>
      </c>
      <c r="E68" s="37">
        <v>12</v>
      </c>
      <c r="F68" s="37">
        <v>26</v>
      </c>
    </row>
    <row r="69" spans="1:6" x14ac:dyDescent="0.25">
      <c r="A69" s="30">
        <v>2046</v>
      </c>
      <c r="B69" s="31" t="s">
        <v>122</v>
      </c>
      <c r="C69" s="32" t="s">
        <v>129</v>
      </c>
      <c r="D69" s="38" t="s">
        <v>21</v>
      </c>
      <c r="E69" s="37">
        <v>8</v>
      </c>
      <c r="F69" s="37">
        <v>31</v>
      </c>
    </row>
    <row r="70" spans="1:6" x14ac:dyDescent="0.25">
      <c r="A70" s="30">
        <v>2048</v>
      </c>
      <c r="B70" s="31" t="s">
        <v>122</v>
      </c>
      <c r="C70" s="32" t="s">
        <v>130</v>
      </c>
      <c r="D70" s="37">
        <v>35</v>
      </c>
      <c r="E70" s="37">
        <v>300</v>
      </c>
      <c r="F70" s="37">
        <v>519</v>
      </c>
    </row>
    <row r="71" spans="1:6" x14ac:dyDescent="0.25">
      <c r="A71" s="30">
        <v>2050</v>
      </c>
      <c r="B71" s="31" t="s">
        <v>131</v>
      </c>
      <c r="C71" s="32" t="s">
        <v>132</v>
      </c>
      <c r="D71" s="38" t="s">
        <v>21</v>
      </c>
      <c r="E71" s="37">
        <v>15</v>
      </c>
      <c r="F71" s="37">
        <v>35</v>
      </c>
    </row>
    <row r="72" spans="1:6" x14ac:dyDescent="0.25">
      <c r="A72" s="30">
        <v>2053</v>
      </c>
      <c r="B72" s="31" t="s">
        <v>131</v>
      </c>
      <c r="C72" s="32" t="s">
        <v>133</v>
      </c>
      <c r="D72" s="37">
        <v>13</v>
      </c>
      <c r="E72" s="37">
        <v>134</v>
      </c>
      <c r="F72" s="37">
        <v>153</v>
      </c>
    </row>
    <row r="73" spans="1:6" x14ac:dyDescent="0.25">
      <c r="A73" s="30">
        <v>2054</v>
      </c>
      <c r="B73" s="31" t="s">
        <v>134</v>
      </c>
      <c r="C73" s="32" t="s">
        <v>135</v>
      </c>
      <c r="D73" s="37">
        <v>51</v>
      </c>
      <c r="E73" s="37">
        <v>183</v>
      </c>
      <c r="F73" s="37">
        <v>294</v>
      </c>
    </row>
    <row r="74" spans="1:6" x14ac:dyDescent="0.25">
      <c r="A74" s="30">
        <v>2055</v>
      </c>
      <c r="B74" s="31" t="s">
        <v>134</v>
      </c>
      <c r="C74" s="32" t="s">
        <v>136</v>
      </c>
      <c r="D74" s="37">
        <v>14</v>
      </c>
      <c r="E74" s="37">
        <v>180</v>
      </c>
      <c r="F74" s="37">
        <v>403</v>
      </c>
    </row>
    <row r="75" spans="1:6" x14ac:dyDescent="0.25">
      <c r="A75" s="30">
        <v>2056</v>
      </c>
      <c r="B75" s="31" t="s">
        <v>137</v>
      </c>
      <c r="C75" s="32" t="s">
        <v>138</v>
      </c>
      <c r="D75" s="37" t="s">
        <v>21</v>
      </c>
      <c r="E75" s="37">
        <v>92</v>
      </c>
      <c r="F75" s="37">
        <v>177</v>
      </c>
    </row>
    <row r="76" spans="1:6" x14ac:dyDescent="0.25">
      <c r="A76" s="30">
        <v>2057</v>
      </c>
      <c r="B76" s="31" t="s">
        <v>137</v>
      </c>
      <c r="C76" s="32" t="s">
        <v>139</v>
      </c>
      <c r="D76" s="37">
        <v>17</v>
      </c>
      <c r="E76" s="37">
        <v>356</v>
      </c>
      <c r="F76" s="37">
        <v>202</v>
      </c>
    </row>
    <row r="77" spans="1:6" x14ac:dyDescent="0.25">
      <c r="A77" s="30">
        <v>2059</v>
      </c>
      <c r="B77" s="31" t="s">
        <v>140</v>
      </c>
      <c r="C77" s="32" t="s">
        <v>141</v>
      </c>
      <c r="D77" s="37" t="s">
        <v>21</v>
      </c>
      <c r="E77" s="37">
        <v>16</v>
      </c>
      <c r="F77" s="37">
        <v>43</v>
      </c>
    </row>
    <row r="78" spans="1:6" x14ac:dyDescent="0.25">
      <c r="A78" s="30">
        <v>2060</v>
      </c>
      <c r="B78" s="31" t="s">
        <v>140</v>
      </c>
      <c r="C78" s="32" t="s">
        <v>142</v>
      </c>
      <c r="D78" s="38" t="s">
        <v>21</v>
      </c>
      <c r="E78" s="37" t="s">
        <v>21</v>
      </c>
      <c r="F78" s="38" t="s">
        <v>21</v>
      </c>
    </row>
    <row r="79" spans="1:6" x14ac:dyDescent="0.25">
      <c r="A79" s="30">
        <v>2061</v>
      </c>
      <c r="B79" s="31" t="s">
        <v>140</v>
      </c>
      <c r="C79" s="32" t="s">
        <v>143</v>
      </c>
      <c r="D79" s="38" t="s">
        <v>21</v>
      </c>
      <c r="E79" s="37" t="s">
        <v>21</v>
      </c>
      <c r="F79" s="37">
        <v>10</v>
      </c>
    </row>
    <row r="80" spans="1:6" x14ac:dyDescent="0.25">
      <c r="A80" s="30">
        <v>2081</v>
      </c>
      <c r="B80" s="31" t="s">
        <v>144</v>
      </c>
      <c r="C80" s="32" t="s">
        <v>145</v>
      </c>
      <c r="D80" s="38" t="s">
        <v>21</v>
      </c>
      <c r="E80" s="37">
        <v>17</v>
      </c>
      <c r="F80" s="37">
        <v>32</v>
      </c>
    </row>
    <row r="81" spans="1:6" x14ac:dyDescent="0.25">
      <c r="A81" s="30">
        <v>2082</v>
      </c>
      <c r="B81" s="31" t="s">
        <v>144</v>
      </c>
      <c r="C81" s="32" t="s">
        <v>146</v>
      </c>
      <c r="D81" s="37">
        <v>16</v>
      </c>
      <c r="E81" s="37">
        <v>320</v>
      </c>
      <c r="F81" s="37">
        <v>406</v>
      </c>
    </row>
    <row r="82" spans="1:6" x14ac:dyDescent="0.25">
      <c r="A82" s="30">
        <v>2083</v>
      </c>
      <c r="B82" s="31" t="s">
        <v>144</v>
      </c>
      <c r="C82" s="32" t="s">
        <v>147</v>
      </c>
      <c r="D82" s="37">
        <v>29</v>
      </c>
      <c r="E82" s="37">
        <v>151</v>
      </c>
      <c r="F82" s="37">
        <v>372</v>
      </c>
    </row>
    <row r="83" spans="1:6" x14ac:dyDescent="0.25">
      <c r="A83" s="30">
        <v>2084</v>
      </c>
      <c r="B83" s="31" t="s">
        <v>144</v>
      </c>
      <c r="C83" s="32" t="s">
        <v>148</v>
      </c>
      <c r="D83" s="41" t="s">
        <v>21</v>
      </c>
      <c r="E83" s="37">
        <v>21</v>
      </c>
      <c r="F83" s="37">
        <v>28</v>
      </c>
    </row>
    <row r="84" spans="1:6" x14ac:dyDescent="0.25">
      <c r="A84" s="30">
        <v>2085</v>
      </c>
      <c r="B84" s="31" t="s">
        <v>144</v>
      </c>
      <c r="C84" s="32" t="s">
        <v>149</v>
      </c>
      <c r="D84" s="38" t="s">
        <v>21</v>
      </c>
      <c r="E84" s="37">
        <v>7</v>
      </c>
      <c r="F84" s="37" t="s">
        <v>21</v>
      </c>
    </row>
    <row r="85" spans="1:6" x14ac:dyDescent="0.25">
      <c r="A85" s="30">
        <v>2086</v>
      </c>
      <c r="B85" s="31" t="s">
        <v>144</v>
      </c>
      <c r="C85" s="32" t="s">
        <v>150</v>
      </c>
      <c r="D85" s="37" t="s">
        <v>21</v>
      </c>
      <c r="E85" s="37">
        <v>47</v>
      </c>
      <c r="F85" s="37">
        <v>29</v>
      </c>
    </row>
    <row r="86" spans="1:6" x14ac:dyDescent="0.25">
      <c r="A86" s="30">
        <v>2087</v>
      </c>
      <c r="B86" s="31" t="s">
        <v>144</v>
      </c>
      <c r="C86" s="32" t="s">
        <v>151</v>
      </c>
      <c r="D86" s="37" t="s">
        <v>21</v>
      </c>
      <c r="E86" s="37">
        <v>69</v>
      </c>
      <c r="F86" s="37">
        <v>110</v>
      </c>
    </row>
    <row r="87" spans="1:6" x14ac:dyDescent="0.25">
      <c r="A87" s="30">
        <v>2088</v>
      </c>
      <c r="B87" s="31" t="s">
        <v>144</v>
      </c>
      <c r="C87" s="32" t="s">
        <v>152</v>
      </c>
      <c r="D87" s="38" t="s">
        <v>21</v>
      </c>
      <c r="E87" s="37">
        <v>90</v>
      </c>
      <c r="F87" s="37">
        <v>127</v>
      </c>
    </row>
    <row r="88" spans="1:6" x14ac:dyDescent="0.25">
      <c r="A88" s="30">
        <v>2089</v>
      </c>
      <c r="B88" s="31" t="s">
        <v>144</v>
      </c>
      <c r="C88" s="32" t="s">
        <v>153</v>
      </c>
      <c r="D88" s="38" t="s">
        <v>21</v>
      </c>
      <c r="E88" s="37" t="s">
        <v>21</v>
      </c>
      <c r="F88" s="37" t="s">
        <v>21</v>
      </c>
    </row>
    <row r="89" spans="1:6" x14ac:dyDescent="0.25">
      <c r="A89" s="30">
        <v>2090</v>
      </c>
      <c r="B89" s="31" t="s">
        <v>144</v>
      </c>
      <c r="C89" s="32" t="s">
        <v>154</v>
      </c>
      <c r="D89" s="38" t="s">
        <v>21</v>
      </c>
      <c r="E89" s="37" t="s">
        <v>21</v>
      </c>
      <c r="F89" s="37" t="s">
        <v>21</v>
      </c>
    </row>
    <row r="90" spans="1:6" x14ac:dyDescent="0.25">
      <c r="A90" s="30">
        <v>2091</v>
      </c>
      <c r="B90" s="31" t="s">
        <v>144</v>
      </c>
      <c r="C90" s="32" t="s">
        <v>155</v>
      </c>
      <c r="D90" s="38" t="s">
        <v>21</v>
      </c>
      <c r="E90" s="37">
        <v>36</v>
      </c>
      <c r="F90" s="37">
        <v>49</v>
      </c>
    </row>
    <row r="91" spans="1:6" x14ac:dyDescent="0.25">
      <c r="A91" s="30">
        <v>2092</v>
      </c>
      <c r="B91" s="31" t="s">
        <v>144</v>
      </c>
      <c r="C91" s="32" t="s">
        <v>156</v>
      </c>
      <c r="D91" s="38" t="s">
        <v>21</v>
      </c>
      <c r="E91" s="37" t="s">
        <v>21</v>
      </c>
      <c r="F91" s="37">
        <v>19</v>
      </c>
    </row>
    <row r="92" spans="1:6" x14ac:dyDescent="0.25">
      <c r="A92" s="30">
        <v>2093</v>
      </c>
      <c r="B92" s="31" t="s">
        <v>144</v>
      </c>
      <c r="C92" s="32" t="s">
        <v>157</v>
      </c>
      <c r="D92" s="38" t="s">
        <v>21</v>
      </c>
      <c r="E92" s="37">
        <v>15</v>
      </c>
      <c r="F92" s="37">
        <v>59</v>
      </c>
    </row>
    <row r="93" spans="1:6" x14ac:dyDescent="0.25">
      <c r="A93" s="30">
        <v>2094</v>
      </c>
      <c r="B93" s="31" t="s">
        <v>144</v>
      </c>
      <c r="C93" s="32" t="s">
        <v>258</v>
      </c>
      <c r="D93" s="38" t="s">
        <v>21</v>
      </c>
      <c r="E93" s="37" t="s">
        <v>21</v>
      </c>
      <c r="F93" s="40" t="s">
        <v>21</v>
      </c>
    </row>
    <row r="94" spans="1:6" x14ac:dyDescent="0.25">
      <c r="A94" s="30">
        <v>2095</v>
      </c>
      <c r="B94" s="31" t="s">
        <v>144</v>
      </c>
      <c r="C94" s="32" t="s">
        <v>158</v>
      </c>
      <c r="D94" s="38" t="s">
        <v>21</v>
      </c>
      <c r="E94" s="37" t="s">
        <v>21</v>
      </c>
      <c r="F94" s="38" t="s">
        <v>21</v>
      </c>
    </row>
    <row r="95" spans="1:6" x14ac:dyDescent="0.25">
      <c r="A95" s="30">
        <v>2096</v>
      </c>
      <c r="B95" s="31" t="s">
        <v>144</v>
      </c>
      <c r="C95" s="32" t="s">
        <v>159</v>
      </c>
      <c r="D95" s="37" t="s">
        <v>21</v>
      </c>
      <c r="E95" s="37">
        <v>38</v>
      </c>
      <c r="F95" s="37">
        <v>32</v>
      </c>
    </row>
    <row r="96" spans="1:6" x14ac:dyDescent="0.25">
      <c r="A96" s="30">
        <v>2097</v>
      </c>
      <c r="B96" s="31" t="s">
        <v>160</v>
      </c>
      <c r="C96" s="32" t="s">
        <v>161</v>
      </c>
      <c r="D96" s="37" t="s">
        <v>21</v>
      </c>
      <c r="E96" s="37">
        <v>217</v>
      </c>
      <c r="F96" s="37">
        <v>233</v>
      </c>
    </row>
    <row r="97" spans="1:6" x14ac:dyDescent="0.25">
      <c r="A97" s="30">
        <v>2099</v>
      </c>
      <c r="B97" s="31" t="s">
        <v>162</v>
      </c>
      <c r="C97" s="32" t="s">
        <v>163</v>
      </c>
      <c r="D97" s="38" t="s">
        <v>21</v>
      </c>
      <c r="E97" s="37">
        <v>14</v>
      </c>
      <c r="F97" s="37">
        <v>74</v>
      </c>
    </row>
    <row r="98" spans="1:6" x14ac:dyDescent="0.25">
      <c r="A98" s="30">
        <v>2100</v>
      </c>
      <c r="B98" s="31" t="s">
        <v>162</v>
      </c>
      <c r="C98" s="32" t="s">
        <v>164</v>
      </c>
      <c r="D98" s="37">
        <v>22</v>
      </c>
      <c r="E98" s="37">
        <v>320</v>
      </c>
      <c r="F98" s="37">
        <v>403</v>
      </c>
    </row>
    <row r="99" spans="1:6" x14ac:dyDescent="0.25">
      <c r="A99" s="30">
        <v>2101</v>
      </c>
      <c r="B99" s="31" t="s">
        <v>162</v>
      </c>
      <c r="C99" s="32" t="s">
        <v>165</v>
      </c>
      <c r="D99" s="37">
        <v>15</v>
      </c>
      <c r="E99" s="37">
        <v>153</v>
      </c>
      <c r="F99" s="37">
        <v>380</v>
      </c>
    </row>
    <row r="100" spans="1:6" x14ac:dyDescent="0.25">
      <c r="A100" s="30">
        <v>2102</v>
      </c>
      <c r="B100" s="31" t="s">
        <v>162</v>
      </c>
      <c r="C100" s="32" t="s">
        <v>166</v>
      </c>
      <c r="D100" s="38" t="s">
        <v>21</v>
      </c>
      <c r="E100" s="37">
        <v>62</v>
      </c>
      <c r="F100" s="37">
        <v>158</v>
      </c>
    </row>
    <row r="101" spans="1:6" x14ac:dyDescent="0.25">
      <c r="A101" s="30">
        <v>2103</v>
      </c>
      <c r="B101" s="31" t="s">
        <v>162</v>
      </c>
      <c r="C101" s="32" t="s">
        <v>167</v>
      </c>
      <c r="D101" s="38" t="s">
        <v>21</v>
      </c>
      <c r="E101" s="37">
        <v>10</v>
      </c>
      <c r="F101" s="37">
        <v>79</v>
      </c>
    </row>
    <row r="102" spans="1:6" x14ac:dyDescent="0.25">
      <c r="A102" s="30">
        <v>2104</v>
      </c>
      <c r="B102" s="31" t="s">
        <v>162</v>
      </c>
      <c r="C102" s="32" t="s">
        <v>168</v>
      </c>
      <c r="D102" s="38" t="s">
        <v>21</v>
      </c>
      <c r="E102" s="37">
        <v>29</v>
      </c>
      <c r="F102" s="37">
        <v>17</v>
      </c>
    </row>
    <row r="103" spans="1:6" x14ac:dyDescent="0.25">
      <c r="A103" s="30">
        <v>2105</v>
      </c>
      <c r="B103" s="31" t="s">
        <v>162</v>
      </c>
      <c r="C103" s="32" t="s">
        <v>169</v>
      </c>
      <c r="D103" s="38" t="s">
        <v>21</v>
      </c>
      <c r="E103" s="37">
        <v>51</v>
      </c>
      <c r="F103" s="37">
        <v>9</v>
      </c>
    </row>
    <row r="104" spans="1:6" x14ac:dyDescent="0.25">
      <c r="A104" s="30">
        <v>2108</v>
      </c>
      <c r="B104" s="31" t="s">
        <v>170</v>
      </c>
      <c r="C104" s="32" t="s">
        <v>171</v>
      </c>
      <c r="D104" s="37" t="s">
        <v>21</v>
      </c>
      <c r="E104" s="37">
        <v>82</v>
      </c>
      <c r="F104" s="37">
        <v>144</v>
      </c>
    </row>
    <row r="105" spans="1:6" x14ac:dyDescent="0.25">
      <c r="A105" s="30">
        <v>2110</v>
      </c>
      <c r="B105" s="31" t="s">
        <v>170</v>
      </c>
      <c r="C105" s="32" t="s">
        <v>172</v>
      </c>
      <c r="D105" s="38" t="s">
        <v>21</v>
      </c>
      <c r="E105" s="37">
        <v>7</v>
      </c>
      <c r="F105" s="37">
        <v>71</v>
      </c>
    </row>
    <row r="106" spans="1:6" x14ac:dyDescent="0.25">
      <c r="A106" s="30">
        <v>2111</v>
      </c>
      <c r="B106" s="31" t="s">
        <v>170</v>
      </c>
      <c r="C106" s="32" t="s">
        <v>173</v>
      </c>
      <c r="D106" s="38" t="s">
        <v>21</v>
      </c>
      <c r="E106" s="37" t="s">
        <v>21</v>
      </c>
      <c r="F106" s="38" t="s">
        <v>21</v>
      </c>
    </row>
    <row r="107" spans="1:6" x14ac:dyDescent="0.25">
      <c r="A107" s="30">
        <v>2114</v>
      </c>
      <c r="B107" s="31" t="s">
        <v>170</v>
      </c>
      <c r="C107" s="32" t="s">
        <v>174</v>
      </c>
      <c r="D107" s="38" t="s">
        <v>21</v>
      </c>
      <c r="E107" s="37">
        <v>9</v>
      </c>
      <c r="F107" s="38" t="s">
        <v>21</v>
      </c>
    </row>
    <row r="108" spans="1:6" x14ac:dyDescent="0.25">
      <c r="A108" s="30">
        <v>2116</v>
      </c>
      <c r="B108" s="31" t="s">
        <v>170</v>
      </c>
      <c r="C108" s="32" t="s">
        <v>175</v>
      </c>
      <c r="D108" s="38" t="s">
        <v>21</v>
      </c>
      <c r="E108" s="37">
        <v>10</v>
      </c>
      <c r="F108" s="38" t="s">
        <v>21</v>
      </c>
    </row>
    <row r="109" spans="1:6" x14ac:dyDescent="0.25">
      <c r="A109" s="30">
        <v>2117</v>
      </c>
      <c r="B109" s="31" t="s">
        <v>176</v>
      </c>
      <c r="C109" s="32" t="s">
        <v>177</v>
      </c>
      <c r="D109" s="38" t="s">
        <v>21</v>
      </c>
      <c r="E109" s="37">
        <v>9</v>
      </c>
      <c r="F109" s="37" t="s">
        <v>21</v>
      </c>
    </row>
    <row r="110" spans="1:6" x14ac:dyDescent="0.25">
      <c r="A110" s="30">
        <v>2137</v>
      </c>
      <c r="B110" s="31" t="s">
        <v>176</v>
      </c>
      <c r="C110" s="32" t="s">
        <v>178</v>
      </c>
      <c r="D110" s="37" t="s">
        <v>21</v>
      </c>
      <c r="E110" s="37">
        <v>26</v>
      </c>
      <c r="F110" s="37">
        <v>8</v>
      </c>
    </row>
    <row r="111" spans="1:6" x14ac:dyDescent="0.25">
      <c r="A111" s="30">
        <v>2138</v>
      </c>
      <c r="B111" s="31" t="s">
        <v>176</v>
      </c>
      <c r="C111" s="32" t="s">
        <v>179</v>
      </c>
      <c r="D111" s="37">
        <v>11</v>
      </c>
      <c r="E111" s="37">
        <v>66</v>
      </c>
      <c r="F111" s="37">
        <v>177</v>
      </c>
    </row>
    <row r="112" spans="1:6" x14ac:dyDescent="0.25">
      <c r="A112" s="30">
        <v>2139</v>
      </c>
      <c r="B112" s="31" t="s">
        <v>176</v>
      </c>
      <c r="C112" s="32" t="s">
        <v>180</v>
      </c>
      <c r="D112" s="37" t="s">
        <v>21</v>
      </c>
      <c r="E112" s="37">
        <v>63</v>
      </c>
      <c r="F112" s="38">
        <v>43</v>
      </c>
    </row>
    <row r="113" spans="1:6" x14ac:dyDescent="0.25">
      <c r="A113" s="30">
        <v>2140</v>
      </c>
      <c r="B113" s="31" t="s">
        <v>176</v>
      </c>
      <c r="C113" s="32" t="s">
        <v>181</v>
      </c>
      <c r="D113" s="37" t="s">
        <v>21</v>
      </c>
      <c r="E113" s="37">
        <v>22</v>
      </c>
      <c r="F113" s="37">
        <v>45</v>
      </c>
    </row>
    <row r="114" spans="1:6" x14ac:dyDescent="0.25">
      <c r="A114" s="30">
        <v>2141</v>
      </c>
      <c r="B114" s="31" t="s">
        <v>176</v>
      </c>
      <c r="C114" s="32" t="s">
        <v>182</v>
      </c>
      <c r="D114" s="37" t="s">
        <v>21</v>
      </c>
      <c r="E114" s="37" t="s">
        <v>21</v>
      </c>
      <c r="F114" s="38" t="s">
        <v>21</v>
      </c>
    </row>
    <row r="115" spans="1:6" x14ac:dyDescent="0.25">
      <c r="A115" s="30">
        <v>2142</v>
      </c>
      <c r="B115" s="31" t="s">
        <v>176</v>
      </c>
      <c r="C115" s="32" t="s">
        <v>183</v>
      </c>
      <c r="D115" s="37">
        <v>137</v>
      </c>
      <c r="E115" s="37">
        <v>863</v>
      </c>
      <c r="F115" s="37">
        <v>2341</v>
      </c>
    </row>
    <row r="116" spans="1:6" x14ac:dyDescent="0.25">
      <c r="A116" s="30">
        <v>2143</v>
      </c>
      <c r="B116" s="31" t="s">
        <v>176</v>
      </c>
      <c r="C116" s="32" t="s">
        <v>184</v>
      </c>
      <c r="D116" s="38">
        <v>9</v>
      </c>
      <c r="E116" s="37">
        <v>72</v>
      </c>
      <c r="F116" s="37">
        <v>94</v>
      </c>
    </row>
    <row r="117" spans="1:6" x14ac:dyDescent="0.25">
      <c r="A117" s="30">
        <v>2144</v>
      </c>
      <c r="B117" s="31" t="s">
        <v>176</v>
      </c>
      <c r="C117" s="32" t="s">
        <v>185</v>
      </c>
      <c r="D117" s="38" t="s">
        <v>21</v>
      </c>
      <c r="E117" s="37">
        <v>8</v>
      </c>
      <c r="F117" s="38" t="s">
        <v>21</v>
      </c>
    </row>
    <row r="118" spans="1:6" x14ac:dyDescent="0.25">
      <c r="A118" s="30">
        <v>2145</v>
      </c>
      <c r="B118" s="31" t="s">
        <v>176</v>
      </c>
      <c r="C118" s="32" t="s">
        <v>186</v>
      </c>
      <c r="D118" s="38" t="s">
        <v>21</v>
      </c>
      <c r="E118" s="37" t="s">
        <v>21</v>
      </c>
      <c r="F118" s="37">
        <v>19</v>
      </c>
    </row>
    <row r="119" spans="1:6" x14ac:dyDescent="0.25">
      <c r="A119" s="30">
        <v>2146</v>
      </c>
      <c r="B119" s="31" t="s">
        <v>176</v>
      </c>
      <c r="C119" s="32" t="s">
        <v>187</v>
      </c>
      <c r="D119" s="37" t="s">
        <v>21</v>
      </c>
      <c r="E119" s="37">
        <v>126</v>
      </c>
      <c r="F119" s="37">
        <v>257</v>
      </c>
    </row>
    <row r="120" spans="1:6" x14ac:dyDescent="0.25">
      <c r="A120" s="30">
        <v>2147</v>
      </c>
      <c r="B120" s="31" t="s">
        <v>188</v>
      </c>
      <c r="C120" s="32" t="s">
        <v>189</v>
      </c>
      <c r="D120" s="37" t="s">
        <v>21</v>
      </c>
      <c r="E120" s="37">
        <v>44</v>
      </c>
      <c r="F120" s="37">
        <v>133</v>
      </c>
    </row>
    <row r="121" spans="1:6" x14ac:dyDescent="0.25">
      <c r="A121" s="30">
        <v>2148</v>
      </c>
      <c r="B121" s="31" t="s">
        <v>190</v>
      </c>
      <c r="C121" s="32" t="s">
        <v>191</v>
      </c>
      <c r="D121" s="38" t="s">
        <v>21</v>
      </c>
      <c r="E121" s="37">
        <v>25</v>
      </c>
      <c r="F121" s="38" t="s">
        <v>21</v>
      </c>
    </row>
    <row r="122" spans="1:6" x14ac:dyDescent="0.25">
      <c r="A122" s="30">
        <v>2180</v>
      </c>
      <c r="B122" s="31" t="s">
        <v>190</v>
      </c>
      <c r="C122" s="32" t="s">
        <v>192</v>
      </c>
      <c r="D122" s="37">
        <v>20</v>
      </c>
      <c r="E122" s="37">
        <v>1017</v>
      </c>
      <c r="F122" s="37">
        <v>497</v>
      </c>
    </row>
    <row r="123" spans="1:6" x14ac:dyDescent="0.25">
      <c r="A123" s="30">
        <v>2181</v>
      </c>
      <c r="B123" s="31" t="s">
        <v>190</v>
      </c>
      <c r="C123" s="32" t="s">
        <v>193</v>
      </c>
      <c r="D123" s="37" t="s">
        <v>21</v>
      </c>
      <c r="E123" s="37">
        <v>84</v>
      </c>
      <c r="F123" s="37">
        <v>149</v>
      </c>
    </row>
    <row r="124" spans="1:6" x14ac:dyDescent="0.25">
      <c r="A124" s="30">
        <v>2182</v>
      </c>
      <c r="B124" s="31" t="s">
        <v>190</v>
      </c>
      <c r="C124" s="32" t="s">
        <v>194</v>
      </c>
      <c r="D124" s="37" t="s">
        <v>21</v>
      </c>
      <c r="E124" s="37">
        <v>452</v>
      </c>
      <c r="F124" s="37">
        <v>536</v>
      </c>
    </row>
    <row r="125" spans="1:6" x14ac:dyDescent="0.25">
      <c r="A125" s="30">
        <v>2183</v>
      </c>
      <c r="B125" s="31" t="s">
        <v>190</v>
      </c>
      <c r="C125" s="32" t="s">
        <v>195</v>
      </c>
      <c r="D125" s="37">
        <v>7</v>
      </c>
      <c r="E125" s="37">
        <v>364</v>
      </c>
      <c r="F125" s="37">
        <v>489</v>
      </c>
    </row>
    <row r="126" spans="1:6" x14ac:dyDescent="0.25">
      <c r="A126" s="30">
        <v>2185</v>
      </c>
      <c r="B126" s="31" t="s">
        <v>190</v>
      </c>
      <c r="C126" s="32" t="s">
        <v>196</v>
      </c>
      <c r="D126" s="37" t="s">
        <v>21</v>
      </c>
      <c r="E126" s="37">
        <v>187</v>
      </c>
      <c r="F126" s="37">
        <v>236</v>
      </c>
    </row>
    <row r="127" spans="1:6" x14ac:dyDescent="0.25">
      <c r="A127" s="30">
        <v>2186</v>
      </c>
      <c r="B127" s="31" t="s">
        <v>190</v>
      </c>
      <c r="C127" s="32" t="s">
        <v>197</v>
      </c>
      <c r="D127" s="38" t="s">
        <v>21</v>
      </c>
      <c r="E127" s="37">
        <v>8</v>
      </c>
      <c r="F127" s="37" t="s">
        <v>21</v>
      </c>
    </row>
    <row r="128" spans="1:6" x14ac:dyDescent="0.25">
      <c r="A128" s="30">
        <v>2187</v>
      </c>
      <c r="B128" s="31" t="s">
        <v>190</v>
      </c>
      <c r="C128" s="32" t="s">
        <v>198</v>
      </c>
      <c r="D128" s="38" t="s">
        <v>21</v>
      </c>
      <c r="E128" s="37">
        <v>343</v>
      </c>
      <c r="F128" s="37">
        <v>571</v>
      </c>
    </row>
    <row r="129" spans="1:6" x14ac:dyDescent="0.25">
      <c r="A129" s="30">
        <v>2190</v>
      </c>
      <c r="B129" s="31" t="s">
        <v>199</v>
      </c>
      <c r="C129" s="32" t="s">
        <v>200</v>
      </c>
      <c r="D129" s="37" t="s">
        <v>21</v>
      </c>
      <c r="E129" s="37">
        <v>31</v>
      </c>
      <c r="F129" s="37">
        <v>69</v>
      </c>
    </row>
    <row r="130" spans="1:6" x14ac:dyDescent="0.25">
      <c r="A130" s="30">
        <v>2191</v>
      </c>
      <c r="B130" s="31" t="s">
        <v>199</v>
      </c>
      <c r="C130" s="32" t="s">
        <v>201</v>
      </c>
      <c r="D130" s="38" t="s">
        <v>21</v>
      </c>
      <c r="E130" s="37">
        <v>92</v>
      </c>
      <c r="F130" s="37">
        <v>55</v>
      </c>
    </row>
    <row r="131" spans="1:6" x14ac:dyDescent="0.25">
      <c r="A131" s="30">
        <v>2193</v>
      </c>
      <c r="B131" s="31" t="s">
        <v>199</v>
      </c>
      <c r="C131" s="32" t="s">
        <v>202</v>
      </c>
      <c r="D131" s="38" t="s">
        <v>21</v>
      </c>
      <c r="E131" s="37" t="s">
        <v>21</v>
      </c>
      <c r="F131" s="37">
        <v>8</v>
      </c>
    </row>
    <row r="132" spans="1:6" x14ac:dyDescent="0.25">
      <c r="A132" s="30">
        <v>2195</v>
      </c>
      <c r="B132" s="31" t="s">
        <v>203</v>
      </c>
      <c r="C132" s="32" t="s">
        <v>204</v>
      </c>
      <c r="D132" s="38" t="s">
        <v>21</v>
      </c>
      <c r="E132" s="37">
        <v>21</v>
      </c>
      <c r="F132" s="37" t="s">
        <v>21</v>
      </c>
    </row>
    <row r="133" spans="1:6" x14ac:dyDescent="0.25">
      <c r="A133" s="30">
        <v>2197</v>
      </c>
      <c r="B133" s="31" t="s">
        <v>205</v>
      </c>
      <c r="C133" s="32" t="s">
        <v>206</v>
      </c>
      <c r="D133" s="37" t="s">
        <v>21</v>
      </c>
      <c r="E133" s="37">
        <v>70</v>
      </c>
      <c r="F133" s="37">
        <v>84</v>
      </c>
    </row>
    <row r="134" spans="1:6" x14ac:dyDescent="0.25">
      <c r="A134" s="30">
        <v>2198</v>
      </c>
      <c r="B134" s="31" t="s">
        <v>205</v>
      </c>
      <c r="C134" s="32" t="s">
        <v>207</v>
      </c>
      <c r="D134" s="37" t="s">
        <v>21</v>
      </c>
      <c r="E134" s="37">
        <v>12</v>
      </c>
      <c r="F134" s="37">
        <v>54</v>
      </c>
    </row>
    <row r="135" spans="1:6" x14ac:dyDescent="0.25">
      <c r="A135" s="30">
        <v>2199</v>
      </c>
      <c r="B135" s="31" t="s">
        <v>205</v>
      </c>
      <c r="C135" s="32" t="s">
        <v>208</v>
      </c>
      <c r="D135" s="38" t="s">
        <v>21</v>
      </c>
      <c r="E135" s="37" t="s">
        <v>21</v>
      </c>
      <c r="F135" s="37">
        <v>15</v>
      </c>
    </row>
    <row r="136" spans="1:6" x14ac:dyDescent="0.25">
      <c r="A136" s="30">
        <v>2202</v>
      </c>
      <c r="B136" s="31" t="s">
        <v>209</v>
      </c>
      <c r="C136" s="32" t="s">
        <v>210</v>
      </c>
      <c r="D136" s="38" t="s">
        <v>21</v>
      </c>
      <c r="E136" s="37">
        <v>7</v>
      </c>
      <c r="F136" s="37">
        <v>25</v>
      </c>
    </row>
    <row r="137" spans="1:6" x14ac:dyDescent="0.25">
      <c r="A137" s="30">
        <v>2203</v>
      </c>
      <c r="B137" s="31" t="s">
        <v>209</v>
      </c>
      <c r="C137" s="32" t="s">
        <v>211</v>
      </c>
      <c r="D137" s="38" t="s">
        <v>21</v>
      </c>
      <c r="E137" s="37">
        <v>6</v>
      </c>
      <c r="F137" s="37" t="s">
        <v>21</v>
      </c>
    </row>
    <row r="138" spans="1:6" x14ac:dyDescent="0.25">
      <c r="A138" s="30">
        <v>2204</v>
      </c>
      <c r="B138" s="31" t="s">
        <v>209</v>
      </c>
      <c r="C138" s="32" t="s">
        <v>212</v>
      </c>
      <c r="D138" s="37" t="s">
        <v>21</v>
      </c>
      <c r="E138" s="37">
        <v>25</v>
      </c>
      <c r="F138" s="37">
        <v>104</v>
      </c>
    </row>
    <row r="139" spans="1:6" x14ac:dyDescent="0.25">
      <c r="A139" s="30">
        <v>2205</v>
      </c>
      <c r="B139" s="31" t="s">
        <v>209</v>
      </c>
      <c r="C139" s="32" t="s">
        <v>213</v>
      </c>
      <c r="D139" s="38" t="s">
        <v>21</v>
      </c>
      <c r="E139" s="37">
        <v>24</v>
      </c>
      <c r="F139" s="37">
        <v>128</v>
      </c>
    </row>
    <row r="140" spans="1:6" x14ac:dyDescent="0.25">
      <c r="A140" s="30">
        <v>2206</v>
      </c>
      <c r="B140" s="31" t="s">
        <v>209</v>
      </c>
      <c r="C140" s="32" t="s">
        <v>214</v>
      </c>
      <c r="D140" s="38" t="s">
        <v>21</v>
      </c>
      <c r="E140" s="37">
        <v>95</v>
      </c>
      <c r="F140" s="37">
        <v>318</v>
      </c>
    </row>
    <row r="141" spans="1:6" x14ac:dyDescent="0.25">
      <c r="A141" s="30">
        <v>2207</v>
      </c>
      <c r="B141" s="31" t="s">
        <v>209</v>
      </c>
      <c r="C141" s="32" t="s">
        <v>215</v>
      </c>
      <c r="D141" s="38">
        <v>6</v>
      </c>
      <c r="E141" s="37">
        <v>115</v>
      </c>
      <c r="F141" s="37">
        <v>41</v>
      </c>
    </row>
    <row r="142" spans="1:6" x14ac:dyDescent="0.25">
      <c r="A142" s="30">
        <v>2208</v>
      </c>
      <c r="B142" s="31" t="s">
        <v>209</v>
      </c>
      <c r="C142" s="32" t="s">
        <v>216</v>
      </c>
      <c r="D142" s="38" t="s">
        <v>21</v>
      </c>
      <c r="E142" s="37">
        <v>15</v>
      </c>
      <c r="F142" s="37">
        <v>61</v>
      </c>
    </row>
    <row r="143" spans="1:6" x14ac:dyDescent="0.25">
      <c r="A143" s="30">
        <v>2209</v>
      </c>
      <c r="B143" s="31" t="s">
        <v>209</v>
      </c>
      <c r="C143" s="32" t="s">
        <v>217</v>
      </c>
      <c r="D143" s="38" t="s">
        <v>21</v>
      </c>
      <c r="E143" s="37">
        <v>35</v>
      </c>
      <c r="F143" s="37">
        <v>10</v>
      </c>
    </row>
    <row r="144" spans="1:6" x14ac:dyDescent="0.25">
      <c r="A144" s="30">
        <v>2212</v>
      </c>
      <c r="B144" s="31" t="s">
        <v>218</v>
      </c>
      <c r="C144" s="32" t="s">
        <v>219</v>
      </c>
      <c r="D144" s="38" t="s">
        <v>21</v>
      </c>
      <c r="E144" s="37">
        <v>66</v>
      </c>
      <c r="F144" s="37">
        <v>73</v>
      </c>
    </row>
    <row r="145" spans="1:6" x14ac:dyDescent="0.25">
      <c r="A145" s="30">
        <v>2213</v>
      </c>
      <c r="B145" s="31" t="s">
        <v>218</v>
      </c>
      <c r="C145" s="32" t="s">
        <v>220</v>
      </c>
      <c r="D145" s="38" t="s">
        <v>21</v>
      </c>
      <c r="E145" s="37" t="s">
        <v>21</v>
      </c>
      <c r="F145" s="37">
        <v>9</v>
      </c>
    </row>
    <row r="146" spans="1:6" x14ac:dyDescent="0.25">
      <c r="A146" s="30">
        <v>2214</v>
      </c>
      <c r="B146" s="31" t="s">
        <v>218</v>
      </c>
      <c r="C146" s="32" t="s">
        <v>221</v>
      </c>
      <c r="D146" s="38" t="s">
        <v>21</v>
      </c>
      <c r="E146" s="37" t="s">
        <v>21</v>
      </c>
      <c r="F146" s="37" t="s">
        <v>21</v>
      </c>
    </row>
    <row r="147" spans="1:6" x14ac:dyDescent="0.25">
      <c r="A147" s="30">
        <v>2215</v>
      </c>
      <c r="B147" s="31" t="s">
        <v>218</v>
      </c>
      <c r="C147" s="32" t="s">
        <v>222</v>
      </c>
      <c r="D147" s="38" t="s">
        <v>21</v>
      </c>
      <c r="E147" s="37" t="s">
        <v>21</v>
      </c>
      <c r="F147" s="37" t="s">
        <v>21</v>
      </c>
    </row>
    <row r="148" spans="1:6" x14ac:dyDescent="0.25">
      <c r="A148" s="30">
        <v>2216</v>
      </c>
      <c r="B148" s="31" t="s">
        <v>218</v>
      </c>
      <c r="C148" s="32" t="s">
        <v>223</v>
      </c>
      <c r="D148" s="38" t="s">
        <v>21</v>
      </c>
      <c r="E148" s="37" t="s">
        <v>21</v>
      </c>
      <c r="F148" s="37">
        <v>8</v>
      </c>
    </row>
    <row r="149" spans="1:6" x14ac:dyDescent="0.25">
      <c r="A149" s="30">
        <v>2217</v>
      </c>
      <c r="B149" s="31" t="s">
        <v>218</v>
      </c>
      <c r="C149" s="32" t="s">
        <v>224</v>
      </c>
      <c r="D149" s="38" t="s">
        <v>21</v>
      </c>
      <c r="E149" s="38" t="s">
        <v>21</v>
      </c>
      <c r="F149" s="37" t="s">
        <v>21</v>
      </c>
    </row>
    <row r="150" spans="1:6" x14ac:dyDescent="0.25">
      <c r="A150" s="30">
        <v>2219</v>
      </c>
      <c r="B150" s="31" t="s">
        <v>225</v>
      </c>
      <c r="C150" s="32" t="s">
        <v>226</v>
      </c>
      <c r="D150" s="38" t="s">
        <v>21</v>
      </c>
      <c r="E150" s="37" t="s">
        <v>21</v>
      </c>
      <c r="F150" s="37">
        <v>10</v>
      </c>
    </row>
    <row r="151" spans="1:6" x14ac:dyDescent="0.25">
      <c r="A151" s="30">
        <v>2220</v>
      </c>
      <c r="B151" s="31" t="s">
        <v>225</v>
      </c>
      <c r="C151" s="32" t="s">
        <v>227</v>
      </c>
      <c r="D151" s="37" t="s">
        <v>21</v>
      </c>
      <c r="E151" s="38" t="s">
        <v>21</v>
      </c>
      <c r="F151" s="38" t="s">
        <v>21</v>
      </c>
    </row>
    <row r="152" spans="1:6" x14ac:dyDescent="0.25">
      <c r="A152" s="30">
        <v>2221</v>
      </c>
      <c r="B152" s="31" t="s">
        <v>225</v>
      </c>
      <c r="C152" s="32" t="s">
        <v>228</v>
      </c>
      <c r="D152" s="38" t="s">
        <v>21</v>
      </c>
      <c r="E152" s="37">
        <v>13</v>
      </c>
      <c r="F152" s="38" t="s">
        <v>21</v>
      </c>
    </row>
    <row r="153" spans="1:6" x14ac:dyDescent="0.25">
      <c r="A153" s="30">
        <v>2225</v>
      </c>
      <c r="B153" s="31" t="s">
        <v>229</v>
      </c>
      <c r="C153" s="32" t="s">
        <v>230</v>
      </c>
      <c r="D153" s="38" t="s">
        <v>21</v>
      </c>
      <c r="E153" s="37" t="s">
        <v>21</v>
      </c>
      <c r="F153" s="37" t="s">
        <v>21</v>
      </c>
    </row>
    <row r="154" spans="1:6" x14ac:dyDescent="0.25">
      <c r="A154" s="30">
        <v>2229</v>
      </c>
      <c r="B154" s="31" t="s">
        <v>229</v>
      </c>
      <c r="C154" s="32" t="s">
        <v>231</v>
      </c>
      <c r="D154" s="38" t="s">
        <v>21</v>
      </c>
      <c r="E154" s="37">
        <v>12</v>
      </c>
      <c r="F154" s="37" t="s">
        <v>21</v>
      </c>
    </row>
    <row r="155" spans="1:6" x14ac:dyDescent="0.25">
      <c r="A155" s="30">
        <v>2230</v>
      </c>
      <c r="B155" s="31" t="s">
        <v>232</v>
      </c>
      <c r="C155" s="32" t="s">
        <v>233</v>
      </c>
      <c r="D155" s="38" t="s">
        <v>21</v>
      </c>
      <c r="E155" s="37">
        <v>12</v>
      </c>
      <c r="F155" s="37" t="s">
        <v>21</v>
      </c>
    </row>
    <row r="156" spans="1:6" x14ac:dyDescent="0.25">
      <c r="A156" s="30">
        <v>2239</v>
      </c>
      <c r="B156" s="31" t="s">
        <v>232</v>
      </c>
      <c r="C156" s="32" t="s">
        <v>234</v>
      </c>
      <c r="D156" s="37">
        <v>32</v>
      </c>
      <c r="E156" s="37">
        <v>503</v>
      </c>
      <c r="F156" s="37">
        <v>430</v>
      </c>
    </row>
    <row r="157" spans="1:6" x14ac:dyDescent="0.25">
      <c r="A157" s="30">
        <v>2240</v>
      </c>
      <c r="B157" s="31" t="s">
        <v>232</v>
      </c>
      <c r="C157" s="32" t="s">
        <v>235</v>
      </c>
      <c r="D157" s="38" t="s">
        <v>21</v>
      </c>
      <c r="E157" s="37">
        <v>35</v>
      </c>
      <c r="F157" s="37">
        <v>9</v>
      </c>
    </row>
    <row r="158" spans="1:6" x14ac:dyDescent="0.25">
      <c r="A158" s="30">
        <v>2241</v>
      </c>
      <c r="B158" s="31" t="s">
        <v>232</v>
      </c>
      <c r="C158" s="32" t="s">
        <v>236</v>
      </c>
      <c r="D158" s="37">
        <v>9</v>
      </c>
      <c r="E158" s="37">
        <v>148</v>
      </c>
      <c r="F158" s="37">
        <v>158</v>
      </c>
    </row>
    <row r="159" spans="1:6" x14ac:dyDescent="0.25">
      <c r="A159" s="30">
        <v>2242</v>
      </c>
      <c r="B159" s="31" t="s">
        <v>232</v>
      </c>
      <c r="C159" s="32" t="s">
        <v>237</v>
      </c>
      <c r="D159" s="37">
        <v>12</v>
      </c>
      <c r="E159" s="37">
        <v>158</v>
      </c>
      <c r="F159" s="37">
        <v>353</v>
      </c>
    </row>
    <row r="160" spans="1:6" x14ac:dyDescent="0.25">
      <c r="A160" s="30">
        <v>2243</v>
      </c>
      <c r="B160" s="31" t="s">
        <v>232</v>
      </c>
      <c r="C160" s="32" t="s">
        <v>238</v>
      </c>
      <c r="D160" s="37">
        <v>50</v>
      </c>
      <c r="E160" s="37">
        <v>835</v>
      </c>
      <c r="F160" s="37">
        <v>418</v>
      </c>
    </row>
    <row r="161" spans="1:6" x14ac:dyDescent="0.25">
      <c r="A161" s="30">
        <v>2244</v>
      </c>
      <c r="B161" s="31" t="s">
        <v>232</v>
      </c>
      <c r="C161" s="32" t="s">
        <v>239</v>
      </c>
      <c r="D161" s="37">
        <v>6</v>
      </c>
      <c r="E161" s="37">
        <v>55</v>
      </c>
      <c r="F161" s="37">
        <v>43</v>
      </c>
    </row>
    <row r="162" spans="1:6" x14ac:dyDescent="0.25">
      <c r="A162" s="30">
        <v>2245</v>
      </c>
      <c r="B162" s="31" t="s">
        <v>232</v>
      </c>
      <c r="C162" s="32" t="s">
        <v>240</v>
      </c>
      <c r="D162" s="38" t="s">
        <v>21</v>
      </c>
      <c r="E162" s="37">
        <v>13</v>
      </c>
      <c r="F162" s="37">
        <v>36</v>
      </c>
    </row>
    <row r="163" spans="1:6" x14ac:dyDescent="0.25">
      <c r="A163" s="30">
        <v>2247</v>
      </c>
      <c r="B163" s="31" t="s">
        <v>241</v>
      </c>
      <c r="C163" s="32" t="s">
        <v>242</v>
      </c>
      <c r="D163" s="38" t="s">
        <v>21</v>
      </c>
      <c r="E163" s="37" t="s">
        <v>21</v>
      </c>
      <c r="F163" s="38">
        <v>8</v>
      </c>
    </row>
    <row r="164" spans="1:6" x14ac:dyDescent="0.25">
      <c r="A164" s="30">
        <v>2248</v>
      </c>
      <c r="B164" s="31" t="s">
        <v>241</v>
      </c>
      <c r="C164" s="32" t="s">
        <v>243</v>
      </c>
      <c r="D164" s="38" t="s">
        <v>21</v>
      </c>
      <c r="E164" s="37" t="s">
        <v>21</v>
      </c>
      <c r="F164" s="37" t="s">
        <v>21</v>
      </c>
    </row>
    <row r="165" spans="1:6" x14ac:dyDescent="0.25">
      <c r="A165" s="30">
        <v>2249</v>
      </c>
      <c r="B165" s="31" t="s">
        <v>241</v>
      </c>
      <c r="C165" s="32" t="s">
        <v>244</v>
      </c>
      <c r="D165" s="38" t="s">
        <v>21</v>
      </c>
      <c r="E165" s="37" t="s">
        <v>21</v>
      </c>
      <c r="F165" s="37" t="s">
        <v>21</v>
      </c>
    </row>
    <row r="166" spans="1:6" x14ac:dyDescent="0.25">
      <c r="A166" s="30">
        <v>2251</v>
      </c>
      <c r="B166" s="31" t="s">
        <v>245</v>
      </c>
      <c r="C166" s="32" t="s">
        <v>246</v>
      </c>
      <c r="D166" s="37" t="s">
        <v>21</v>
      </c>
      <c r="E166" s="37">
        <v>38</v>
      </c>
      <c r="F166" s="37">
        <v>32</v>
      </c>
    </row>
    <row r="167" spans="1:6" x14ac:dyDescent="0.25">
      <c r="A167" s="30">
        <v>2252</v>
      </c>
      <c r="B167" s="31" t="s">
        <v>245</v>
      </c>
      <c r="C167" s="32" t="s">
        <v>247</v>
      </c>
      <c r="D167" s="41" t="s">
        <v>21</v>
      </c>
      <c r="E167" s="37">
        <v>18</v>
      </c>
      <c r="F167" s="37">
        <v>20</v>
      </c>
    </row>
    <row r="168" spans="1:6" x14ac:dyDescent="0.25">
      <c r="A168" s="30">
        <v>2253</v>
      </c>
      <c r="B168" s="31" t="s">
        <v>245</v>
      </c>
      <c r="C168" s="32" t="s">
        <v>248</v>
      </c>
      <c r="D168" s="37">
        <v>11</v>
      </c>
      <c r="E168" s="37">
        <v>12</v>
      </c>
      <c r="F168" s="37">
        <v>64</v>
      </c>
    </row>
    <row r="169" spans="1:6" x14ac:dyDescent="0.25">
      <c r="A169" s="30">
        <v>2254</v>
      </c>
      <c r="B169" s="31" t="s">
        <v>245</v>
      </c>
      <c r="C169" s="32" t="s">
        <v>249</v>
      </c>
      <c r="D169" s="38" t="s">
        <v>21</v>
      </c>
      <c r="E169" s="37">
        <v>77</v>
      </c>
      <c r="F169" s="37">
        <v>103</v>
      </c>
    </row>
    <row r="170" spans="1:6" x14ac:dyDescent="0.25">
      <c r="A170" s="30">
        <v>2255</v>
      </c>
      <c r="B170" s="31" t="s">
        <v>245</v>
      </c>
      <c r="C170" s="32" t="s">
        <v>250</v>
      </c>
      <c r="D170" s="38" t="s">
        <v>21</v>
      </c>
      <c r="E170" s="37">
        <v>66</v>
      </c>
      <c r="F170" s="37">
        <v>72</v>
      </c>
    </row>
    <row r="171" spans="1:6" x14ac:dyDescent="0.25">
      <c r="A171" s="30">
        <v>2256</v>
      </c>
      <c r="B171" s="31" t="s">
        <v>245</v>
      </c>
      <c r="C171" s="32" t="s">
        <v>251</v>
      </c>
      <c r="D171" s="38">
        <v>12</v>
      </c>
      <c r="E171" s="37">
        <v>225</v>
      </c>
      <c r="F171" s="37">
        <v>175</v>
      </c>
    </row>
    <row r="172" spans="1:6" x14ac:dyDescent="0.25">
      <c r="A172" s="30">
        <v>2257</v>
      </c>
      <c r="B172" s="31" t="s">
        <v>245</v>
      </c>
      <c r="C172" s="32" t="s">
        <v>252</v>
      </c>
      <c r="D172" s="38" t="s">
        <v>21</v>
      </c>
      <c r="E172" s="37">
        <v>32</v>
      </c>
      <c r="F172" s="37">
        <v>125</v>
      </c>
    </row>
    <row r="173" spans="1:6" x14ac:dyDescent="0.25">
      <c r="A173" s="30">
        <v>2262</v>
      </c>
      <c r="B173" s="31" t="s">
        <v>69</v>
      </c>
      <c r="C173" s="32" t="s">
        <v>253</v>
      </c>
      <c r="D173" s="38" t="s">
        <v>21</v>
      </c>
      <c r="E173" s="37">
        <v>11</v>
      </c>
      <c r="F173" s="37">
        <v>25</v>
      </c>
    </row>
    <row r="174" spans="1:6" x14ac:dyDescent="0.25">
      <c r="A174" s="30">
        <v>2336</v>
      </c>
      <c r="B174" s="31" t="s">
        <v>176</v>
      </c>
      <c r="C174" s="32" t="s">
        <v>254</v>
      </c>
      <c r="D174" s="38" t="s">
        <v>21</v>
      </c>
      <c r="E174" s="37" t="s">
        <v>21</v>
      </c>
      <c r="F174" s="37">
        <v>16</v>
      </c>
    </row>
    <row r="175" spans="1:6" x14ac:dyDescent="0.25">
      <c r="A175" s="30">
        <v>3997</v>
      </c>
      <c r="B175" s="31" t="s">
        <v>188</v>
      </c>
      <c r="C175" s="32" t="s">
        <v>255</v>
      </c>
      <c r="D175" s="38" t="s">
        <v>21</v>
      </c>
      <c r="E175" s="37" t="s">
        <v>21</v>
      </c>
      <c r="F175" s="37" t="s">
        <v>21</v>
      </c>
    </row>
    <row r="176" spans="1:6" x14ac:dyDescent="0.25">
      <c r="A176" s="30">
        <v>4131</v>
      </c>
      <c r="B176" s="31" t="s">
        <v>229</v>
      </c>
      <c r="C176" s="32" t="s">
        <v>256</v>
      </c>
      <c r="D176" s="37" t="s">
        <v>21</v>
      </c>
      <c r="E176" s="37">
        <v>130</v>
      </c>
      <c r="F176" s="37">
        <v>158</v>
      </c>
    </row>
    <row r="177" spans="1:1" x14ac:dyDescent="0.25">
      <c r="A177" s="20" t="s">
        <v>40</v>
      </c>
    </row>
    <row r="178" spans="1:1" x14ac:dyDescent="0.25">
      <c r="A178" s="20" t="s">
        <v>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Office xmlns="http://schemas.microsoft.com/sharepoint/v3" xsi:nil="true"/>
    <Priority xmlns="c30eb2c4-08af-4681-9c46-ce44a6085b67">Tier 3</Priority>
    <Remediation_x0020_Date xmlns="c30eb2c4-08af-4681-9c46-ce44a6085b67">2018-12-03T08:00:00+00:00</Remediation_x0020_Date>
    <Estimated_x0020_Creation_x0020_Date xmlns="c30eb2c4-08af-4681-9c46-ce44a6085b67">2016-12-03T08:00:00+00:00</Estimated_x0020_Creation_x0020_Date>
  </documentManagement>
</p:properties>
</file>

<file path=customXml/itemProps1.xml><?xml version="1.0" encoding="utf-8"?>
<ds:datastoreItem xmlns:ds="http://schemas.openxmlformats.org/officeDocument/2006/customXml" ds:itemID="{86F55069-4FEF-4EF0-931C-435753C0EE03}"/>
</file>

<file path=customXml/itemProps2.xml><?xml version="1.0" encoding="utf-8"?>
<ds:datastoreItem xmlns:ds="http://schemas.openxmlformats.org/officeDocument/2006/customXml" ds:itemID="{35681A6B-DF0B-403E-A54B-2D82D1B7CA6B}"/>
</file>

<file path=customXml/itemProps3.xml><?xml version="1.0" encoding="utf-8"?>
<ds:datastoreItem xmlns:ds="http://schemas.openxmlformats.org/officeDocument/2006/customXml" ds:itemID="{8CFE3D85-0E20-47BE-84D8-BBBCCFCAEE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Statewide Student Count</vt:lpstr>
      <vt:lpstr>Students Disciplined Count</vt:lpstr>
      <vt:lpstr>% of Population Disciplined</vt:lpstr>
      <vt:lpstr>Offenses by Category Table</vt:lpstr>
      <vt:lpstr>Offenses by Category Chart</vt:lpstr>
      <vt:lpstr>District Student Count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"Beversj"</dc:creator>
  <cp:lastModifiedBy>"turnbulm"</cp:lastModifiedBy>
  <dcterms:created xsi:type="dcterms:W3CDTF">2017-11-27T15:59:51Z</dcterms:created>
  <dcterms:modified xsi:type="dcterms:W3CDTF">2017-12-21T21:40:51Z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</Properties>
</file>