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16"/>
  <workbookPr/>
  <mc:AlternateContent xmlns:mc="http://schemas.openxmlformats.org/markup-compatibility/2006">
    <mc:Choice Requires="x15">
      <x15ac:absPath xmlns:x15ac="http://schemas.microsoft.com/office/spreadsheetml/2010/11/ac" url="https://stateoforegon.sharepoint.com/sites/ODF-PrivateForestProgram/Shared Documents/Urban and Community Forests/Programs-Projects-Initiatives/IRA/Call-for-Proposals-Development/Tribal-CFP/Final-CFP-Documents/"/>
    </mc:Choice>
  </mc:AlternateContent>
  <xr:revisionPtr revIDLastSave="0" documentId="8_{A193736E-6967-4AB0-827E-EDBD4FBF7131}" xr6:coauthVersionLast="47" xr6:coauthVersionMax="47" xr10:uidLastSave="{00000000-0000-0000-0000-000000000000}"/>
  <bookViews>
    <workbookView xWindow="-120" yWindow="-120" windowWidth="29040" windowHeight="15840" xr2:uid="{00000000-000D-0000-FFFF-FFFF00000000}"/>
  </bookViews>
  <sheets>
    <sheet name="Budget Instructions" sheetId="1" r:id="rId1"/>
    <sheet name="Budget &amp; Budget Narrative" sheetId="2" r:id="rId2"/>
    <sheet name="Budget Summary" sheetId="3" r:id="rId3"/>
    <sheet name="Budget Definitions" sheetId="4" r:id="rId4"/>
    <sheet name="EXAMPLE Budget &amp; Budget Narrati"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3" i="2" l="1"/>
  <c r="E59" i="5"/>
  <c r="E51" i="5"/>
  <c r="E50" i="5"/>
  <c r="E66" i="5" l="1"/>
  <c r="E65" i="5"/>
  <c r="E64" i="5"/>
  <c r="E63" i="5"/>
  <c r="E62" i="5"/>
  <c r="E61" i="5"/>
  <c r="E60" i="5"/>
  <c r="E56" i="5"/>
  <c r="E55" i="5"/>
  <c r="E54" i="5"/>
  <c r="E53" i="5"/>
  <c r="E57" i="5" s="1"/>
  <c r="E52" i="5"/>
  <c r="E47" i="5"/>
  <c r="E46" i="5"/>
  <c r="E45" i="5"/>
  <c r="E44" i="5"/>
  <c r="E43" i="5"/>
  <c r="E42" i="5"/>
  <c r="E41" i="5"/>
  <c r="E48" i="5" s="1"/>
  <c r="E57" i="2"/>
  <c r="E56" i="2"/>
  <c r="E55" i="2"/>
  <c r="E54" i="2"/>
  <c r="E53" i="2"/>
  <c r="E52" i="2"/>
  <c r="E51" i="2"/>
  <c r="E42" i="2"/>
  <c r="E71" i="2"/>
  <c r="E70" i="2"/>
  <c r="E62" i="2"/>
  <c r="E61" i="2"/>
  <c r="E45" i="2"/>
  <c r="E44" i="2"/>
  <c r="E36" i="2"/>
  <c r="E35" i="2"/>
  <c r="E28" i="2"/>
  <c r="E27" i="2"/>
  <c r="E18" i="2"/>
  <c r="E17" i="2"/>
  <c r="E10" i="2"/>
  <c r="E9" i="2"/>
  <c r="E7" i="5"/>
  <c r="E8" i="5"/>
  <c r="E9" i="5"/>
  <c r="E10" i="5"/>
  <c r="E38" i="5"/>
  <c r="E37" i="5"/>
  <c r="E36" i="5"/>
  <c r="E35" i="5"/>
  <c r="E34" i="5"/>
  <c r="E31" i="5"/>
  <c r="E30" i="5"/>
  <c r="E29" i="5"/>
  <c r="E28" i="5"/>
  <c r="E27" i="5"/>
  <c r="E32" i="5" s="1"/>
  <c r="E24" i="5"/>
  <c r="E23" i="5"/>
  <c r="E22" i="5"/>
  <c r="E21" i="5"/>
  <c r="E20" i="5"/>
  <c r="E17" i="5"/>
  <c r="E16" i="5"/>
  <c r="E15" i="5"/>
  <c r="E14" i="5"/>
  <c r="E13" i="5"/>
  <c r="E6" i="5"/>
  <c r="B3" i="3"/>
  <c r="E75" i="2"/>
  <c r="E74" i="2"/>
  <c r="E72" i="2"/>
  <c r="E69" i="2"/>
  <c r="E66" i="2"/>
  <c r="E65" i="2"/>
  <c r="E64" i="2"/>
  <c r="E63" i="2"/>
  <c r="E60" i="2"/>
  <c r="E48" i="2"/>
  <c r="E47" i="2"/>
  <c r="E46" i="2"/>
  <c r="E43" i="2"/>
  <c r="E39" i="2"/>
  <c r="E38" i="2"/>
  <c r="E37" i="2"/>
  <c r="E34" i="2"/>
  <c r="E33" i="2"/>
  <c r="E30" i="2"/>
  <c r="E29" i="2"/>
  <c r="E26" i="2"/>
  <c r="E25" i="2"/>
  <c r="E24" i="2"/>
  <c r="E21" i="2"/>
  <c r="E20" i="2"/>
  <c r="E19" i="2"/>
  <c r="E16" i="2"/>
  <c r="E15" i="2"/>
  <c r="E12" i="2"/>
  <c r="E11" i="2"/>
  <c r="E8" i="2"/>
  <c r="E7" i="2"/>
  <c r="E6" i="2"/>
  <c r="E68" i="5" l="1"/>
  <c r="E67" i="5"/>
  <c r="E58" i="2"/>
  <c r="E22" i="2"/>
  <c r="B6" i="3" s="1"/>
  <c r="E31" i="2"/>
  <c r="B7" i="3" s="1"/>
  <c r="E76" i="2"/>
  <c r="E67" i="2"/>
  <c r="E78" i="2" s="1"/>
  <c r="E13" i="2"/>
  <c r="B5" i="3" s="1"/>
  <c r="E40" i="2"/>
  <c r="B8" i="3" s="1"/>
  <c r="E49" i="2"/>
  <c r="B9" i="3" s="1"/>
  <c r="E11" i="5"/>
  <c r="E39" i="5"/>
  <c r="E25" i="5"/>
  <c r="E18" i="5"/>
  <c r="E69" i="5" l="1"/>
  <c r="E70" i="5" s="1"/>
  <c r="E71" i="5" s="1"/>
  <c r="E77" i="2"/>
  <c r="B10" i="3"/>
  <c r="E79" i="2" l="1"/>
  <c r="E80" i="2" s="1"/>
  <c r="B11" i="3"/>
  <c r="B12" i="3" l="1"/>
  <c r="B13" i="3"/>
  <c r="E81" i="2"/>
  <c r="B14" i="3" s="1"/>
</calcChain>
</file>

<file path=xl/sharedStrings.xml><?xml version="1.0" encoding="utf-8"?>
<sst xmlns="http://schemas.openxmlformats.org/spreadsheetml/2006/main" count="156" uniqueCount="114">
  <si>
    <t>2024 Urban &amp; Community Forestry Subaward Program: Budget Instructions</t>
  </si>
  <si>
    <r>
      <t xml:space="preserve">Step 1: Review the "Example Budget &amp; Budget Narrative” </t>
    </r>
    <r>
      <rPr>
        <sz val="12"/>
        <color indexed="8"/>
        <rFont val="Calibri"/>
        <family val="2"/>
      </rPr>
      <t>and</t>
    </r>
    <r>
      <rPr>
        <b/>
        <sz val="12"/>
        <color indexed="8"/>
        <rFont val="Calibri"/>
        <family val="2"/>
      </rPr>
      <t xml:space="preserve"> “Budget Definitions” sheets </t>
    </r>
    <r>
      <rPr>
        <sz val="12"/>
        <color indexed="8"/>
        <rFont val="Calibri"/>
        <family val="2"/>
      </rPr>
      <t xml:space="preserve">(see tabs at the bottom of this template) to become familiar with the budget template format. </t>
    </r>
    <r>
      <rPr>
        <b/>
        <sz val="12"/>
        <color indexed="8"/>
        <rFont val="Calibri"/>
        <family val="2"/>
      </rPr>
      <t xml:space="preserve">
Step 2. Enter line item expense information in the “Budget &amp; Budget Narrative” sheet.</t>
    </r>
    <r>
      <rPr>
        <sz val="12"/>
        <color indexed="8"/>
        <rFont val="Calibri"/>
        <family val="2"/>
      </rPr>
      <t xml:space="preserve"> For each budget category, enter all line items (i.e., individual expense line) with their unit type, unit cost, and number of units. Line item total costs are calculated automatically based on the "Unit Cost" and the "Number of Units" columns ("Unit Cost" multiplied by "Number of Units"). For any line items that do not have a clear unit type, unit cost, or number of units, enter the total cost in the "Unit Cost" column and enter “1” in the “Number of Units” column. 
NOTE: This template automatically calculates budget category totals all related line item costs. These calculated total cells are “locked.” All budget category total costs (e.g., Personnel, Fringe Benefits, Travel, Supplies, Contractual, and Other Costs) are automatically calculated to obtain the Total Direct Costs. See "Budget Definitions" sheet (tab at bottom) for explanations and examples of budget categories, unit type, and unit cost. NOTE: "Other Costs" are separated into two categories with equipment rentals itemized separately. </t>
    </r>
    <r>
      <rPr>
        <b/>
        <sz val="12"/>
        <color indexed="8"/>
        <rFont val="Calibri"/>
        <family val="2"/>
      </rPr>
      <t xml:space="preserve">
Step 3: Complete “Budget Narrative” column in the “Budget &amp; Budget Narrative” sheet</t>
    </r>
    <r>
      <rPr>
        <sz val="12"/>
        <color indexed="8"/>
        <rFont val="Calibri"/>
        <family val="2"/>
      </rPr>
      <t xml:space="preserve">. For each line item, provide a clear and concise description, justification, and basis of the cost estimate (i.e., how the budget number was determined to be fair and reasonable).  See budget definitions for additional guidance.
</t>
    </r>
    <r>
      <rPr>
        <b/>
        <sz val="12"/>
        <color indexed="8"/>
        <rFont val="Calibri"/>
        <family val="2"/>
      </rPr>
      <t>Step 4: Enter your indirect cost rate (percent).</t>
    </r>
    <r>
      <rPr>
        <sz val="12"/>
        <color indexed="8"/>
        <rFont val="Calibri"/>
        <family val="2"/>
      </rPr>
      <t xml:space="preserve"> Use the “de minimis” 10% rate, or, if applicant has a “Negotiated Indirect Cost Rate Agreement” (NICRA), use that rate. The budget form will calculate the indirect cost total automatically.  NOTE: The indirect rate is multiplied by the Modified Total Direct Costs (MTDC), which subtracts equipment rental from total direct costs. See the “Budget Definitions” worksheet for explanation of indirect costs.
</t>
    </r>
    <r>
      <rPr>
        <b/>
        <i/>
        <sz val="12"/>
        <color indexed="8"/>
        <rFont val="Calibri"/>
        <family val="2"/>
      </rPr>
      <t xml:space="preserve">**NOTE: If you would like assistance with this budget template or need to add more line item rows to any budget category, please contact any UCF staff listed on the Call for Proposals or send an email to UCF.Program@odf.oregon.gov. </t>
    </r>
  </si>
  <si>
    <t>2024 Urban &amp; Community Forestry Subaward Program: Budget and Budget Narrative</t>
  </si>
  <si>
    <t xml:space="preserve">**NOTE: If you need assistance with this budget template or need to add rows to any budget category, please contact any UCF staff listed on the Call for Proposals or send an email to UCF.Program@odf.oregon.gov. </t>
  </si>
  <si>
    <t xml:space="preserve">  Project Title:</t>
  </si>
  <si>
    <t>(Enter project title here. Use 25 words or less)</t>
  </si>
  <si>
    <t>PROJECT EXPENSES:</t>
  </si>
  <si>
    <r>
      <t xml:space="preserve">Unit Type 
</t>
    </r>
    <r>
      <rPr>
        <i/>
        <sz val="11"/>
        <color indexed="8"/>
        <rFont val="Calibri"/>
        <family val="2"/>
      </rPr>
      <t>(e.g., months, days, trips)</t>
    </r>
  </si>
  <si>
    <t>Unit Cost</t>
  </si>
  <si>
    <t>Number of Units</t>
  </si>
  <si>
    <t>Total</t>
  </si>
  <si>
    <r>
      <t xml:space="preserve">Budget Narrative
</t>
    </r>
    <r>
      <rPr>
        <b/>
        <i/>
        <sz val="11"/>
        <color indexed="8"/>
        <rFont val="Calibri"/>
        <family val="2"/>
      </rPr>
      <t>(Line Item Description &amp; Cost Basis)</t>
    </r>
    <r>
      <rPr>
        <b/>
        <sz val="11"/>
        <color indexed="8"/>
        <rFont val="Calibri"/>
        <family val="2"/>
      </rPr>
      <t xml:space="preserve"> </t>
    </r>
  </si>
  <si>
    <t>Personnel (list each position separately):</t>
  </si>
  <si>
    <t>Total Personnel</t>
  </si>
  <si>
    <t>Fringe Benefits (list each position's fringe benefits separately):</t>
  </si>
  <si>
    <t xml:space="preserve">Total Fringe Benefits </t>
  </si>
  <si>
    <t>Travel:</t>
  </si>
  <si>
    <t>Total Travel</t>
  </si>
  <si>
    <t>Supplies:</t>
  </si>
  <si>
    <t>Total Supplies</t>
  </si>
  <si>
    <t>Contractual (list each contract separately):</t>
  </si>
  <si>
    <t>Total Contractual</t>
  </si>
  <si>
    <t>Other Costs 1 (subawards):</t>
  </si>
  <si>
    <t>Total Subawards</t>
  </si>
  <si>
    <t>Other Costs 2 (rentals and stipends):</t>
  </si>
  <si>
    <t>Total Rentals and Stipdents</t>
  </si>
  <si>
    <t>Other Costs 3 (not including rentals, stipends, and subawards):</t>
  </si>
  <si>
    <t>Total Other Costs 3</t>
  </si>
  <si>
    <r>
      <t xml:space="preserve">Total Direct Costs </t>
    </r>
    <r>
      <rPr>
        <i/>
        <sz val="11"/>
        <color rgb="FF99403D"/>
        <rFont val="Calibri"/>
        <family val="2"/>
      </rPr>
      <t>(automatically calculated from combined totals of all budget categories)</t>
    </r>
  </si>
  <si>
    <r>
      <t>Direct Costs Not Eligible For Indirect Costs</t>
    </r>
    <r>
      <rPr>
        <i/>
        <sz val="11"/>
        <color indexed="15"/>
        <rFont val="Calibri"/>
        <family val="2"/>
      </rPr>
      <t xml:space="preserve"> (rentals, stipends, and amount of each subaward over $25,000)</t>
    </r>
  </si>
  <si>
    <t xml:space="preserve">Modified Total Direct Costs </t>
  </si>
  <si>
    <r>
      <rPr>
        <b/>
        <sz val="11"/>
        <color indexed="8"/>
        <rFont val="Calibri"/>
        <family val="2"/>
      </rPr>
      <t>Indirect Costs:</t>
    </r>
    <r>
      <rPr>
        <sz val="11"/>
        <color indexed="8"/>
        <rFont val="Calibri"/>
        <family val="2"/>
      </rPr>
      <t xml:space="preserve"> Use "de minimis" rate (10%) or an approved negotiated indirect cost rate agreement (NICRA). Include copy of your NICRA as an attachment.</t>
    </r>
  </si>
  <si>
    <t xml:space="preserve">ENTER PERCENT HERE: </t>
  </si>
  <si>
    <r>
      <t>Total Project Expenses</t>
    </r>
    <r>
      <rPr>
        <i/>
        <sz val="11"/>
        <color rgb="FF99403D"/>
        <rFont val="Calibri"/>
        <family val="2"/>
      </rPr>
      <t xml:space="preserve"> (automatically calculated from Total Direct and Indirect Costs)</t>
    </r>
    <r>
      <rPr>
        <b/>
        <sz val="11"/>
        <color indexed="8"/>
        <rFont val="Calibri"/>
        <family val="2"/>
      </rPr>
      <t>:</t>
    </r>
  </si>
  <si>
    <t>2024 Urban &amp; Community Forestry Subaward Program: Budget Summary</t>
  </si>
  <si>
    <r>
      <rPr>
        <b/>
        <sz val="11"/>
        <color indexed="8"/>
        <rFont val="Calibri"/>
        <family val="2"/>
      </rPr>
      <t xml:space="preserve">Do not enter data on this sheet.  </t>
    </r>
    <r>
      <rPr>
        <sz val="11"/>
        <color indexed="8"/>
        <rFont val="Calibri"/>
        <family val="2"/>
      </rPr>
      <t xml:space="preserve">The budget summary copies budget category totals from detailed line item budget. 
</t>
    </r>
    <r>
      <rPr>
        <b/>
        <i/>
        <sz val="11"/>
        <color indexed="8"/>
        <rFont val="Calibri"/>
        <family val="2"/>
      </rPr>
      <t xml:space="preserve">NOTE: Data in this sheet is filled in automatically with data from the "Budget and Budget Narrative" sheet. Change values in the budget form to adjust the budget summary. </t>
    </r>
  </si>
  <si>
    <t xml:space="preserve">  Project Name:</t>
  </si>
  <si>
    <t>Budget Category Subtotals</t>
  </si>
  <si>
    <t>Personnel</t>
  </si>
  <si>
    <t>Fringe Benefits</t>
  </si>
  <si>
    <t>Travel</t>
  </si>
  <si>
    <t>Supplies</t>
  </si>
  <si>
    <t>Contractual</t>
  </si>
  <si>
    <t>Other Costs</t>
  </si>
  <si>
    <t>Total Direct Costs</t>
  </si>
  <si>
    <t>Modified Total Direct Costs (MTCD)</t>
  </si>
  <si>
    <t>Indirect Costs:</t>
  </si>
  <si>
    <t>Total Project Costs:</t>
  </si>
  <si>
    <t>2024 Urban &amp; Community Forestry Subaward Program: Budget Definitions</t>
  </si>
  <si>
    <t>Budget Line Item Information (Columns):</t>
  </si>
  <si>
    <t>Budget Category</t>
  </si>
  <si>
    <t>A predetermined group of expenses in the budget (see budget category descriptions below).</t>
  </si>
  <si>
    <t>Line Item</t>
  </si>
  <si>
    <t>An single expense category within a budget category.</t>
  </si>
  <si>
    <t>Unit Type</t>
  </si>
  <si>
    <t>Unit type explains how a particular line item is measured, or the standard of measurement used to measure the unit cost. Unit type could be a period of time, distance, percent of salary (for Fringe Benefits), or count/quantity. 
Examples of Unit Type: Personnel – the number of months or years that a particular position will be employed; Fringe Benefits – proportion of the total corresponding Personnel cost; Travel – the number of miles driven or the number of nights lodging; Supplies– the count/quantity of computers; and Contractual – the number of hours that a particular consultant will be hired.</t>
  </si>
  <si>
    <t xml:space="preserve">The price for one of the associated Unit Type. 
Examples of Unit Cost: Personnel – the monthly or annual salary of a particular position; Fringe Benefits – the dollar amount equal to the percent of base salary allocated for benefits; Travel – the price per mile or the price per night lodging; Supplies – the cost of one computer; and Contractual – the hourly wage for a consultant. </t>
  </si>
  <si>
    <t>The quantity of the particular item needed based on the Unit Type.
Examples of Number of Units: Personnel – the number of months or years that a particular position will be hired; Fringe Benefits – proportion of the total corresponding Personnel cost (e.g., if Fringe Benefits are 45% of the Personnel cost, the number of units would be 0.45); Travel – the number of miles traveled or the number of nights lodging; Supplies – the number of computers; and Contractual – the number of hours for a consultant.</t>
  </si>
  <si>
    <t>Budget Narrative</t>
  </si>
  <si>
    <t>A detailed justification of programmatic relevance for each of the line items in the budget. It provides context and reasoning behind the anticipated expenditures presented in the budget. Make sure to clearly identify the basis of the cost estimate (i.e., how the budget number was determined to be fair and reasonable) for each line item as well.</t>
  </si>
  <si>
    <t>Budget Category Descriptions (Rows):</t>
  </si>
  <si>
    <t>The actual estimated salary cost paid to applicant’s employees. Show job titles or positions, the number of months or years, and monthly or annual salary rate based on the percentage of time to be devoted to the project in Unit Cost. Do not include consultant or other third-party organization costs in this category. Compensation paid to employees engaged in grant activities must be consistent with that paid for similar work within the applicant organization. In the budget narrative column, concisely outline the role/responsibilities of each position in relationship to fulfilling project goals and objectives. Include all requested information in the detailed budget and budget narrative.</t>
  </si>
  <si>
    <t>Fringe benefits are generally expressed as a percentage of the associated salary cost. Fringe benefits should be based either on actual known costs or on an approved negotiated rate for fringe benefits with a federal agency. If not based on an approved negotiated rate, list the composition of the fringe benefit package in the narrative column. Fringe benefits only apply to employees (not contractors) listed in the "Personnel" budget category, and only for the percentage of time/compensation devoted to the project.  Include all requested information in the detailed budget and budget narrative.</t>
  </si>
  <si>
    <t>Show anticipated trips, number of travelers, locations, and an estimated cost per trip for major travel costs such as air fare, mileage, lodging, and per diem.. Describe the purpose of each travel expenditure in reference to the project objectives in the budget narrative. Show the basis of computation (e.g., six people to 3-day training at $X airfare, $X lodging, $X subsistence). For workforce training projects, travel and meals for trainees should be listed separately. Show the number of trainees and unit costs involved. Identify the location of travel, if known; or if unknown, indicate "location to be determined." Indicate whether applicant's formal written travel policy or the Federal Travel Regulations are followed. Note: Travel expenses for consultants should be included in the “Contractual" budget category.  Include all requested information in the detailed budget and budget narrative.</t>
  </si>
  <si>
    <t>Generally, supplies include any materials that are expendable or consumed during the course of the project. All requested information must be included in the detailed budget and budget narrative. Include supporting per unit cost and number of units for each major supply category. Non-tangible goods and services such as printing, photocopy services, and rental costs should be included in the “Other” cost category. List items by type (e.g., office supplies, postage, training materials, copy paper, and expendable equipment items costing less than $5,000 each, such as books, hand held tape recorders) and show the basis for computation.</t>
  </si>
  <si>
    <t xml:space="preserve">Contractual
Procurement Contracts, &amp; Consultant Fees </t>
  </si>
  <si>
    <r>
      <t xml:space="preserve">Contractual expenses may be procurement contracts for supplies or services, such as a consulting arborist to develop an urban forest policy and/or planting plan. Include costs and description of work for each anticipated contract. Contractual expenses may also be allocated for insurance and audit-related costs.
</t>
    </r>
    <r>
      <rPr>
        <b/>
        <i/>
        <sz val="11"/>
        <color indexed="8"/>
        <rFont val="Calibri"/>
        <family val="2"/>
      </rPr>
      <t>Procurement contracts (see “Contract” definition at 2 CFR 200.22)</t>
    </r>
    <r>
      <rPr>
        <b/>
        <sz val="11"/>
        <color indexed="8"/>
        <rFont val="Calibri"/>
        <family val="2"/>
      </rPr>
      <t xml:space="preserve">: </t>
    </r>
    <r>
      <rPr>
        <sz val="11"/>
        <color indexed="8"/>
        <rFont val="Calibri"/>
        <family val="2"/>
      </rPr>
      <t xml:space="preserve">Provide a description of the product or service to be procured by contract and an estimate of the cost. Applicants are encouraged to promote free and open competition in awarding procurement contracts. A separate justification must be provided for sole source procurements in excess of the Simplified Acquisition Threshold set in accordance with 41 U.S.C. 1908 (currently set at $150,000). 
</t>
    </r>
    <r>
      <rPr>
        <b/>
        <i/>
        <sz val="11"/>
        <color indexed="8"/>
        <rFont val="Calibri"/>
        <family val="2"/>
      </rPr>
      <t>Consultant Fees:</t>
    </r>
    <r>
      <rPr>
        <i/>
        <sz val="11"/>
        <color indexed="8"/>
        <rFont val="Calibri"/>
        <family val="2"/>
      </rPr>
      <t xml:space="preserve"> </t>
    </r>
    <r>
      <rPr>
        <sz val="11"/>
        <color indexed="8"/>
        <rFont val="Calibri"/>
        <family val="2"/>
      </rPr>
      <t>For each consultant enter the name, if known, service to be provided, hourly or daily fee (8-hour day), and estimated time on the project. NOTE: Consultant fees in excess of the DOJ grant-making component’s maximum rate for an 8-hour day (currently $650) require additional justification and prior approval from the respective DOJ grant-making component. All requested information must be included in the budget detail worksheet and budget narrative.</t>
    </r>
  </si>
  <si>
    <r>
      <t xml:space="preserve">Costs not captured in categories above, for example, rental or lease of equipment, and printing or photocopying. Subawards should also be included in the Other Costs category.
Include per unit costs and number of units, as applicable for major categories. Include all requested information in the detailed budget and budget narrative.
</t>
    </r>
    <r>
      <rPr>
        <b/>
        <i/>
        <sz val="11"/>
        <color rgb="FF000000"/>
        <rFont val="Calibri"/>
        <family val="2"/>
      </rPr>
      <t>NOTE: In the Budget,  subawards should be documented in "Other Costs: Subawards", rental and stipends should be documented in "Other Costs: Rentals and Stipends",  any "Other Costs" that are non-equipment rentals should be documented under "Other Costs (do not include equipment rental)".</t>
    </r>
    <r>
      <rPr>
        <sz val="11"/>
        <color indexed="8"/>
        <rFont val="Calibri"/>
        <family val="2"/>
      </rPr>
      <t xml:space="preserve">  For equipment rentals, list each piece of equipment required for the program/project and its associated unit type, unit cost, and number of units (which may be hours, days, weeks, etc.). </t>
    </r>
  </si>
  <si>
    <t>Modified Total Direct Costs</t>
  </si>
  <si>
    <t xml:space="preserve">Modified Total Direct Costs (MTDC) are used to calculate the Indirect Costs (see below). For this grant, MTDC is calculated by subtracting the  "Other Costs:  Rentals and Stipdents" as well as the amount over $25,000 for each subaward in "Other Costs: Subawards" from Total Direct Costs. This field is calculated automatically; no entry is required. </t>
  </si>
  <si>
    <t>Indirect Costs</t>
  </si>
  <si>
    <r>
      <t xml:space="preserve">Indirect costs are defined as costs incurred for a common or joint purpose benefitting more than one cost objective, and not readily assignable to the cost objectives specifically benefitted, without effort disproportionate to the results achieved. These costs are sometimes called "overhead." Applicants are eligible to use either 1) the “de minimis” indirect cost rate (10%) described in 2 C.F.R. 200.414(f), or 2) the rate from a federally approved negotiated indirect cost rate agreement (NICRA). An applicant with a current, federally-approved NICRA must attach a copy of the fully-executed rate agreement. To Indirect costs are calculated by multiplying the indirect rate by the Modified Total Direct Costs (MTDC).
Any Non-Federal entity that does not have a current executed NICRA may choose charge a </t>
    </r>
    <r>
      <rPr>
        <i/>
        <sz val="11"/>
        <color indexed="8"/>
        <rFont val="Calibri"/>
        <family val="2"/>
      </rPr>
      <t xml:space="preserve">de minimis </t>
    </r>
    <r>
      <rPr>
        <sz val="11"/>
        <color indexed="8"/>
        <rFont val="Calibri"/>
        <family val="2"/>
      </rPr>
      <t xml:space="preserve">rate of 10 percent of MTDC. No documentation is required to justify the 10 percent </t>
    </r>
    <r>
      <rPr>
        <i/>
        <sz val="11"/>
        <color indexed="8"/>
        <rFont val="Calibri"/>
        <family val="2"/>
      </rPr>
      <t xml:space="preserve">de minimis </t>
    </r>
    <r>
      <rPr>
        <sz val="11"/>
        <color indexed="8"/>
        <rFont val="Calibri"/>
        <family val="2"/>
      </rPr>
      <t xml:space="preserve">indirect cost rate. As described in 2 CFR 200.403, specific expense types must be consistently charged either to indirect or direct costs but may not be double charged or inconsistently charged as both. 
If the applicant chooses the 10% </t>
    </r>
    <r>
      <rPr>
        <i/>
        <sz val="11"/>
        <color indexed="8"/>
        <rFont val="Calibri"/>
        <family val="2"/>
      </rPr>
      <t xml:space="preserve">de minimis </t>
    </r>
    <r>
      <rPr>
        <sz val="11"/>
        <color indexed="8"/>
        <rFont val="Calibri"/>
        <family val="2"/>
      </rPr>
      <t>method, costs must be consistently charged as either indirect or direct costs, but may not be double charged or inconsistently charged as both. In addition, if this method is chosen then it must be used consistently for all federal awards until such time as the applicant entity chooses to negotiate a federally approved indirect cost rate.</t>
    </r>
  </si>
  <si>
    <t>Total Project Costs</t>
  </si>
  <si>
    <t>The combined total of Direct Costs and Indirect Costs. Total Project Cost cell is calculated automatically; no entry is required.</t>
  </si>
  <si>
    <t>2024 Urban &amp; Community Forestry Subaward Program: Budget &amp; Budget Narrative Example</t>
  </si>
  <si>
    <t xml:space="preserve"> Urban Forest Planning and Tree Planting in a Tribal Community</t>
  </si>
  <si>
    <t>Project Manager (1.0 FTE x 3 years)</t>
  </si>
  <si>
    <t>Years</t>
  </si>
  <si>
    <t xml:space="preserve">Project Manager leads project implementation, guides other staff, administers and supervises contracts to ensure project goals are met.  </t>
  </si>
  <si>
    <t>Project Manager (45%)</t>
  </si>
  <si>
    <t>Total from above</t>
  </si>
  <si>
    <t>Applicable fringe rate for payroll taxes, health insurance, vacation, etc.</t>
  </si>
  <si>
    <t>Mileage (at federal mileage rate)</t>
  </si>
  <si>
    <t>miles</t>
  </si>
  <si>
    <t xml:space="preserve">Project manager will be reimbursed for use of personal vehicles for travel or applicant will be reimbursed for tribal vehicles used by personnel for travel required to accomplish this project.  Estimate based on 1500 miles per year to multiple planting and meeting sites. </t>
  </si>
  <si>
    <t>Containerized Tree (5’ - 6’) (for urban planting sites)</t>
  </si>
  <si>
    <t>Trees</t>
  </si>
  <si>
    <r>
      <t xml:space="preserve">Average price of 5 species of 5-6’ container trees sized for urban planting sites. Cost is based on nursery sale pricing (from internet research) of 5 suitable species for planting site.  Example: </t>
    </r>
    <r>
      <rPr>
        <u/>
        <sz val="11"/>
        <color indexed="22"/>
        <rFont val="Calibri"/>
        <family val="2"/>
      </rPr>
      <t>https://jfschmidt.com/stock-availability/</t>
    </r>
  </si>
  <si>
    <t xml:space="preserve">Bare Root Tree (2-3’) (for natural forest planting sites) </t>
  </si>
  <si>
    <r>
      <t xml:space="preserve">Average price of varied species of bare root trees sized for natural forest/reforestation sites.   Cost basis is based on nursery prices (from internet research) of 5 suitable species.  Example: </t>
    </r>
    <r>
      <rPr>
        <u/>
        <sz val="11"/>
        <color indexed="22"/>
        <rFont val="Calibri"/>
        <family val="2"/>
      </rPr>
      <t>https://jfschmidt.com/stock-availability/</t>
    </r>
  </si>
  <si>
    <t>Fertilizer Packets</t>
  </si>
  <si>
    <t>Packets</t>
  </si>
  <si>
    <t>During planting, each tree’s soil will be amended with a dosed packet of 16-8-8 fertilizer.  Price from internet research.</t>
  </si>
  <si>
    <t>Mulch</t>
  </si>
  <si>
    <t>cu. yards</t>
  </si>
  <si>
    <t>Assumes 5 trees mulched per cu. yd (6” depth) for 800 trees (800/5 = 160 cu. yds)</t>
  </si>
  <si>
    <t>Hand Tools (shovels, wheelbarrow, gloves, etc)</t>
  </si>
  <si>
    <t>For tree planting and maintenance.  Line item total.</t>
  </si>
  <si>
    <t>Consulting arborist (Tree Inventory &amp; Planting Plan)</t>
  </si>
  <si>
    <t>Contract</t>
  </si>
  <si>
    <t>The applicant will contract with a professional arborist to perform a tree inventory of X acres of tribal lands using the “Tree Plotter” software.  The arborist, in collaboration with the project manager and tribal staff, will prepare a 10-year tree planting work plan that 1) identifies available and potential planting sites, 2) specifies suitable tree species for each site, and 3) creates a feasible 10-year implement timeline.  The plan’s first tree planting will be planned in year 2, after plan development, and be funded as budgeted in this grant. Cost based on estimates from 3 arborists.</t>
  </si>
  <si>
    <t xml:space="preserve">Tree Planting &amp; Maintenance Crew Leader </t>
  </si>
  <si>
    <t>Days</t>
  </si>
  <si>
    <t>Seasonal contracted crew leader will supervise and work with 2-3 crew members to prepare planting sites, procure/deliver/plant trees, inspect/irrigate/prune trees for 2 years.  Crew leader also collects, compiles data on tree health and  survival, and leads maintenance actions, supplemental plantings.  Cost based on estimates from 3 tree planting contractors.</t>
  </si>
  <si>
    <t>Tree Planting &amp; Maintenance Crew</t>
  </si>
  <si>
    <t>Seasonal contracted crew members prepare planting sites, procure/deliver/plant trees, and inspect/irrigate trees for 3 years.  Crew members may assist with data collection on tree health / survival. Crew members will perform maintenance (summer irrigation, pruning, or replacement plantings in case of tree mortality.  Crew members may also work to lead volunteers who assist with tree planting. Cost based on estimates from 3 tree planting contractors.</t>
  </si>
  <si>
    <t>Provide two subawards to partner organizations to complete work as described in project narrative.</t>
  </si>
  <si>
    <t xml:space="preserve">Tractor Rental (auger and implements) </t>
  </si>
  <si>
    <r>
      <t xml:space="preserve">For urban sites, tractor/auger will speed planting of street trees. </t>
    </r>
    <r>
      <rPr>
        <sz val="11"/>
        <color indexed="20"/>
        <rFont val="Calibri"/>
        <family val="2"/>
      </rPr>
      <t xml:space="preserve">Cost basis: “Oregon Department of Forestry Equipment &amp; Personnel Rate Guide 2020." </t>
    </r>
  </si>
  <si>
    <t>4x4 Pickup Truck Rental</t>
  </si>
  <si>
    <r>
      <t>For hauling trees to natural forest/reforestation sites, pick up will transport crew, bare root trees and planting tools.</t>
    </r>
    <r>
      <rPr>
        <sz val="11"/>
        <color indexed="20"/>
        <rFont val="Calibri"/>
        <family val="2"/>
      </rPr>
      <t xml:space="preserve">Cost basis: “Oregon Department of Forestry Equipment &amp; Personnel Rate Guide 2020." </t>
    </r>
  </si>
  <si>
    <t>Mobile Telephone Service (for Project Manager)</t>
  </si>
  <si>
    <t>Per month cost</t>
  </si>
  <si>
    <t xml:space="preserve">One smart phone with data package for project manager.  Based on internet research for 3 mobile phone carriers.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</si>
</sst>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 &quot;* #,##0&quot; &quot;;&quot; &quot;* \(#,##0\);&quot; &quot;* &quot;- &quot;"/>
    <numFmt numFmtId="165" formatCode="&quot; &quot;&quot;$&quot;* #,##0.00&quot; &quot;;&quot; &quot;&quot;$&quot;* \(#,##0.00\);&quot; &quot;&quot;$&quot;* &quot;-&quot;??&quot; &quot;"/>
    <numFmt numFmtId="166" formatCode="0.0%"/>
    <numFmt numFmtId="167" formatCode="&quot; &quot;&quot;$&quot;* #,##0&quot; &quot;;&quot; &quot;&quot;$&quot;* \(#,##0\);&quot; &quot;&quot;$&quot;* &quot;- &quot;"/>
    <numFmt numFmtId="168" formatCode="#,##0&quot; &quot;;\(#,##0\)"/>
    <numFmt numFmtId="169" formatCode="0.00#&quot;%&quot;"/>
  </numFmts>
  <fonts count="20">
    <font>
      <sz val="11"/>
      <color indexed="8"/>
      <name val="Calibri"/>
    </font>
    <font>
      <sz val="11"/>
      <color indexed="8"/>
      <name val="Arial"/>
      <family val="2"/>
    </font>
    <font>
      <sz val="11"/>
      <color indexed="8"/>
      <name val="Calibri"/>
      <family val="2"/>
    </font>
    <font>
      <b/>
      <sz val="12"/>
      <color indexed="8"/>
      <name val="Calibri"/>
      <family val="2"/>
    </font>
    <font>
      <sz val="12"/>
      <color indexed="8"/>
      <name val="Calibri"/>
      <family val="2"/>
    </font>
    <font>
      <b/>
      <i/>
      <sz val="12"/>
      <color indexed="8"/>
      <name val="Calibri"/>
      <family val="2"/>
    </font>
    <font>
      <b/>
      <sz val="16"/>
      <color indexed="8"/>
      <name val="Calibri"/>
      <family val="2"/>
    </font>
    <font>
      <b/>
      <i/>
      <sz val="11"/>
      <color indexed="8"/>
      <name val="Calibri"/>
      <family val="2"/>
    </font>
    <font>
      <i/>
      <sz val="12"/>
      <color indexed="8"/>
      <name val="Calibri"/>
      <family val="2"/>
    </font>
    <font>
      <b/>
      <u/>
      <sz val="11"/>
      <color indexed="8"/>
      <name val="Calibri"/>
      <family val="2"/>
    </font>
    <font>
      <b/>
      <sz val="11"/>
      <color indexed="8"/>
      <name val="Calibri"/>
      <family val="2"/>
    </font>
    <font>
      <i/>
      <sz val="11"/>
      <color indexed="8"/>
      <name val="Calibri"/>
      <family val="2"/>
    </font>
    <font>
      <u/>
      <sz val="11"/>
      <color indexed="22"/>
      <name val="Calibri"/>
      <family val="2"/>
    </font>
    <font>
      <sz val="11"/>
      <color indexed="20"/>
      <name val="Calibri"/>
      <family val="2"/>
    </font>
    <font>
      <b/>
      <i/>
      <sz val="11"/>
      <color rgb="FF000000"/>
      <name val="Calibri"/>
      <family val="2"/>
    </font>
    <font>
      <sz val="13"/>
      <color indexed="8"/>
      <name val="Calibri"/>
      <family val="2"/>
    </font>
    <font>
      <b/>
      <sz val="13"/>
      <color indexed="8"/>
      <name val="Calibri"/>
      <family val="2"/>
    </font>
    <font>
      <i/>
      <sz val="11"/>
      <color rgb="FF99403D"/>
      <name val="Calibri"/>
      <family val="2"/>
    </font>
    <font>
      <i/>
      <sz val="11"/>
      <color indexed="15"/>
      <name val="Calibri"/>
      <family val="2"/>
    </font>
    <font>
      <b/>
      <sz val="11"/>
      <color rgb="FF000000"/>
      <name val="Calibri"/>
      <family val="2"/>
    </font>
  </fonts>
  <fills count="12">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
      <patternFill patternType="solid">
        <fgColor indexed="13"/>
        <bgColor auto="1"/>
      </patternFill>
    </fill>
    <fill>
      <patternFill patternType="solid">
        <fgColor indexed="14"/>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
      <patternFill patternType="solid">
        <fgColor theme="6" tint="0.59999389629810485"/>
        <bgColor indexed="64"/>
      </patternFill>
    </fill>
    <fill>
      <patternFill patternType="solid">
        <fgColor rgb="FFFFFF99"/>
        <bgColor indexed="64"/>
      </patternFill>
    </fill>
  </fills>
  <borders count="72">
    <border>
      <left/>
      <right/>
      <top/>
      <bottom/>
      <diagonal/>
    </border>
    <border>
      <left style="thin">
        <color indexed="10"/>
      </left>
      <right style="thin">
        <color indexed="10"/>
      </right>
      <top style="thin">
        <color indexed="10"/>
      </top>
      <bottom style="medium">
        <color indexed="8"/>
      </bottom>
      <diagonal/>
    </border>
    <border>
      <left style="thin">
        <color indexed="10"/>
      </left>
      <right style="thin">
        <color indexed="10"/>
      </right>
      <top style="thin">
        <color indexed="10"/>
      </top>
      <bottom style="thin">
        <color indexed="10"/>
      </bottom>
      <diagonal/>
    </border>
    <border>
      <left style="medium">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10"/>
      </right>
      <top style="medium">
        <color indexed="8"/>
      </top>
      <bottom style="thin">
        <color indexed="8"/>
      </bottom>
      <diagonal/>
    </border>
    <border>
      <left style="thin">
        <color indexed="10"/>
      </left>
      <right style="thin">
        <color indexed="10"/>
      </right>
      <top style="medium">
        <color indexed="8"/>
      </top>
      <bottom style="thin">
        <color indexed="8"/>
      </bottom>
      <diagonal/>
    </border>
    <border>
      <left style="thin">
        <color indexed="10"/>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thin">
        <color indexed="10"/>
      </right>
      <top style="medium">
        <color indexed="8"/>
      </top>
      <bottom style="thin">
        <color indexed="8"/>
      </bottom>
      <diagonal/>
    </border>
    <border>
      <left style="thin">
        <color indexed="10"/>
      </left>
      <right style="thin">
        <color indexed="10"/>
      </right>
      <top style="thin">
        <color indexed="8"/>
      </top>
      <bottom style="thin">
        <color indexed="10"/>
      </bottom>
      <diagonal/>
    </border>
    <border>
      <left style="thin">
        <color indexed="10"/>
      </left>
      <right style="thin">
        <color indexed="10"/>
      </right>
      <top style="thin">
        <color indexed="10"/>
      </top>
      <bottom style="thin">
        <color indexed="8"/>
      </bottom>
      <diagonal/>
    </border>
    <border>
      <left style="thin">
        <color indexed="10"/>
      </left>
      <right style="thin">
        <color indexed="10"/>
      </right>
      <top style="thin">
        <color indexed="10"/>
      </top>
      <bottom style="dashed">
        <color indexed="8"/>
      </bottom>
      <diagonal/>
    </border>
    <border>
      <left style="thin">
        <color indexed="10"/>
      </left>
      <right style="thin">
        <color indexed="10"/>
      </right>
      <top style="dashed">
        <color indexed="8"/>
      </top>
      <bottom style="thin">
        <color indexed="8"/>
      </bottom>
      <diagonal/>
    </border>
    <border>
      <left style="thin">
        <color indexed="10"/>
      </left>
      <right style="thin">
        <color indexed="10"/>
      </right>
      <top style="thin">
        <color indexed="8"/>
      </top>
      <bottom style="thin">
        <color indexed="8"/>
      </bottom>
      <diagonal/>
    </border>
    <border>
      <left/>
      <right style="thin">
        <color indexed="8"/>
      </right>
      <top style="thin">
        <color indexed="8"/>
      </top>
      <bottom style="thin">
        <color indexed="8"/>
      </bottom>
      <diagonal/>
    </border>
    <border>
      <left style="thin">
        <color indexed="10"/>
      </left>
      <right/>
      <top style="thin">
        <color indexed="10"/>
      </top>
      <bottom style="thin">
        <color indexed="10"/>
      </bottom>
      <diagonal/>
    </border>
    <border>
      <left/>
      <right/>
      <top/>
      <bottom/>
      <diagonal/>
    </border>
    <border>
      <left style="thin">
        <color indexed="10"/>
      </left>
      <right style="thin">
        <color indexed="10"/>
      </right>
      <top/>
      <bottom style="thin">
        <color indexed="10"/>
      </bottom>
      <diagonal/>
    </border>
    <border>
      <left style="thin">
        <color indexed="8"/>
      </left>
      <right style="medium">
        <color indexed="8"/>
      </right>
      <top/>
      <bottom style="thin">
        <color indexed="8"/>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8"/>
      </top>
      <bottom style="thin">
        <color indexed="8"/>
      </bottom>
      <diagonal/>
    </border>
    <border>
      <left style="thin">
        <color indexed="8"/>
      </left>
      <right/>
      <top style="medium">
        <color indexed="8"/>
      </top>
      <bottom style="thin">
        <color indexed="8"/>
      </bottom>
      <diagonal/>
    </border>
    <border>
      <left style="thin">
        <color indexed="10"/>
      </left>
      <right/>
      <top style="thin">
        <color indexed="8"/>
      </top>
      <bottom/>
      <diagonal/>
    </border>
    <border>
      <left/>
      <right/>
      <top style="thin">
        <color indexed="8"/>
      </top>
      <bottom/>
      <diagonal/>
    </border>
    <border>
      <left style="thin">
        <color indexed="8"/>
      </left>
      <right/>
      <top/>
      <bottom style="thin">
        <color indexed="8"/>
      </bottom>
      <diagonal/>
    </border>
    <border>
      <left/>
      <right/>
      <top/>
      <bottom style="thin">
        <color indexed="8"/>
      </bottom>
      <diagonal/>
    </border>
    <border>
      <left/>
      <right style="medium">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theme="3"/>
      </left>
      <right style="thin">
        <color theme="3"/>
      </right>
      <top style="thin">
        <color indexed="10"/>
      </top>
      <bottom style="thin">
        <color theme="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style="medium">
        <color indexed="8"/>
      </right>
      <top style="thin">
        <color indexed="8"/>
      </top>
      <bottom/>
      <diagonal/>
    </border>
    <border>
      <left style="thin">
        <color indexed="8"/>
      </left>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top style="thin">
        <color indexed="8"/>
      </top>
      <bottom/>
      <diagonal/>
    </border>
    <border>
      <left style="medium">
        <color indexed="8"/>
      </left>
      <right style="medium">
        <color indexed="8"/>
      </right>
      <top style="thin">
        <color indexed="8"/>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1">
    <xf numFmtId="0" fontId="0" fillId="0" borderId="0" applyNumberFormat="0" applyFill="0" applyBorder="0" applyProtection="0"/>
  </cellStyleXfs>
  <cellXfs count="169">
    <xf numFmtId="0" fontId="0" fillId="0" borderId="0" xfId="0"/>
    <xf numFmtId="0" fontId="0" fillId="0" borderId="0" xfId="0" applyNumberFormat="1"/>
    <xf numFmtId="0" fontId="0" fillId="0" borderId="0" xfId="0" applyNumberFormat="1" applyAlignment="1">
      <alignment vertical="center"/>
    </xf>
    <xf numFmtId="0" fontId="2" fillId="0" borderId="0" xfId="0" applyNumberFormat="1" applyFont="1"/>
    <xf numFmtId="0" fontId="1" fillId="0" borderId="0" xfId="0" applyNumberFormat="1" applyFont="1"/>
    <xf numFmtId="0" fontId="1" fillId="0" borderId="0" xfId="0" applyNumberFormat="1" applyFont="1" applyAlignment="1">
      <alignment vertical="center"/>
    </xf>
    <xf numFmtId="49" fontId="5" fillId="3" borderId="3" xfId="0" applyNumberFormat="1" applyFont="1" applyFill="1" applyBorder="1" applyAlignment="1">
      <alignment horizontal="right" vertical="center"/>
    </xf>
    <xf numFmtId="49" fontId="9" fillId="2" borderId="3" xfId="0" applyNumberFormat="1" applyFont="1" applyFill="1" applyBorder="1" applyAlignment="1">
      <alignment vertical="center"/>
    </xf>
    <xf numFmtId="49" fontId="10" fillId="2" borderId="7" xfId="0" applyNumberFormat="1" applyFont="1" applyFill="1" applyBorder="1" applyAlignment="1">
      <alignment horizontal="center" vertical="center" wrapText="1"/>
    </xf>
    <xf numFmtId="49" fontId="10" fillId="2" borderId="8" xfId="0" applyNumberFormat="1" applyFont="1" applyFill="1" applyBorder="1" applyAlignment="1">
      <alignment horizontal="center" vertical="center"/>
    </xf>
    <xf numFmtId="49" fontId="10" fillId="2" borderId="9" xfId="0" applyNumberFormat="1" applyFont="1" applyFill="1" applyBorder="1" applyAlignment="1">
      <alignment horizontal="center" vertical="center" wrapText="1"/>
    </xf>
    <xf numFmtId="164" fontId="2" fillId="0" borderId="13" xfId="0" applyNumberFormat="1" applyFont="1" applyBorder="1"/>
    <xf numFmtId="0" fontId="2" fillId="0" borderId="14" xfId="0" applyFont="1" applyBorder="1" applyAlignment="1">
      <alignment vertical="center" wrapText="1"/>
    </xf>
    <xf numFmtId="49" fontId="2" fillId="3" borderId="15" xfId="0" applyNumberFormat="1" applyFont="1" applyFill="1" applyBorder="1" applyAlignment="1">
      <alignment horizontal="left" vertical="center"/>
    </xf>
    <xf numFmtId="49" fontId="2" fillId="3" borderId="16" xfId="0" applyNumberFormat="1" applyFont="1" applyFill="1" applyBorder="1" applyAlignment="1">
      <alignment horizontal="left" vertical="center"/>
    </xf>
    <xf numFmtId="165" fontId="2" fillId="3" borderId="16" xfId="0" applyNumberFormat="1" applyFont="1" applyFill="1" applyBorder="1" applyAlignment="1">
      <alignment horizontal="left" vertical="center"/>
    </xf>
    <xf numFmtId="1" fontId="2" fillId="3" borderId="16" xfId="0" applyNumberFormat="1" applyFont="1" applyFill="1" applyBorder="1" applyAlignment="1">
      <alignment horizontal="left" vertical="center"/>
    </xf>
    <xf numFmtId="165" fontId="11" fillId="4" borderId="17" xfId="0" applyNumberFormat="1" applyFont="1" applyFill="1" applyBorder="1" applyAlignment="1">
      <alignment vertical="center"/>
    </xf>
    <xf numFmtId="49" fontId="2" fillId="3" borderId="18" xfId="0" applyNumberFormat="1" applyFont="1" applyFill="1" applyBorder="1" applyAlignment="1">
      <alignment vertical="center" wrapText="1"/>
    </xf>
    <xf numFmtId="0" fontId="2" fillId="3" borderId="15" xfId="0" applyFont="1" applyFill="1" applyBorder="1" applyAlignment="1">
      <alignment horizontal="left" vertical="center"/>
    </xf>
    <xf numFmtId="0" fontId="2" fillId="3" borderId="16" xfId="0" applyFont="1" applyFill="1" applyBorder="1" applyAlignment="1">
      <alignment horizontal="left" vertical="center"/>
    </xf>
    <xf numFmtId="0" fontId="2" fillId="3" borderId="18" xfId="0" applyFont="1" applyFill="1" applyBorder="1" applyAlignment="1">
      <alignment vertical="center" wrapText="1"/>
    </xf>
    <xf numFmtId="0" fontId="10" fillId="3" borderId="15" xfId="0" applyFont="1" applyFill="1" applyBorder="1" applyAlignment="1">
      <alignment horizontal="left" vertical="center"/>
    </xf>
    <xf numFmtId="0" fontId="10" fillId="3" borderId="16" xfId="0" applyFont="1" applyFill="1" applyBorder="1" applyAlignment="1">
      <alignment horizontal="left" vertical="center"/>
    </xf>
    <xf numFmtId="165" fontId="10" fillId="3" borderId="16" xfId="0" applyNumberFormat="1" applyFont="1" applyFill="1" applyBorder="1" applyAlignment="1">
      <alignment horizontal="left" vertical="center"/>
    </xf>
    <xf numFmtId="1" fontId="10" fillId="3" borderId="16" xfId="0" applyNumberFormat="1" applyFont="1" applyFill="1" applyBorder="1" applyAlignment="1">
      <alignment horizontal="left" vertical="center"/>
    </xf>
    <xf numFmtId="165" fontId="11" fillId="4" borderId="19" xfId="0" applyNumberFormat="1" applyFont="1" applyFill="1" applyBorder="1" applyAlignment="1">
      <alignment vertical="center"/>
    </xf>
    <xf numFmtId="49" fontId="7" fillId="5" borderId="20" xfId="0" applyNumberFormat="1" applyFont="1" applyFill="1" applyBorder="1" applyAlignment="1">
      <alignment horizontal="right" vertical="center"/>
    </xf>
    <xf numFmtId="0" fontId="11" fillId="5" borderId="21" xfId="0" applyFont="1" applyFill="1" applyBorder="1" applyAlignment="1">
      <alignment horizontal="right" vertical="center"/>
    </xf>
    <xf numFmtId="1" fontId="11" fillId="5" borderId="19" xfId="0" applyNumberFormat="1" applyFont="1" applyFill="1" applyBorder="1" applyAlignment="1">
      <alignment horizontal="right" vertical="center"/>
    </xf>
    <xf numFmtId="165" fontId="7" fillId="5" borderId="9" xfId="0" applyNumberFormat="1" applyFont="1" applyFill="1" applyBorder="1" applyAlignment="1">
      <alignment vertical="center"/>
    </xf>
    <xf numFmtId="0" fontId="2" fillId="0" borderId="22" xfId="0" applyFont="1" applyBorder="1" applyAlignment="1">
      <alignment vertical="center" wrapText="1"/>
    </xf>
    <xf numFmtId="2" fontId="2" fillId="3" borderId="16" xfId="0" applyNumberFormat="1" applyFont="1" applyFill="1" applyBorder="1" applyAlignment="1">
      <alignment horizontal="left" vertical="center"/>
    </xf>
    <xf numFmtId="164" fontId="2" fillId="2" borderId="13" xfId="0" applyNumberFormat="1" applyFont="1" applyFill="1" applyBorder="1" applyAlignment="1">
      <alignment vertical="center"/>
    </xf>
    <xf numFmtId="49" fontId="2" fillId="3" borderId="15" xfId="0" applyNumberFormat="1" applyFont="1" applyFill="1" applyBorder="1" applyAlignment="1">
      <alignment horizontal="left" vertical="center" wrapText="1"/>
    </xf>
    <xf numFmtId="49" fontId="2" fillId="3" borderId="16" xfId="0" applyNumberFormat="1" applyFont="1" applyFill="1" applyBorder="1" applyAlignment="1">
      <alignment horizontal="left" vertical="center" wrapText="1"/>
    </xf>
    <xf numFmtId="165" fontId="2" fillId="3" borderId="16" xfId="0" applyNumberFormat="1" applyFont="1" applyFill="1" applyBorder="1" applyAlignment="1">
      <alignment horizontal="left" vertical="center" wrapText="1"/>
    </xf>
    <xf numFmtId="1" fontId="2" fillId="3" borderId="16" xfId="0" applyNumberFormat="1" applyFont="1" applyFill="1" applyBorder="1" applyAlignment="1">
      <alignment horizontal="left" vertical="center" wrapText="1"/>
    </xf>
    <xf numFmtId="168" fontId="2" fillId="3" borderId="16" xfId="0" applyNumberFormat="1" applyFont="1" applyFill="1" applyBorder="1" applyAlignment="1">
      <alignment horizontal="left" vertical="center" wrapText="1"/>
    </xf>
    <xf numFmtId="164" fontId="2" fillId="3" borderId="15" xfId="0" applyNumberFormat="1" applyFont="1" applyFill="1" applyBorder="1" applyAlignment="1">
      <alignment horizontal="left" vertical="center"/>
    </xf>
    <xf numFmtId="164" fontId="2" fillId="3" borderId="16" xfId="0" applyNumberFormat="1" applyFont="1" applyFill="1" applyBorder="1" applyAlignment="1">
      <alignment horizontal="left" vertical="center"/>
    </xf>
    <xf numFmtId="0" fontId="2" fillId="3" borderId="15" xfId="0" applyFont="1" applyFill="1" applyBorder="1" applyAlignment="1">
      <alignment horizontal="left" vertical="center" wrapText="1"/>
    </xf>
    <xf numFmtId="0" fontId="2" fillId="3" borderId="16" xfId="0" applyFont="1" applyFill="1" applyBorder="1" applyAlignment="1">
      <alignment horizontal="left" vertical="center" wrapText="1"/>
    </xf>
    <xf numFmtId="49" fontId="10" fillId="2" borderId="23" xfId="0" applyNumberFormat="1" applyFont="1" applyFill="1" applyBorder="1" applyAlignment="1">
      <alignment vertical="center"/>
    </xf>
    <xf numFmtId="0" fontId="10" fillId="2" borderId="24" xfId="0" applyFont="1" applyFill="1" applyBorder="1" applyAlignment="1">
      <alignment vertical="center"/>
    </xf>
    <xf numFmtId="0" fontId="10" fillId="2" borderId="25" xfId="0" applyFont="1" applyFill="1" applyBorder="1" applyAlignment="1">
      <alignment vertical="center"/>
    </xf>
    <xf numFmtId="49" fontId="2" fillId="2" borderId="16" xfId="0" applyNumberFormat="1" applyFont="1" applyFill="1" applyBorder="1" applyAlignment="1">
      <alignment vertical="center" wrapText="1"/>
    </xf>
    <xf numFmtId="49" fontId="10" fillId="8" borderId="2" xfId="0" applyNumberFormat="1" applyFont="1" applyFill="1" applyBorder="1" applyAlignment="1">
      <alignment vertical="center" readingOrder="1"/>
    </xf>
    <xf numFmtId="0" fontId="2" fillId="8" borderId="2" xfId="0" applyFont="1" applyFill="1" applyBorder="1" applyAlignment="1">
      <alignment vertical="center"/>
    </xf>
    <xf numFmtId="49" fontId="7" fillId="2" borderId="2" xfId="0" applyNumberFormat="1" applyFont="1" applyFill="1" applyBorder="1" applyAlignment="1">
      <alignment vertical="center" wrapText="1"/>
    </xf>
    <xf numFmtId="49" fontId="2" fillId="2" borderId="2" xfId="0" applyNumberFormat="1" applyFont="1" applyFill="1" applyBorder="1" applyAlignment="1">
      <alignment vertical="center" wrapText="1"/>
    </xf>
    <xf numFmtId="49" fontId="7" fillId="2" borderId="30" xfId="0" applyNumberFormat="1" applyFont="1" applyFill="1" applyBorder="1" applyAlignment="1">
      <alignment vertical="center" wrapText="1"/>
    </xf>
    <xf numFmtId="49" fontId="2" fillId="2" borderId="30" xfId="0" applyNumberFormat="1" applyFont="1" applyFill="1" applyBorder="1" applyAlignment="1">
      <alignment vertical="center" wrapText="1"/>
    </xf>
    <xf numFmtId="49" fontId="7" fillId="2" borderId="33" xfId="0" applyNumberFormat="1" applyFont="1" applyFill="1" applyBorder="1" applyAlignment="1">
      <alignment horizontal="left" vertical="center" wrapText="1"/>
    </xf>
    <xf numFmtId="49" fontId="2" fillId="2" borderId="33" xfId="0" applyNumberFormat="1" applyFont="1" applyFill="1" applyBorder="1" applyAlignment="1">
      <alignment vertical="center" wrapText="1"/>
    </xf>
    <xf numFmtId="49" fontId="10" fillId="9" borderId="26" xfId="0" applyNumberFormat="1" applyFont="1" applyFill="1" applyBorder="1" applyAlignment="1">
      <alignment vertical="center"/>
    </xf>
    <xf numFmtId="0" fontId="10" fillId="9" borderId="34" xfId="0" applyFont="1" applyFill="1" applyBorder="1" applyAlignment="1">
      <alignment vertical="center"/>
    </xf>
    <xf numFmtId="49" fontId="7" fillId="2" borderId="29" xfId="0" applyNumberFormat="1" applyFont="1" applyFill="1" applyBorder="1" applyAlignment="1">
      <alignment vertical="center" wrapText="1"/>
    </xf>
    <xf numFmtId="49" fontId="2" fillId="2" borderId="29" xfId="0" applyNumberFormat="1" applyFont="1" applyFill="1" applyBorder="1" applyAlignment="1">
      <alignment vertical="center" wrapText="1"/>
    </xf>
    <xf numFmtId="49" fontId="2" fillId="2" borderId="2" xfId="0" applyNumberFormat="1" applyFont="1" applyFill="1" applyBorder="1" applyAlignment="1">
      <alignment vertical="center" wrapText="1" readingOrder="1"/>
    </xf>
    <xf numFmtId="49" fontId="7" fillId="2" borderId="35" xfId="0" applyNumberFormat="1" applyFont="1" applyFill="1" applyBorder="1" applyAlignment="1">
      <alignment vertical="center" wrapText="1"/>
    </xf>
    <xf numFmtId="49" fontId="2" fillId="0" borderId="56" xfId="0" applyNumberFormat="1" applyFont="1" applyFill="1" applyBorder="1" applyAlignment="1">
      <alignment vertical="center" wrapText="1"/>
    </xf>
    <xf numFmtId="49" fontId="7" fillId="2" borderId="2" xfId="0" applyNumberFormat="1" applyFont="1" applyFill="1" applyBorder="1" applyAlignment="1">
      <alignment vertical="center" readingOrder="1"/>
    </xf>
    <xf numFmtId="49" fontId="2" fillId="0" borderId="37" xfId="0" applyNumberFormat="1" applyFont="1" applyBorder="1" applyAlignment="1">
      <alignment vertical="center" wrapText="1" readingOrder="1"/>
    </xf>
    <xf numFmtId="49" fontId="5" fillId="2" borderId="28" xfId="0" applyNumberFormat="1" applyFont="1" applyFill="1" applyBorder="1" applyAlignment="1">
      <alignment horizontal="right" vertical="center"/>
    </xf>
    <xf numFmtId="0" fontId="15" fillId="0" borderId="29" xfId="0" applyFont="1" applyBorder="1" applyAlignment="1">
      <alignment vertical="center"/>
    </xf>
    <xf numFmtId="49" fontId="16" fillId="0" borderId="29" xfId="0" applyNumberFormat="1" applyFont="1" applyBorder="1" applyAlignment="1">
      <alignment horizontal="center" vertical="center"/>
    </xf>
    <xf numFmtId="0" fontId="2" fillId="0" borderId="0" xfId="0" applyNumberFormat="1" applyFont="1" applyAlignment="1">
      <alignment vertical="center"/>
    </xf>
    <xf numFmtId="49" fontId="15" fillId="0" borderId="2" xfId="0" applyNumberFormat="1" applyFont="1" applyBorder="1"/>
    <xf numFmtId="165" fontId="15" fillId="0" borderId="2" xfId="0" applyNumberFormat="1" applyFont="1" applyBorder="1"/>
    <xf numFmtId="49" fontId="15" fillId="0" borderId="30" xfId="0" applyNumberFormat="1" applyFont="1" applyBorder="1"/>
    <xf numFmtId="165" fontId="15" fillId="0" borderId="30" xfId="0" applyNumberFormat="1" applyFont="1" applyBorder="1"/>
    <xf numFmtId="49" fontId="15" fillId="0" borderId="29" xfId="0" applyNumberFormat="1" applyFont="1" applyBorder="1"/>
    <xf numFmtId="165" fontId="15" fillId="0" borderId="29" xfId="0" applyNumberFormat="1" applyFont="1" applyBorder="1"/>
    <xf numFmtId="49" fontId="15" fillId="0" borderId="31" xfId="0" applyNumberFormat="1" applyFont="1" applyBorder="1"/>
    <xf numFmtId="165" fontId="15" fillId="0" borderId="31" xfId="0" applyNumberFormat="1" applyFont="1" applyBorder="1"/>
    <xf numFmtId="49" fontId="15" fillId="0" borderId="32" xfId="0" applyNumberFormat="1" applyFont="1" applyBorder="1"/>
    <xf numFmtId="165" fontId="15" fillId="0" borderId="32" xfId="0" applyNumberFormat="1" applyFont="1" applyBorder="1"/>
    <xf numFmtId="49" fontId="16" fillId="0" borderId="29" xfId="0" applyNumberFormat="1" applyFont="1" applyBorder="1"/>
    <xf numFmtId="167" fontId="15" fillId="0" borderId="29" xfId="0" applyNumberFormat="1" applyFont="1" applyBorder="1"/>
    <xf numFmtId="49" fontId="5" fillId="11" borderId="3" xfId="0" applyNumberFormat="1" applyFont="1" applyFill="1" applyBorder="1" applyAlignment="1">
      <alignment horizontal="right" vertical="center"/>
    </xf>
    <xf numFmtId="0" fontId="2" fillId="0" borderId="14" xfId="0" applyFont="1" applyBorder="1" applyAlignment="1">
      <alignment wrapText="1"/>
    </xf>
    <xf numFmtId="165" fontId="11" fillId="4" borderId="60" xfId="0" applyNumberFormat="1" applyFont="1" applyFill="1" applyBorder="1" applyAlignment="1">
      <alignment vertical="center"/>
    </xf>
    <xf numFmtId="165" fontId="11" fillId="4" borderId="55" xfId="0" applyNumberFormat="1" applyFont="1" applyFill="1" applyBorder="1" applyAlignment="1">
      <alignment vertical="center"/>
    </xf>
    <xf numFmtId="165" fontId="11" fillId="4" borderId="38" xfId="0" applyNumberFormat="1" applyFont="1" applyFill="1" applyBorder="1" applyAlignment="1">
      <alignment vertical="center"/>
    </xf>
    <xf numFmtId="0" fontId="2" fillId="0" borderId="22" xfId="0" applyFont="1" applyBorder="1" applyAlignment="1">
      <alignment wrapText="1"/>
    </xf>
    <xf numFmtId="0" fontId="2" fillId="3" borderId="15" xfId="0" applyFont="1" applyFill="1" applyBorder="1" applyAlignment="1" applyProtection="1">
      <alignment horizontal="left" vertical="center"/>
      <protection locked="0"/>
    </xf>
    <xf numFmtId="0" fontId="2" fillId="3" borderId="16" xfId="0" applyFont="1" applyFill="1" applyBorder="1" applyAlignment="1" applyProtection="1">
      <alignment horizontal="left" vertical="center"/>
      <protection locked="0"/>
    </xf>
    <xf numFmtId="165" fontId="2" fillId="3" borderId="16" xfId="0" applyNumberFormat="1" applyFont="1" applyFill="1" applyBorder="1" applyAlignment="1" applyProtection="1">
      <alignment horizontal="left" vertical="center"/>
      <protection locked="0"/>
    </xf>
    <xf numFmtId="2" fontId="2" fillId="3" borderId="16" xfId="0" applyNumberFormat="1" applyFont="1" applyFill="1" applyBorder="1" applyAlignment="1" applyProtection="1">
      <alignment horizontal="left" vertical="center"/>
      <protection locked="0"/>
    </xf>
    <xf numFmtId="0" fontId="2" fillId="3" borderId="18" xfId="0" applyFont="1" applyFill="1" applyBorder="1" applyAlignment="1" applyProtection="1">
      <alignment wrapText="1"/>
      <protection locked="0"/>
    </xf>
    <xf numFmtId="0" fontId="10" fillId="3" borderId="15" xfId="0" applyFont="1" applyFill="1" applyBorder="1" applyAlignment="1" applyProtection="1">
      <alignment horizontal="left" vertical="center"/>
      <protection locked="0"/>
    </xf>
    <xf numFmtId="0" fontId="10" fillId="3" borderId="16" xfId="0" applyFont="1" applyFill="1" applyBorder="1" applyAlignment="1" applyProtection="1">
      <alignment horizontal="left" vertical="center"/>
      <protection locked="0"/>
    </xf>
    <xf numFmtId="165" fontId="10" fillId="3" borderId="16" xfId="0" applyNumberFormat="1" applyFont="1" applyFill="1" applyBorder="1" applyAlignment="1" applyProtection="1">
      <alignment horizontal="left" vertical="center"/>
      <protection locked="0"/>
    </xf>
    <xf numFmtId="2" fontId="10" fillId="3" borderId="16" xfId="0" applyNumberFormat="1" applyFont="1" applyFill="1" applyBorder="1" applyAlignment="1" applyProtection="1">
      <alignment horizontal="left" vertical="center"/>
      <protection locked="0"/>
    </xf>
    <xf numFmtId="0" fontId="2" fillId="3" borderId="15" xfId="0" applyFont="1" applyFill="1" applyBorder="1" applyAlignment="1" applyProtection="1">
      <alignment horizontal="left" vertical="center" wrapText="1"/>
      <protection locked="0"/>
    </xf>
    <xf numFmtId="0" fontId="2" fillId="3" borderId="16" xfId="0" applyFont="1" applyFill="1" applyBorder="1" applyAlignment="1" applyProtection="1">
      <alignment horizontal="left" vertical="center" wrapText="1"/>
      <protection locked="0"/>
    </xf>
    <xf numFmtId="165" fontId="2" fillId="3" borderId="16" xfId="0" applyNumberFormat="1" applyFont="1" applyFill="1" applyBorder="1" applyAlignment="1" applyProtection="1">
      <alignment horizontal="left" vertical="center" wrapText="1"/>
      <protection locked="0"/>
    </xf>
    <xf numFmtId="2" fontId="2" fillId="3" borderId="16" xfId="0" applyNumberFormat="1" applyFont="1" applyFill="1" applyBorder="1" applyAlignment="1" applyProtection="1">
      <alignment horizontal="left" vertical="center" wrapText="1"/>
      <protection locked="0"/>
    </xf>
    <xf numFmtId="164" fontId="2" fillId="3" borderId="15" xfId="0" applyNumberFormat="1" applyFont="1" applyFill="1" applyBorder="1" applyAlignment="1" applyProtection="1">
      <alignment horizontal="left" vertical="center"/>
      <protection locked="0"/>
    </xf>
    <xf numFmtId="164" fontId="2" fillId="3" borderId="16" xfId="0" applyNumberFormat="1" applyFont="1" applyFill="1" applyBorder="1" applyAlignment="1" applyProtection="1">
      <alignment horizontal="left" vertical="center"/>
      <protection locked="0"/>
    </xf>
    <xf numFmtId="0" fontId="2" fillId="0" borderId="64" xfId="0" applyFont="1" applyBorder="1" applyAlignment="1">
      <alignment wrapText="1"/>
    </xf>
    <xf numFmtId="164" fontId="2" fillId="2" borderId="49" xfId="0" applyNumberFormat="1" applyFont="1" applyFill="1" applyBorder="1" applyAlignment="1">
      <alignment vertical="center"/>
    </xf>
    <xf numFmtId="0" fontId="2" fillId="0" borderId="66" xfId="0" applyFont="1" applyBorder="1" applyAlignment="1">
      <alignment wrapText="1"/>
    </xf>
    <xf numFmtId="165" fontId="11" fillId="4" borderId="26" xfId="0" applyNumberFormat="1" applyFont="1" applyFill="1" applyBorder="1" applyAlignment="1">
      <alignment vertical="center"/>
    </xf>
    <xf numFmtId="0" fontId="2" fillId="3" borderId="67" xfId="0" applyFont="1" applyFill="1" applyBorder="1" applyProtection="1">
      <protection locked="0"/>
    </xf>
    <xf numFmtId="165" fontId="11" fillId="4" borderId="63" xfId="0" applyNumberFormat="1" applyFont="1" applyFill="1" applyBorder="1" applyAlignment="1">
      <alignment vertical="center"/>
    </xf>
    <xf numFmtId="1" fontId="11" fillId="5" borderId="61" xfId="0" applyNumberFormat="1" applyFont="1" applyFill="1" applyBorder="1" applyAlignment="1">
      <alignment horizontal="right" vertical="center"/>
    </xf>
    <xf numFmtId="165" fontId="7" fillId="5" borderId="39" xfId="0" applyNumberFormat="1" applyFont="1" applyFill="1" applyBorder="1" applyAlignment="1">
      <alignment vertical="center"/>
    </xf>
    <xf numFmtId="0" fontId="2" fillId="0" borderId="68" xfId="0" applyFont="1" applyBorder="1"/>
    <xf numFmtId="165" fontId="2" fillId="6" borderId="65" xfId="0" applyNumberFormat="1" applyFont="1" applyFill="1" applyBorder="1" applyAlignment="1">
      <alignment vertical="center"/>
    </xf>
    <xf numFmtId="0" fontId="2" fillId="0" borderId="70" xfId="0" applyFont="1" applyBorder="1"/>
    <xf numFmtId="165" fontId="2" fillId="10" borderId="55" xfId="0" applyNumberFormat="1" applyFont="1" applyFill="1" applyBorder="1" applyAlignment="1">
      <alignment vertical="center"/>
    </xf>
    <xf numFmtId="165" fontId="2" fillId="0" borderId="69" xfId="0" applyNumberFormat="1" applyFont="1" applyBorder="1" applyAlignment="1">
      <alignment vertical="center"/>
    </xf>
    <xf numFmtId="165" fontId="2" fillId="6" borderId="55" xfId="0" applyNumberFormat="1" applyFont="1" applyFill="1" applyBorder="1" applyAlignment="1">
      <alignment vertical="center"/>
    </xf>
    <xf numFmtId="0" fontId="2" fillId="0" borderId="54" xfId="0" applyFont="1" applyBorder="1"/>
    <xf numFmtId="165" fontId="2" fillId="4" borderId="71" xfId="0" applyNumberFormat="1" applyFont="1" applyFill="1" applyBorder="1" applyAlignment="1">
      <alignment vertical="center" wrapText="1"/>
    </xf>
    <xf numFmtId="0" fontId="2" fillId="3" borderId="27" xfId="0" applyFont="1" applyFill="1" applyBorder="1" applyProtection="1">
      <protection locked="0"/>
    </xf>
    <xf numFmtId="165" fontId="10" fillId="7" borderId="39" xfId="0" applyNumberFormat="1" applyFont="1" applyFill="1" applyBorder="1" applyAlignment="1">
      <alignment vertical="center"/>
    </xf>
    <xf numFmtId="0" fontId="2" fillId="0" borderId="62" xfId="0" applyFont="1" applyBorder="1"/>
    <xf numFmtId="0" fontId="2" fillId="3" borderId="27" xfId="0" applyFont="1" applyFill="1" applyBorder="1" applyAlignment="1" applyProtection="1">
      <alignment wrapText="1"/>
      <protection locked="0"/>
    </xf>
    <xf numFmtId="0" fontId="2" fillId="11" borderId="15" xfId="0" applyFont="1" applyFill="1" applyBorder="1" applyAlignment="1" applyProtection="1">
      <alignment horizontal="left" vertical="center"/>
      <protection locked="0"/>
    </xf>
    <xf numFmtId="2" fontId="10" fillId="3" borderId="26" xfId="0" applyNumberFormat="1" applyFont="1" applyFill="1" applyBorder="1" applyAlignment="1" applyProtection="1">
      <alignment horizontal="left" vertical="center"/>
      <protection locked="0"/>
    </xf>
    <xf numFmtId="169" fontId="2" fillId="3" borderId="39" xfId="0" applyNumberFormat="1" applyFont="1" applyFill="1" applyBorder="1" applyAlignment="1" applyProtection="1">
      <alignment vertical="center"/>
      <protection locked="0"/>
    </xf>
    <xf numFmtId="0" fontId="0" fillId="0" borderId="36" xfId="0" applyNumberFormat="1" applyBorder="1"/>
    <xf numFmtId="49" fontId="6" fillId="2" borderId="57" xfId="0" applyNumberFormat="1" applyFont="1" applyFill="1" applyBorder="1" applyAlignment="1">
      <alignment horizontal="center" vertical="center"/>
    </xf>
    <xf numFmtId="49" fontId="6" fillId="2" borderId="58" xfId="0" applyNumberFormat="1" applyFont="1" applyFill="1" applyBorder="1" applyAlignment="1">
      <alignment horizontal="center" vertical="center"/>
    </xf>
    <xf numFmtId="49" fontId="6" fillId="2" borderId="59" xfId="0" applyNumberFormat="1" applyFont="1" applyFill="1" applyBorder="1" applyAlignment="1">
      <alignment horizontal="center" vertical="center"/>
    </xf>
    <xf numFmtId="49" fontId="3" fillId="2" borderId="36" xfId="0" applyNumberFormat="1" applyFont="1" applyFill="1" applyBorder="1" applyAlignment="1">
      <alignment horizontal="left" vertical="center" wrapText="1"/>
    </xf>
    <xf numFmtId="49" fontId="3" fillId="2" borderId="40" xfId="0" applyNumberFormat="1" applyFont="1" applyFill="1" applyBorder="1" applyAlignment="1">
      <alignment horizontal="left" vertical="center" wrapText="1"/>
    </xf>
    <xf numFmtId="49" fontId="3" fillId="2" borderId="41" xfId="0" applyNumberFormat="1" applyFont="1" applyFill="1" applyBorder="1" applyAlignment="1">
      <alignment horizontal="left" vertical="center" wrapText="1"/>
    </xf>
    <xf numFmtId="49" fontId="3" fillId="2" borderId="42" xfId="0" applyNumberFormat="1" applyFont="1" applyFill="1" applyBorder="1" applyAlignment="1">
      <alignment horizontal="left" vertical="center" wrapText="1"/>
    </xf>
    <xf numFmtId="49" fontId="3" fillId="2" borderId="43" xfId="0" applyNumberFormat="1" applyFont="1" applyFill="1" applyBorder="1" applyAlignment="1">
      <alignment horizontal="left" vertical="center" wrapText="1"/>
    </xf>
    <xf numFmtId="49" fontId="3" fillId="2" borderId="44" xfId="0" applyNumberFormat="1" applyFont="1" applyFill="1" applyBorder="1" applyAlignment="1">
      <alignment horizontal="left" vertical="center" wrapText="1"/>
    </xf>
    <xf numFmtId="49" fontId="3" fillId="2" borderId="45" xfId="0" applyNumberFormat="1" applyFont="1" applyFill="1" applyBorder="1" applyAlignment="1">
      <alignment horizontal="left" vertical="center" wrapText="1"/>
    </xf>
    <xf numFmtId="49" fontId="3" fillId="2" borderId="46" xfId="0" applyNumberFormat="1" applyFont="1" applyFill="1" applyBorder="1" applyAlignment="1">
      <alignment horizontal="left" vertical="center" wrapText="1"/>
    </xf>
    <xf numFmtId="49" fontId="3" fillId="2" borderId="47" xfId="0" applyNumberFormat="1" applyFont="1" applyFill="1" applyBorder="1" applyAlignment="1">
      <alignment horizontal="left" vertical="center" wrapText="1"/>
    </xf>
    <xf numFmtId="49" fontId="10" fillId="2" borderId="52" xfId="0" applyNumberFormat="1" applyFont="1" applyFill="1" applyBorder="1" applyAlignment="1">
      <alignment vertical="center"/>
    </xf>
    <xf numFmtId="49" fontId="10" fillId="2" borderId="53" xfId="0" applyNumberFormat="1" applyFont="1" applyFill="1" applyBorder="1" applyAlignment="1">
      <alignment vertical="center"/>
    </xf>
    <xf numFmtId="49" fontId="7"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49" fontId="6" fillId="2" borderId="2" xfId="0" applyNumberFormat="1" applyFont="1" applyFill="1" applyBorder="1" applyAlignment="1">
      <alignment horizontal="center" vertical="center"/>
    </xf>
    <xf numFmtId="0" fontId="6" fillId="2" borderId="2" xfId="0" applyFont="1" applyFill="1" applyBorder="1" applyAlignment="1">
      <alignment horizontal="center" vertical="center"/>
    </xf>
    <xf numFmtId="49" fontId="5" fillId="3" borderId="4" xfId="0" applyNumberFormat="1" applyFont="1" applyFill="1" applyBorder="1" applyAlignment="1" applyProtection="1">
      <alignment vertical="center"/>
      <protection locked="0"/>
    </xf>
    <xf numFmtId="49" fontId="8" fillId="3" borderId="5" xfId="0" applyNumberFormat="1" applyFont="1" applyFill="1" applyBorder="1" applyAlignment="1" applyProtection="1">
      <alignment vertical="center"/>
      <protection locked="0"/>
    </xf>
    <xf numFmtId="49" fontId="8" fillId="3" borderId="6" xfId="0" applyNumberFormat="1" applyFont="1" applyFill="1" applyBorder="1" applyAlignment="1" applyProtection="1">
      <alignment vertical="center"/>
      <protection locked="0"/>
    </xf>
    <xf numFmtId="49" fontId="10" fillId="2" borderId="10" xfId="0" applyNumberFormat="1" applyFont="1" applyFill="1" applyBorder="1" applyAlignment="1">
      <alignment horizontal="left" vertical="center" wrapText="1"/>
    </xf>
    <xf numFmtId="0" fontId="10" fillId="2" borderId="11" xfId="0" applyFont="1" applyFill="1" applyBorder="1" applyAlignment="1">
      <alignment horizontal="left" vertical="center" wrapText="1"/>
    </xf>
    <xf numFmtId="0" fontId="10" fillId="2" borderId="12" xfId="0" applyFont="1" applyFill="1" applyBorder="1" applyAlignment="1">
      <alignment horizontal="left" vertical="center" wrapText="1"/>
    </xf>
    <xf numFmtId="49" fontId="10" fillId="10" borderId="26" xfId="0" applyNumberFormat="1" applyFont="1" applyFill="1" applyBorder="1" applyAlignment="1">
      <alignment vertical="center"/>
    </xf>
    <xf numFmtId="49" fontId="10" fillId="10" borderId="48" xfId="0" applyNumberFormat="1" applyFont="1" applyFill="1" applyBorder="1" applyAlignment="1">
      <alignment vertical="center"/>
    </xf>
    <xf numFmtId="49" fontId="10" fillId="2" borderId="49" xfId="0" applyNumberFormat="1" applyFont="1" applyFill="1" applyBorder="1" applyAlignment="1">
      <alignment vertical="center"/>
    </xf>
    <xf numFmtId="49" fontId="10" fillId="2" borderId="24" xfId="0" applyNumberFormat="1" applyFont="1" applyFill="1" applyBorder="1" applyAlignment="1">
      <alignment vertical="center"/>
    </xf>
    <xf numFmtId="49" fontId="19" fillId="2" borderId="26" xfId="0" applyNumberFormat="1" applyFont="1" applyFill="1" applyBorder="1" applyAlignment="1">
      <alignment horizontal="right" vertical="center" wrapText="1"/>
    </xf>
    <xf numFmtId="166" fontId="2" fillId="2" borderId="48" xfId="0" applyNumberFormat="1" applyFont="1" applyFill="1" applyBorder="1" applyAlignment="1">
      <alignment horizontal="right" vertical="center" wrapText="1"/>
    </xf>
    <xf numFmtId="49" fontId="10" fillId="2" borderId="10" xfId="0" applyNumberFormat="1" applyFont="1" applyFill="1" applyBorder="1" applyAlignment="1">
      <alignment horizontal="left" vertical="center"/>
    </xf>
    <xf numFmtId="0" fontId="10" fillId="2" borderId="11" xfId="0" applyFont="1" applyFill="1" applyBorder="1" applyAlignment="1">
      <alignment horizontal="left" vertical="center"/>
    </xf>
    <xf numFmtId="0" fontId="10" fillId="2" borderId="12" xfId="0" applyFont="1" applyFill="1" applyBorder="1" applyAlignment="1">
      <alignment horizontal="left" vertical="center"/>
    </xf>
    <xf numFmtId="49" fontId="10" fillId="2" borderId="50" xfId="0" applyNumberFormat="1" applyFont="1" applyFill="1" applyBorder="1" applyAlignment="1">
      <alignment vertical="center"/>
    </xf>
    <xf numFmtId="49" fontId="10" fillId="2" borderId="51" xfId="0" applyNumberFormat="1" applyFont="1" applyFill="1" applyBorder="1" applyAlignment="1">
      <alignment vertical="center"/>
    </xf>
    <xf numFmtId="49" fontId="6" fillId="2" borderId="2" xfId="0" applyNumberFormat="1" applyFont="1" applyFill="1" applyBorder="1" applyAlignment="1">
      <alignment horizontal="center" vertical="center" wrapText="1"/>
    </xf>
    <xf numFmtId="49" fontId="2" fillId="2" borderId="1" xfId="0" applyNumberFormat="1" applyFont="1" applyFill="1" applyBorder="1" applyAlignment="1">
      <alignment vertical="center" wrapText="1"/>
    </xf>
    <xf numFmtId="0" fontId="2" fillId="2" borderId="1" xfId="0" applyFont="1" applyFill="1" applyBorder="1" applyAlignment="1">
      <alignment vertical="center" wrapText="1"/>
    </xf>
    <xf numFmtId="49" fontId="8" fillId="2" borderId="11" xfId="0" applyNumberFormat="1" applyFont="1" applyFill="1" applyBorder="1" applyAlignment="1">
      <alignment vertical="center"/>
    </xf>
    <xf numFmtId="0" fontId="6" fillId="2" borderId="2" xfId="0" applyFont="1" applyFill="1" applyBorder="1" applyAlignment="1">
      <alignment horizontal="center" vertical="center" wrapText="1"/>
    </xf>
    <xf numFmtId="49" fontId="8" fillId="3" borderId="4" xfId="0" applyNumberFormat="1" applyFont="1" applyFill="1" applyBorder="1" applyAlignment="1">
      <alignment vertical="center"/>
    </xf>
    <xf numFmtId="49" fontId="8" fillId="3" borderId="5" xfId="0" applyNumberFormat="1" applyFont="1" applyFill="1" applyBorder="1" applyAlignment="1">
      <alignment vertical="center"/>
    </xf>
    <xf numFmtId="49" fontId="8" fillId="3" borderId="6" xfId="0" applyNumberFormat="1" applyFont="1" applyFill="1" applyBorder="1" applyAlignment="1">
      <alignment vertical="center"/>
    </xf>
    <xf numFmtId="0" fontId="0" fillId="0" borderId="36" xfId="0" applyNumberFormat="1" applyBorder="1" applyAlignment="1"/>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FFFF99"/>
      <rgbColor rgb="FFC0C0C0"/>
      <rgbColor rgb="FFD6E3BC"/>
      <rgbColor rgb="FFBFBFBF"/>
      <rgbColor rgb="FF99403D"/>
      <rgbColor rgb="FF969696"/>
      <rgbColor rgb="FFABC1DE"/>
      <rgbColor rgb="FFB8CCE4"/>
      <rgbColor rgb="FFFFFF00"/>
      <rgbColor rgb="FFFF2600"/>
      <rgbColor rgb="FFFF0000"/>
      <rgbColor rgb="FF0000F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9940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Theme 2007 - 2010">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2007 - 2010">
      <a:majorFont>
        <a:latin typeface="Helvetica Neue"/>
        <a:ea typeface="Helvetica Neue"/>
        <a:cs typeface="Helvetica Neue"/>
      </a:majorFont>
      <a:minorFont>
        <a:latin typeface="Helvetica Neue"/>
        <a:ea typeface="Helvetica Neue"/>
        <a:cs typeface="Helvetica Neue"/>
      </a:minorFont>
    </a:fontScheme>
    <a:fmtScheme name="Office Them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hyperlink" Target="https://jfschmidt.com/stock-availability/" TargetMode="External"/><Relationship Id="rId1" Type="http://schemas.openxmlformats.org/officeDocument/2006/relationships/hyperlink" Target="https://jfschmidt.com/stock-availabilit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
  <sheetViews>
    <sheetView showGridLines="0" tabSelected="1" zoomScaleNormal="100" workbookViewId="0">
      <selection activeCell="A2" sqref="A2:I5"/>
    </sheetView>
  </sheetViews>
  <sheetFormatPr defaultColWidth="8.85546875" defaultRowHeight="15" customHeight="1"/>
  <cols>
    <col min="1" max="1" width="8.5703125" style="1" customWidth="1"/>
    <col min="2" max="2" width="18.140625" style="1" customWidth="1"/>
    <col min="3" max="3" width="18" style="1" customWidth="1"/>
    <col min="4" max="4" width="13.140625" style="1" customWidth="1"/>
    <col min="5" max="5" width="23.42578125" style="1" customWidth="1"/>
    <col min="6" max="6" width="14.42578125" style="1" customWidth="1"/>
    <col min="7" max="7" width="8.85546875" style="1" customWidth="1"/>
    <col min="8" max="16384" width="8.85546875" style="1"/>
  </cols>
  <sheetData>
    <row r="1" spans="1:9" ht="38.25" customHeight="1" thickBot="1">
      <c r="A1" s="125" t="s">
        <v>0</v>
      </c>
      <c r="B1" s="126"/>
      <c r="C1" s="126"/>
      <c r="D1" s="126"/>
      <c r="E1" s="126"/>
      <c r="F1" s="126"/>
      <c r="G1" s="126"/>
      <c r="H1" s="126"/>
      <c r="I1" s="127"/>
    </row>
    <row r="2" spans="1:9" ht="409.5" customHeight="1">
      <c r="A2" s="129" t="s">
        <v>1</v>
      </c>
      <c r="B2" s="130"/>
      <c r="C2" s="130"/>
      <c r="D2" s="130"/>
      <c r="E2" s="130"/>
      <c r="F2" s="130"/>
      <c r="G2" s="130"/>
      <c r="H2" s="130"/>
      <c r="I2" s="131"/>
    </row>
    <row r="3" spans="1:9" ht="15" customHeight="1">
      <c r="A3" s="132"/>
      <c r="B3" s="128"/>
      <c r="C3" s="128"/>
      <c r="D3" s="128"/>
      <c r="E3" s="128"/>
      <c r="F3" s="128"/>
      <c r="G3" s="128"/>
      <c r="H3" s="128"/>
      <c r="I3" s="133"/>
    </row>
    <row r="4" spans="1:9" ht="15" customHeight="1">
      <c r="A4" s="132"/>
      <c r="B4" s="128"/>
      <c r="C4" s="128"/>
      <c r="D4" s="128"/>
      <c r="E4" s="128"/>
      <c r="F4" s="128"/>
      <c r="G4" s="128"/>
      <c r="H4" s="128"/>
      <c r="I4" s="133"/>
    </row>
    <row r="5" spans="1:9" ht="16.5" customHeight="1" thickBot="1">
      <c r="A5" s="134"/>
      <c r="B5" s="135"/>
      <c r="C5" s="135"/>
      <c r="D5" s="135"/>
      <c r="E5" s="135"/>
      <c r="F5" s="135"/>
      <c r="G5" s="135"/>
      <c r="H5" s="135"/>
      <c r="I5" s="136"/>
    </row>
    <row r="6" spans="1:9" ht="77.25" customHeight="1">
      <c r="A6" s="128"/>
      <c r="B6" s="128"/>
      <c r="C6" s="128"/>
      <c r="D6" s="128"/>
      <c r="E6" s="128"/>
      <c r="F6" s="128"/>
      <c r="G6" s="128"/>
      <c r="H6" s="128"/>
      <c r="I6" s="128"/>
    </row>
    <row r="7" spans="1:9" ht="15" customHeight="1">
      <c r="A7" s="168"/>
      <c r="B7" s="168"/>
      <c r="C7" s="168"/>
      <c r="D7" s="168"/>
      <c r="E7" s="168"/>
      <c r="F7" s="168"/>
      <c r="G7" s="124"/>
      <c r="H7" s="124"/>
      <c r="I7" s="124"/>
    </row>
  </sheetData>
  <sheetProtection sheet="1" objects="1" scenarios="1"/>
  <mergeCells count="4">
    <mergeCell ref="A7:F7"/>
    <mergeCell ref="A1:I1"/>
    <mergeCell ref="A6:I6"/>
    <mergeCell ref="A2:I5"/>
  </mergeCells>
  <pageMargins left="0.5" right="0.25" top="0.5" bottom="0.75" header="0.3" footer="0.3"/>
  <pageSetup orientation="portrait" r:id="rId1"/>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81"/>
  <sheetViews>
    <sheetView showGridLines="0" topLeftCell="A45" zoomScale="85" zoomScaleNormal="85" workbookViewId="0">
      <selection activeCell="F75" sqref="F75"/>
    </sheetView>
  </sheetViews>
  <sheetFormatPr defaultColWidth="8.85546875" defaultRowHeight="15" customHeight="1"/>
  <cols>
    <col min="1" max="1" width="45.85546875" style="1" customWidth="1"/>
    <col min="2" max="2" width="18.140625" style="1" customWidth="1"/>
    <col min="3" max="3" width="14.28515625" style="1" customWidth="1"/>
    <col min="4" max="4" width="18" style="1" customWidth="1"/>
    <col min="5" max="5" width="23.42578125" style="1" customWidth="1"/>
    <col min="6" max="6" width="88.85546875" style="1" customWidth="1"/>
    <col min="7" max="7" width="8.85546875" style="1" customWidth="1"/>
    <col min="8" max="16384" width="8.85546875" style="1"/>
  </cols>
  <sheetData>
    <row r="1" spans="1:6" ht="40.5" customHeight="1">
      <c r="A1" s="141" t="s">
        <v>2</v>
      </c>
      <c r="B1" s="142"/>
      <c r="C1" s="142"/>
      <c r="D1" s="142"/>
      <c r="E1" s="142"/>
      <c r="F1" s="142"/>
    </row>
    <row r="2" spans="1:6" ht="34.5" customHeight="1">
      <c r="A2" s="139" t="s">
        <v>3</v>
      </c>
      <c r="B2" s="140"/>
      <c r="C2" s="140"/>
      <c r="D2" s="140"/>
      <c r="E2" s="140"/>
      <c r="F2" s="140"/>
    </row>
    <row r="3" spans="1:6" ht="15.75">
      <c r="A3" s="80" t="s">
        <v>4</v>
      </c>
      <c r="B3" s="143" t="s">
        <v>5</v>
      </c>
      <c r="C3" s="144"/>
      <c r="D3" s="144"/>
      <c r="E3" s="144"/>
      <c r="F3" s="145"/>
    </row>
    <row r="4" spans="1:6" ht="45">
      <c r="A4" s="7" t="s">
        <v>6</v>
      </c>
      <c r="B4" s="8" t="s">
        <v>7</v>
      </c>
      <c r="C4" s="8" t="s">
        <v>8</v>
      </c>
      <c r="D4" s="8" t="s">
        <v>9</v>
      </c>
      <c r="E4" s="9" t="s">
        <v>10</v>
      </c>
      <c r="F4" s="10" t="s">
        <v>11</v>
      </c>
    </row>
    <row r="5" spans="1:6">
      <c r="A5" s="146" t="s">
        <v>12</v>
      </c>
      <c r="B5" s="147"/>
      <c r="C5" s="147"/>
      <c r="D5" s="148"/>
      <c r="E5" s="11"/>
      <c r="F5" s="81"/>
    </row>
    <row r="6" spans="1:6">
      <c r="A6" s="121"/>
      <c r="B6" s="87"/>
      <c r="C6" s="88"/>
      <c r="D6" s="89"/>
      <c r="E6" s="17">
        <f t="shared" ref="E6:E12" si="0">C6*D6</f>
        <v>0</v>
      </c>
      <c r="F6" s="90"/>
    </row>
    <row r="7" spans="1:6">
      <c r="A7" s="86"/>
      <c r="B7" s="87"/>
      <c r="C7" s="88"/>
      <c r="D7" s="89"/>
      <c r="E7" s="17">
        <f t="shared" si="0"/>
        <v>0</v>
      </c>
      <c r="F7" s="90"/>
    </row>
    <row r="8" spans="1:6">
      <c r="A8" s="86"/>
      <c r="B8" s="87"/>
      <c r="C8" s="88"/>
      <c r="D8" s="89"/>
      <c r="E8" s="17">
        <f t="shared" si="0"/>
        <v>0</v>
      </c>
      <c r="F8" s="90"/>
    </row>
    <row r="9" spans="1:6">
      <c r="A9" s="86"/>
      <c r="B9" s="87"/>
      <c r="C9" s="88"/>
      <c r="D9" s="89"/>
      <c r="E9" s="82">
        <f t="shared" si="0"/>
        <v>0</v>
      </c>
      <c r="F9" s="90"/>
    </row>
    <row r="10" spans="1:6">
      <c r="A10" s="91"/>
      <c r="B10" s="92"/>
      <c r="C10" s="93"/>
      <c r="D10" s="122"/>
      <c r="E10" s="83">
        <f t="shared" si="0"/>
        <v>0</v>
      </c>
      <c r="F10" s="120"/>
    </row>
    <row r="11" spans="1:6">
      <c r="A11" s="86"/>
      <c r="B11" s="87"/>
      <c r="C11" s="88"/>
      <c r="D11" s="89"/>
      <c r="E11" s="84">
        <f t="shared" si="0"/>
        <v>0</v>
      </c>
      <c r="F11" s="90"/>
    </row>
    <row r="12" spans="1:6">
      <c r="A12" s="91"/>
      <c r="B12" s="92"/>
      <c r="C12" s="93"/>
      <c r="D12" s="94"/>
      <c r="E12" s="26">
        <f t="shared" si="0"/>
        <v>0</v>
      </c>
      <c r="F12" s="90"/>
    </row>
    <row r="13" spans="1:6">
      <c r="A13" s="27" t="s">
        <v>13</v>
      </c>
      <c r="B13" s="28"/>
      <c r="C13" s="28"/>
      <c r="D13" s="29"/>
      <c r="E13" s="30">
        <f>SUM(E6:E12)</f>
        <v>0</v>
      </c>
      <c r="F13" s="85"/>
    </row>
    <row r="14" spans="1:6">
      <c r="A14" s="155" t="s">
        <v>14</v>
      </c>
      <c r="B14" s="156"/>
      <c r="C14" s="156"/>
      <c r="D14" s="157"/>
      <c r="E14" s="11"/>
      <c r="F14" s="81"/>
    </row>
    <row r="15" spans="1:6">
      <c r="A15" s="86"/>
      <c r="B15" s="87"/>
      <c r="C15" s="88"/>
      <c r="D15" s="89"/>
      <c r="E15" s="17">
        <f t="shared" ref="E15:E21" si="1">C15*D15</f>
        <v>0</v>
      </c>
      <c r="F15" s="90"/>
    </row>
    <row r="16" spans="1:6">
      <c r="A16" s="86"/>
      <c r="B16" s="87"/>
      <c r="C16" s="88"/>
      <c r="D16" s="89"/>
      <c r="E16" s="17">
        <f t="shared" si="1"/>
        <v>0</v>
      </c>
      <c r="F16" s="90"/>
    </row>
    <row r="17" spans="1:6">
      <c r="A17" s="86"/>
      <c r="B17" s="87"/>
      <c r="C17" s="88"/>
      <c r="D17" s="89"/>
      <c r="E17" s="17">
        <f t="shared" si="1"/>
        <v>0</v>
      </c>
      <c r="F17" s="90"/>
    </row>
    <row r="18" spans="1:6">
      <c r="A18" s="86"/>
      <c r="B18" s="87"/>
      <c r="C18" s="88"/>
      <c r="D18" s="89"/>
      <c r="E18" s="17">
        <f t="shared" si="1"/>
        <v>0</v>
      </c>
      <c r="F18" s="90"/>
    </row>
    <row r="19" spans="1:6">
      <c r="A19" s="86"/>
      <c r="B19" s="87"/>
      <c r="C19" s="88"/>
      <c r="D19" s="89"/>
      <c r="E19" s="17">
        <f t="shared" si="1"/>
        <v>0</v>
      </c>
      <c r="F19" s="90"/>
    </row>
    <row r="20" spans="1:6">
      <c r="A20" s="86"/>
      <c r="B20" s="87"/>
      <c r="C20" s="88"/>
      <c r="D20" s="89"/>
      <c r="E20" s="17">
        <f t="shared" si="1"/>
        <v>0</v>
      </c>
      <c r="F20" s="90"/>
    </row>
    <row r="21" spans="1:6">
      <c r="A21" s="91"/>
      <c r="B21" s="92"/>
      <c r="C21" s="93"/>
      <c r="D21" s="94"/>
      <c r="E21" s="26">
        <f t="shared" si="1"/>
        <v>0</v>
      </c>
      <c r="F21" s="90"/>
    </row>
    <row r="22" spans="1:6">
      <c r="A22" s="27" t="s">
        <v>15</v>
      </c>
      <c r="B22" s="28"/>
      <c r="C22" s="28"/>
      <c r="D22" s="29"/>
      <c r="E22" s="30">
        <f>SUM(E15:E21)</f>
        <v>0</v>
      </c>
      <c r="F22" s="85"/>
    </row>
    <row r="23" spans="1:6">
      <c r="A23" s="146" t="s">
        <v>16</v>
      </c>
      <c r="B23" s="147"/>
      <c r="C23" s="147"/>
      <c r="D23" s="148"/>
      <c r="E23" s="33"/>
      <c r="F23" s="81"/>
    </row>
    <row r="24" spans="1:6">
      <c r="A24" s="86"/>
      <c r="B24" s="87"/>
      <c r="C24" s="88"/>
      <c r="D24" s="89"/>
      <c r="E24" s="17">
        <f t="shared" ref="E24:E30" si="2">C24*D24</f>
        <v>0</v>
      </c>
      <c r="F24" s="90"/>
    </row>
    <row r="25" spans="1:6">
      <c r="A25" s="86"/>
      <c r="B25" s="87"/>
      <c r="C25" s="88"/>
      <c r="D25" s="89"/>
      <c r="E25" s="17">
        <f t="shared" si="2"/>
        <v>0</v>
      </c>
      <c r="F25" s="90"/>
    </row>
    <row r="26" spans="1:6">
      <c r="A26" s="86"/>
      <c r="B26" s="87"/>
      <c r="C26" s="88"/>
      <c r="D26" s="89"/>
      <c r="E26" s="17">
        <f t="shared" si="2"/>
        <v>0</v>
      </c>
      <c r="F26" s="90"/>
    </row>
    <row r="27" spans="1:6">
      <c r="A27" s="86"/>
      <c r="B27" s="87"/>
      <c r="C27" s="88"/>
      <c r="D27" s="89"/>
      <c r="E27" s="17">
        <f t="shared" si="2"/>
        <v>0</v>
      </c>
      <c r="F27" s="90"/>
    </row>
    <row r="28" spans="1:6">
      <c r="A28" s="86"/>
      <c r="B28" s="87"/>
      <c r="C28" s="88"/>
      <c r="D28" s="89"/>
      <c r="E28" s="17">
        <f t="shared" si="2"/>
        <v>0</v>
      </c>
      <c r="F28" s="90"/>
    </row>
    <row r="29" spans="1:6">
      <c r="A29" s="86"/>
      <c r="B29" s="87"/>
      <c r="C29" s="88"/>
      <c r="D29" s="89"/>
      <c r="E29" s="17">
        <f t="shared" si="2"/>
        <v>0</v>
      </c>
      <c r="F29" s="90"/>
    </row>
    <row r="30" spans="1:6">
      <c r="A30" s="86"/>
      <c r="B30" s="87"/>
      <c r="C30" s="88"/>
      <c r="D30" s="89"/>
      <c r="E30" s="26">
        <f t="shared" si="2"/>
        <v>0</v>
      </c>
      <c r="F30" s="90"/>
    </row>
    <row r="31" spans="1:6">
      <c r="A31" s="27" t="s">
        <v>17</v>
      </c>
      <c r="B31" s="28"/>
      <c r="C31" s="28"/>
      <c r="D31" s="29"/>
      <c r="E31" s="30">
        <f>SUM(E24:E30)</f>
        <v>0</v>
      </c>
      <c r="F31" s="85"/>
    </row>
    <row r="32" spans="1:6">
      <c r="A32" s="146" t="s">
        <v>18</v>
      </c>
      <c r="B32" s="147"/>
      <c r="C32" s="147"/>
      <c r="D32" s="148"/>
      <c r="E32" s="33"/>
      <c r="F32" s="81"/>
    </row>
    <row r="33" spans="1:6">
      <c r="A33" s="95"/>
      <c r="B33" s="96"/>
      <c r="C33" s="97"/>
      <c r="D33" s="98"/>
      <c r="E33" s="17">
        <f t="shared" ref="E33:E39" si="3">C33*D33</f>
        <v>0</v>
      </c>
      <c r="F33" s="90"/>
    </row>
    <row r="34" spans="1:6">
      <c r="A34" s="95"/>
      <c r="B34" s="96"/>
      <c r="C34" s="97"/>
      <c r="D34" s="98"/>
      <c r="E34" s="17">
        <f t="shared" si="3"/>
        <v>0</v>
      </c>
      <c r="F34" s="90"/>
    </row>
    <row r="35" spans="1:6">
      <c r="A35" s="95"/>
      <c r="B35" s="96"/>
      <c r="C35" s="97"/>
      <c r="D35" s="98"/>
      <c r="E35" s="17">
        <f t="shared" si="3"/>
        <v>0</v>
      </c>
      <c r="F35" s="90"/>
    </row>
    <row r="36" spans="1:6">
      <c r="A36" s="86"/>
      <c r="B36" s="87"/>
      <c r="C36" s="88"/>
      <c r="D36" s="89"/>
      <c r="E36" s="17">
        <f t="shared" si="3"/>
        <v>0</v>
      </c>
      <c r="F36" s="90"/>
    </row>
    <row r="37" spans="1:6">
      <c r="A37" s="95"/>
      <c r="B37" s="96"/>
      <c r="C37" s="97"/>
      <c r="D37" s="98"/>
      <c r="E37" s="17">
        <f t="shared" si="3"/>
        <v>0</v>
      </c>
      <c r="F37" s="90"/>
    </row>
    <row r="38" spans="1:6">
      <c r="A38" s="86"/>
      <c r="B38" s="87"/>
      <c r="C38" s="88"/>
      <c r="D38" s="89"/>
      <c r="E38" s="17">
        <f t="shared" si="3"/>
        <v>0</v>
      </c>
      <c r="F38" s="90"/>
    </row>
    <row r="39" spans="1:6">
      <c r="A39" s="86"/>
      <c r="B39" s="87"/>
      <c r="C39" s="88"/>
      <c r="D39" s="89"/>
      <c r="E39" s="26">
        <f t="shared" si="3"/>
        <v>0</v>
      </c>
      <c r="F39" s="90"/>
    </row>
    <row r="40" spans="1:6">
      <c r="A40" s="27" t="s">
        <v>19</v>
      </c>
      <c r="B40" s="28"/>
      <c r="C40" s="28"/>
      <c r="D40" s="29"/>
      <c r="E40" s="30">
        <f>SUM(E33:E39)</f>
        <v>0</v>
      </c>
      <c r="F40" s="85"/>
    </row>
    <row r="41" spans="1:6">
      <c r="A41" s="146" t="s">
        <v>20</v>
      </c>
      <c r="B41" s="147"/>
      <c r="C41" s="147"/>
      <c r="D41" s="148"/>
      <c r="E41" s="33"/>
      <c r="F41" s="81"/>
    </row>
    <row r="42" spans="1:6">
      <c r="A42" s="95"/>
      <c r="B42" s="96"/>
      <c r="C42" s="97"/>
      <c r="D42" s="98"/>
      <c r="E42" s="17">
        <f t="shared" ref="E42:E48" si="4">C42*D42</f>
        <v>0</v>
      </c>
      <c r="F42" s="90"/>
    </row>
    <row r="43" spans="1:6">
      <c r="A43" s="95"/>
      <c r="B43" s="96"/>
      <c r="C43" s="97"/>
      <c r="D43" s="98"/>
      <c r="E43" s="17">
        <f t="shared" si="4"/>
        <v>0</v>
      </c>
      <c r="F43" s="90"/>
    </row>
    <row r="44" spans="1:6">
      <c r="A44" s="95"/>
      <c r="B44" s="96"/>
      <c r="C44" s="97"/>
      <c r="D44" s="98"/>
      <c r="E44" s="17">
        <f t="shared" si="4"/>
        <v>0</v>
      </c>
      <c r="F44" s="90"/>
    </row>
    <row r="45" spans="1:6">
      <c r="A45" s="99"/>
      <c r="B45" s="100"/>
      <c r="C45" s="88"/>
      <c r="D45" s="89"/>
      <c r="E45" s="17">
        <f t="shared" si="4"/>
        <v>0</v>
      </c>
      <c r="F45" s="90"/>
    </row>
    <row r="46" spans="1:6">
      <c r="A46" s="95"/>
      <c r="B46" s="96"/>
      <c r="C46" s="97"/>
      <c r="D46" s="98"/>
      <c r="E46" s="17">
        <f t="shared" si="4"/>
        <v>0</v>
      </c>
      <c r="F46" s="90"/>
    </row>
    <row r="47" spans="1:6">
      <c r="A47" s="99"/>
      <c r="B47" s="100"/>
      <c r="C47" s="88"/>
      <c r="D47" s="89"/>
      <c r="E47" s="17">
        <f t="shared" si="4"/>
        <v>0</v>
      </c>
      <c r="F47" s="90"/>
    </row>
    <row r="48" spans="1:6" ht="15.75" thickBot="1">
      <c r="A48" s="95"/>
      <c r="B48" s="96"/>
      <c r="C48" s="97"/>
      <c r="D48" s="98"/>
      <c r="E48" s="26">
        <f t="shared" si="4"/>
        <v>0</v>
      </c>
      <c r="F48" s="90"/>
    </row>
    <row r="49" spans="1:6" ht="15.75" thickBot="1">
      <c r="A49" s="27" t="s">
        <v>21</v>
      </c>
      <c r="B49" s="28"/>
      <c r="C49" s="28"/>
      <c r="D49" s="29"/>
      <c r="E49" s="30">
        <f>SUM(E42:E48)</f>
        <v>0</v>
      </c>
      <c r="F49" s="85"/>
    </row>
    <row r="50" spans="1:6">
      <c r="A50" s="146" t="s">
        <v>22</v>
      </c>
      <c r="B50" s="147"/>
      <c r="C50" s="147"/>
      <c r="D50" s="148"/>
      <c r="E50" s="33"/>
      <c r="F50" s="81"/>
    </row>
    <row r="51" spans="1:6">
      <c r="A51" s="95"/>
      <c r="B51" s="96"/>
      <c r="C51" s="97"/>
      <c r="D51" s="98"/>
      <c r="E51" s="17">
        <f t="shared" ref="E51:E56" si="5">C51*D51</f>
        <v>0</v>
      </c>
      <c r="F51" s="90"/>
    </row>
    <row r="52" spans="1:6">
      <c r="A52" s="95"/>
      <c r="B52" s="96"/>
      <c r="C52" s="97"/>
      <c r="D52" s="98"/>
      <c r="E52" s="17">
        <f t="shared" si="5"/>
        <v>0</v>
      </c>
      <c r="F52" s="90"/>
    </row>
    <row r="53" spans="1:6">
      <c r="A53" s="95"/>
      <c r="B53" s="96"/>
      <c r="C53" s="97"/>
      <c r="D53" s="98"/>
      <c r="E53" s="17">
        <f t="shared" si="5"/>
        <v>0</v>
      </c>
      <c r="F53" s="90"/>
    </row>
    <row r="54" spans="1:6">
      <c r="A54" s="95"/>
      <c r="B54" s="96"/>
      <c r="C54" s="97"/>
      <c r="D54" s="98"/>
      <c r="E54" s="17">
        <f t="shared" si="5"/>
        <v>0</v>
      </c>
      <c r="F54" s="90"/>
    </row>
    <row r="55" spans="1:6">
      <c r="A55" s="95"/>
      <c r="B55" s="96"/>
      <c r="C55" s="97"/>
      <c r="D55" s="98"/>
      <c r="E55" s="17">
        <f t="shared" si="5"/>
        <v>0</v>
      </c>
      <c r="F55" s="90"/>
    </row>
    <row r="56" spans="1:6">
      <c r="A56" s="86"/>
      <c r="B56" s="87"/>
      <c r="C56" s="88"/>
      <c r="D56" s="89"/>
      <c r="E56" s="17">
        <f t="shared" si="5"/>
        <v>0</v>
      </c>
      <c r="F56" s="90"/>
    </row>
    <row r="57" spans="1:6" ht="15.75" thickBot="1">
      <c r="A57" s="86"/>
      <c r="B57" s="87"/>
      <c r="C57" s="88"/>
      <c r="D57" s="89"/>
      <c r="E57" s="26">
        <f>C57*D57</f>
        <v>0</v>
      </c>
      <c r="F57" s="90"/>
    </row>
    <row r="58" spans="1:6" ht="15.75" thickBot="1">
      <c r="A58" s="27" t="s">
        <v>23</v>
      </c>
      <c r="B58" s="28"/>
      <c r="C58" s="28"/>
      <c r="D58" s="29"/>
      <c r="E58" s="30">
        <f>SUM(E51:E57)</f>
        <v>0</v>
      </c>
      <c r="F58" s="101"/>
    </row>
    <row r="59" spans="1:6">
      <c r="A59" s="146" t="s">
        <v>24</v>
      </c>
      <c r="B59" s="147"/>
      <c r="C59" s="147"/>
      <c r="D59" s="148"/>
      <c r="E59" s="33"/>
      <c r="F59" s="81"/>
    </row>
    <row r="60" spans="1:6">
      <c r="A60" s="95"/>
      <c r="B60" s="96"/>
      <c r="C60" s="97"/>
      <c r="D60" s="98"/>
      <c r="E60" s="17">
        <f t="shared" ref="E60:E66" si="6">C60*D60</f>
        <v>0</v>
      </c>
      <c r="F60" s="90"/>
    </row>
    <row r="61" spans="1:6">
      <c r="A61" s="95"/>
      <c r="B61" s="96"/>
      <c r="C61" s="97"/>
      <c r="D61" s="98"/>
      <c r="E61" s="17">
        <f t="shared" si="6"/>
        <v>0</v>
      </c>
      <c r="F61" s="90"/>
    </row>
    <row r="62" spans="1:6">
      <c r="A62" s="95"/>
      <c r="B62" s="96"/>
      <c r="C62" s="97"/>
      <c r="D62" s="98"/>
      <c r="E62" s="17">
        <f t="shared" si="6"/>
        <v>0</v>
      </c>
      <c r="F62" s="90"/>
    </row>
    <row r="63" spans="1:6">
      <c r="A63" s="95"/>
      <c r="B63" s="96"/>
      <c r="C63" s="97"/>
      <c r="D63" s="98"/>
      <c r="E63" s="17">
        <f t="shared" si="6"/>
        <v>0</v>
      </c>
      <c r="F63" s="90"/>
    </row>
    <row r="64" spans="1:6">
      <c r="A64" s="95"/>
      <c r="B64" s="96"/>
      <c r="C64" s="97"/>
      <c r="D64" s="98"/>
      <c r="E64" s="17">
        <f t="shared" si="6"/>
        <v>0</v>
      </c>
      <c r="F64" s="90"/>
    </row>
    <row r="65" spans="1:6">
      <c r="A65" s="86"/>
      <c r="B65" s="87"/>
      <c r="C65" s="88"/>
      <c r="D65" s="89"/>
      <c r="E65" s="17">
        <f t="shared" si="6"/>
        <v>0</v>
      </c>
      <c r="F65" s="90"/>
    </row>
    <row r="66" spans="1:6" ht="15.75" thickBot="1">
      <c r="A66" s="86"/>
      <c r="B66" s="87"/>
      <c r="C66" s="88"/>
      <c r="D66" s="89"/>
      <c r="E66" s="26">
        <f t="shared" si="6"/>
        <v>0</v>
      </c>
      <c r="F66" s="90"/>
    </row>
    <row r="67" spans="1:6" ht="15.75" thickBot="1">
      <c r="A67" s="27" t="s">
        <v>25</v>
      </c>
      <c r="B67" s="28"/>
      <c r="C67" s="28"/>
      <c r="D67" s="29"/>
      <c r="E67" s="30">
        <f>SUM(E60:E66)</f>
        <v>0</v>
      </c>
      <c r="F67" s="101"/>
    </row>
    <row r="68" spans="1:6">
      <c r="A68" s="43" t="s">
        <v>26</v>
      </c>
      <c r="B68" s="44"/>
      <c r="C68" s="44"/>
      <c r="D68" s="45"/>
      <c r="E68" s="102"/>
      <c r="F68" s="103"/>
    </row>
    <row r="69" spans="1:6">
      <c r="A69" s="95"/>
      <c r="B69" s="96"/>
      <c r="C69" s="97"/>
      <c r="D69" s="98"/>
      <c r="E69" s="104">
        <f t="shared" ref="E69:E75" si="7">C69*D69</f>
        <v>0</v>
      </c>
      <c r="F69" s="105"/>
    </row>
    <row r="70" spans="1:6">
      <c r="A70" s="95"/>
      <c r="B70" s="96"/>
      <c r="C70" s="97"/>
      <c r="D70" s="98"/>
      <c r="E70" s="104">
        <f t="shared" si="7"/>
        <v>0</v>
      </c>
      <c r="F70" s="105"/>
    </row>
    <row r="71" spans="1:6">
      <c r="A71" s="95"/>
      <c r="B71" s="96"/>
      <c r="C71" s="97"/>
      <c r="D71" s="98"/>
      <c r="E71" s="104">
        <f t="shared" si="7"/>
        <v>0</v>
      </c>
      <c r="F71" s="105"/>
    </row>
    <row r="72" spans="1:6">
      <c r="A72" s="95"/>
      <c r="B72" s="96"/>
      <c r="C72" s="97"/>
      <c r="D72" s="98"/>
      <c r="E72" s="104">
        <f t="shared" si="7"/>
        <v>0</v>
      </c>
      <c r="F72" s="105"/>
    </row>
    <row r="73" spans="1:6">
      <c r="A73" s="95"/>
      <c r="B73" s="96"/>
      <c r="C73" s="97"/>
      <c r="D73" s="98"/>
      <c r="E73" s="104">
        <f>C73*D73</f>
        <v>0</v>
      </c>
      <c r="F73" s="105"/>
    </row>
    <row r="74" spans="1:6">
      <c r="A74" s="95"/>
      <c r="B74" s="96"/>
      <c r="C74" s="97"/>
      <c r="D74" s="98"/>
      <c r="E74" s="104">
        <f t="shared" si="7"/>
        <v>0</v>
      </c>
      <c r="F74" s="105"/>
    </row>
    <row r="75" spans="1:6" ht="15.75" thickBot="1">
      <c r="A75" s="95"/>
      <c r="B75" s="96"/>
      <c r="C75" s="97"/>
      <c r="D75" s="98"/>
      <c r="E75" s="106">
        <f t="shared" si="7"/>
        <v>0</v>
      </c>
      <c r="F75" s="105"/>
    </row>
    <row r="76" spans="1:6" ht="15.75" thickBot="1">
      <c r="A76" s="27" t="s">
        <v>27</v>
      </c>
      <c r="B76" s="28"/>
      <c r="C76" s="28"/>
      <c r="D76" s="107"/>
      <c r="E76" s="108">
        <f>SUM(E69:E75)</f>
        <v>0</v>
      </c>
      <c r="F76" s="109"/>
    </row>
    <row r="77" spans="1:6">
      <c r="A77" s="151" t="s">
        <v>28</v>
      </c>
      <c r="B77" s="152"/>
      <c r="C77" s="152"/>
      <c r="D77" s="152"/>
      <c r="E77" s="110">
        <f>SUM(E13,E22,E31,E40,E67,E49,E76,E58)</f>
        <v>0</v>
      </c>
      <c r="F77" s="111"/>
    </row>
    <row r="78" spans="1:6">
      <c r="A78" s="149" t="s">
        <v>29</v>
      </c>
      <c r="B78" s="150"/>
      <c r="C78" s="150"/>
      <c r="D78" s="150"/>
      <c r="E78" s="112">
        <f>SUMIF(E51:E57,"&gt;25000") - (25000 * COUNTIF(E51:E57,"&gt;25000")) +E67</f>
        <v>0</v>
      </c>
      <c r="F78" s="113"/>
    </row>
    <row r="79" spans="1:6" ht="15.75" thickBot="1">
      <c r="A79" s="158" t="s">
        <v>30</v>
      </c>
      <c r="B79" s="159"/>
      <c r="C79" s="159"/>
      <c r="D79" s="159"/>
      <c r="E79" s="114">
        <f>E77-E78</f>
        <v>0</v>
      </c>
      <c r="F79" s="115"/>
    </row>
    <row r="80" spans="1:6" ht="60.75" thickBot="1">
      <c r="A80" s="46" t="s">
        <v>31</v>
      </c>
      <c r="B80" s="153" t="s">
        <v>32</v>
      </c>
      <c r="C80" s="154"/>
      <c r="D80" s="123">
        <v>10</v>
      </c>
      <c r="E80" s="116">
        <f>E79*(0.01*D80)</f>
        <v>0</v>
      </c>
      <c r="F80" s="117"/>
    </row>
    <row r="81" spans="1:6" ht="15.75" thickBot="1">
      <c r="A81" s="137" t="s">
        <v>33</v>
      </c>
      <c r="B81" s="138"/>
      <c r="C81" s="138"/>
      <c r="D81" s="138"/>
      <c r="E81" s="118">
        <f>SUM(E77,E80)</f>
        <v>0</v>
      </c>
      <c r="F81" s="119"/>
    </row>
  </sheetData>
  <sheetProtection sheet="1" objects="1" scenarios="1"/>
  <mergeCells count="15">
    <mergeCell ref="A81:D81"/>
    <mergeCell ref="A2:F2"/>
    <mergeCell ref="A1:F1"/>
    <mergeCell ref="B3:F3"/>
    <mergeCell ref="A59:D59"/>
    <mergeCell ref="A78:D78"/>
    <mergeCell ref="A77:D77"/>
    <mergeCell ref="B80:C80"/>
    <mergeCell ref="A5:D5"/>
    <mergeCell ref="A41:D41"/>
    <mergeCell ref="A23:D23"/>
    <mergeCell ref="A32:D32"/>
    <mergeCell ref="A14:D14"/>
    <mergeCell ref="A79:D79"/>
    <mergeCell ref="A50:D50"/>
  </mergeCells>
  <pageMargins left="0.5" right="0.25" top="0.5" bottom="0.75" header="0.3" footer="0.3"/>
  <pageSetup orientation="landscape"/>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4"/>
  <sheetViews>
    <sheetView showGridLines="0" workbookViewId="0">
      <selection activeCell="B15" sqref="B15"/>
    </sheetView>
  </sheetViews>
  <sheetFormatPr defaultColWidth="8.85546875" defaultRowHeight="15" customHeight="1"/>
  <cols>
    <col min="1" max="1" width="41.5703125" style="3" customWidth="1"/>
    <col min="2" max="2" width="55" style="3" customWidth="1"/>
    <col min="3" max="3" width="8.85546875" style="3" customWidth="1"/>
    <col min="4" max="16384" width="8.85546875" style="3"/>
  </cols>
  <sheetData>
    <row r="1" spans="1:2" ht="45" customHeight="1">
      <c r="A1" s="160" t="s">
        <v>34</v>
      </c>
      <c r="B1" s="142"/>
    </row>
    <row r="2" spans="1:2" ht="78.75" customHeight="1">
      <c r="A2" s="161" t="s">
        <v>35</v>
      </c>
      <c r="B2" s="162"/>
    </row>
    <row r="3" spans="1:2" ht="24" customHeight="1">
      <c r="A3" s="64" t="s">
        <v>36</v>
      </c>
      <c r="B3" s="163" t="str">
        <f>'Budget &amp; Budget Narrative'!B3</f>
        <v>(Enter project title here. Use 25 words or less)</v>
      </c>
    </row>
    <row r="4" spans="1:2" s="67" customFormat="1" ht="31.5" customHeight="1">
      <c r="A4" s="65"/>
      <c r="B4" s="66" t="s">
        <v>37</v>
      </c>
    </row>
    <row r="5" spans="1:2" ht="16.149999999999999" customHeight="1">
      <c r="A5" s="68" t="s">
        <v>38</v>
      </c>
      <c r="B5" s="69">
        <f>'Budget &amp; Budget Narrative'!E13</f>
        <v>0</v>
      </c>
    </row>
    <row r="6" spans="1:2" ht="16.149999999999999" customHeight="1">
      <c r="A6" s="68" t="s">
        <v>39</v>
      </c>
      <c r="B6" s="69">
        <f>'Budget &amp; Budget Narrative'!E22</f>
        <v>0</v>
      </c>
    </row>
    <row r="7" spans="1:2" ht="16.149999999999999" customHeight="1">
      <c r="A7" s="68" t="s">
        <v>40</v>
      </c>
      <c r="B7" s="69">
        <f>'Budget &amp; Budget Narrative'!E31</f>
        <v>0</v>
      </c>
    </row>
    <row r="8" spans="1:2" ht="16.149999999999999" customHeight="1">
      <c r="A8" s="68" t="s">
        <v>41</v>
      </c>
      <c r="B8" s="69">
        <f>'Budget &amp; Budget Narrative'!E40</f>
        <v>0</v>
      </c>
    </row>
    <row r="9" spans="1:2" ht="16.149999999999999" customHeight="1">
      <c r="A9" s="68" t="s">
        <v>42</v>
      </c>
      <c r="B9" s="69">
        <f>'Budget &amp; Budget Narrative'!E49</f>
        <v>0</v>
      </c>
    </row>
    <row r="10" spans="1:2" ht="16.149999999999999" customHeight="1">
      <c r="A10" s="70" t="s">
        <v>43</v>
      </c>
      <c r="B10" s="71">
        <f>SUM('Budget &amp; Budget Narrative'!E76,'Budget &amp; Budget Narrative'!E67)</f>
        <v>0</v>
      </c>
    </row>
    <row r="11" spans="1:2" ht="16.149999999999999" customHeight="1">
      <c r="A11" s="72" t="s">
        <v>44</v>
      </c>
      <c r="B11" s="73">
        <f>'Budget &amp; Budget Narrative'!E77</f>
        <v>0</v>
      </c>
    </row>
    <row r="12" spans="1:2" ht="16.149999999999999" customHeight="1">
      <c r="A12" s="74" t="s">
        <v>45</v>
      </c>
      <c r="B12" s="75">
        <f>'Budget &amp; Budget Narrative'!E79</f>
        <v>0</v>
      </c>
    </row>
    <row r="13" spans="1:2" ht="15.75" customHeight="1">
      <c r="A13" s="76" t="s">
        <v>46</v>
      </c>
      <c r="B13" s="77">
        <f>'Budget &amp; Budget Narrative'!E80</f>
        <v>0</v>
      </c>
    </row>
    <row r="14" spans="1:2" ht="15.75" customHeight="1">
      <c r="A14" s="78" t="s">
        <v>47</v>
      </c>
      <c r="B14" s="79">
        <f>'Budget &amp; Budget Narrative'!E81</f>
        <v>0</v>
      </c>
    </row>
  </sheetData>
  <sheetProtection sheet="1" objects="1" scenarios="1"/>
  <mergeCells count="3">
    <mergeCell ref="A1:B1"/>
    <mergeCell ref="A2:B2"/>
    <mergeCell ref="B3"/>
  </mergeCells>
  <pageMargins left="0.7" right="0.7" top="0.75" bottom="0.75" header="0.3" footer="0.3"/>
  <pageSetup orientation="landscape"/>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18"/>
  <sheetViews>
    <sheetView showGridLines="0" topLeftCell="A14" zoomScaleNormal="100" workbookViewId="0">
      <selection activeCell="B17" sqref="B17"/>
    </sheetView>
  </sheetViews>
  <sheetFormatPr defaultColWidth="8.85546875" defaultRowHeight="15" customHeight="1"/>
  <cols>
    <col min="1" max="1" width="30.7109375" style="4" customWidth="1"/>
    <col min="2" max="2" width="94.85546875" style="4" customWidth="1"/>
    <col min="3" max="3" width="8.85546875" style="4" customWidth="1"/>
    <col min="4" max="16384" width="8.85546875" style="4"/>
  </cols>
  <sheetData>
    <row r="1" spans="1:2" ht="44.1" customHeight="1">
      <c r="A1" s="160" t="s">
        <v>48</v>
      </c>
      <c r="B1" s="164"/>
    </row>
    <row r="2" spans="1:2" s="5" customFormat="1" ht="23.25" customHeight="1">
      <c r="A2" s="47" t="s">
        <v>49</v>
      </c>
      <c r="B2" s="48"/>
    </row>
    <row r="3" spans="1:2" ht="19.5" customHeight="1">
      <c r="A3" s="49" t="s">
        <v>50</v>
      </c>
      <c r="B3" s="50" t="s">
        <v>51</v>
      </c>
    </row>
    <row r="4" spans="1:2" ht="18.75" customHeight="1">
      <c r="A4" s="49" t="s">
        <v>52</v>
      </c>
      <c r="B4" s="50" t="s">
        <v>53</v>
      </c>
    </row>
    <row r="5" spans="1:2" ht="132.75" customHeight="1">
      <c r="A5" s="49" t="s">
        <v>54</v>
      </c>
      <c r="B5" s="50" t="s">
        <v>55</v>
      </c>
    </row>
    <row r="6" spans="1:2" ht="99" customHeight="1">
      <c r="A6" s="49" t="s">
        <v>8</v>
      </c>
      <c r="B6" s="50" t="s">
        <v>56</v>
      </c>
    </row>
    <row r="7" spans="1:2" ht="107.25" customHeight="1">
      <c r="A7" s="51" t="s">
        <v>9</v>
      </c>
      <c r="B7" s="52" t="s">
        <v>57</v>
      </c>
    </row>
    <row r="8" spans="1:2" ht="75" customHeight="1">
      <c r="A8" s="53" t="s">
        <v>58</v>
      </c>
      <c r="B8" s="54" t="s">
        <v>59</v>
      </c>
    </row>
    <row r="9" spans="1:2" s="5" customFormat="1" ht="28.5" customHeight="1">
      <c r="A9" s="55" t="s">
        <v>60</v>
      </c>
      <c r="B9" s="56"/>
    </row>
    <row r="10" spans="1:2" ht="138" customHeight="1">
      <c r="A10" s="57" t="s">
        <v>38</v>
      </c>
      <c r="B10" s="58" t="s">
        <v>61</v>
      </c>
    </row>
    <row r="11" spans="1:2" ht="113.25" customHeight="1">
      <c r="A11" s="49" t="s">
        <v>39</v>
      </c>
      <c r="B11" s="50" t="s">
        <v>62</v>
      </c>
    </row>
    <row r="12" spans="1:2" ht="152.25" customHeight="1">
      <c r="A12" s="49" t="s">
        <v>40</v>
      </c>
      <c r="B12" s="59" t="s">
        <v>63</v>
      </c>
    </row>
    <row r="13" spans="1:2" ht="104.25" customHeight="1">
      <c r="A13" s="49" t="s">
        <v>41</v>
      </c>
      <c r="B13" s="59" t="s">
        <v>64</v>
      </c>
    </row>
    <row r="14" spans="1:2" ht="228.75" customHeight="1">
      <c r="A14" s="49" t="s">
        <v>65</v>
      </c>
      <c r="B14" s="50" t="s">
        <v>66</v>
      </c>
    </row>
    <row r="15" spans="1:2" ht="170.25" customHeight="1">
      <c r="A15" s="60" t="s">
        <v>43</v>
      </c>
      <c r="B15" s="61" t="s">
        <v>67</v>
      </c>
    </row>
    <row r="16" spans="1:2" ht="69.75" customHeight="1">
      <c r="A16" s="62" t="s">
        <v>68</v>
      </c>
      <c r="B16" s="63" t="s">
        <v>69</v>
      </c>
    </row>
    <row r="17" spans="1:2" ht="256.5" customHeight="1">
      <c r="A17" s="49" t="s">
        <v>70</v>
      </c>
      <c r="B17" s="50" t="s">
        <v>71</v>
      </c>
    </row>
    <row r="18" spans="1:2" ht="38.25" customHeight="1">
      <c r="A18" s="49" t="s">
        <v>72</v>
      </c>
      <c r="B18" s="50" t="s">
        <v>73</v>
      </c>
    </row>
  </sheetData>
  <sheetProtection sheet="1" objects="1" scenarios="1"/>
  <mergeCells count="1">
    <mergeCell ref="A1:B1"/>
  </mergeCells>
  <pageMargins left="0.75" right="0.75" top="0.75" bottom="0.75" header="0.3" footer="0.3"/>
  <pageSetup orientation="portrait"/>
  <headerFooter>
    <oddFooter>&amp;C&amp;"Helvetica Neue,Regular"&amp;12&amp;K000000&amp;P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71"/>
  <sheetViews>
    <sheetView showGridLines="0" zoomScale="85" zoomScaleNormal="85" workbookViewId="0">
      <selection activeCell="F66" sqref="F66"/>
    </sheetView>
  </sheetViews>
  <sheetFormatPr defaultColWidth="8.85546875" defaultRowHeight="15" customHeight="1"/>
  <cols>
    <col min="1" max="1" width="45.85546875" style="1" customWidth="1"/>
    <col min="2" max="2" width="18.140625" style="1" customWidth="1"/>
    <col min="3" max="3" width="14.28515625" style="1" customWidth="1"/>
    <col min="4" max="4" width="13.140625" style="1" customWidth="1"/>
    <col min="5" max="5" width="21.28515625" style="1" customWidth="1"/>
    <col min="6" max="6" width="88.85546875" style="2" customWidth="1"/>
    <col min="7" max="7" width="8.85546875" style="1" customWidth="1"/>
    <col min="8" max="16384" width="8.85546875" style="1"/>
  </cols>
  <sheetData>
    <row r="1" spans="1:6" ht="40.5" customHeight="1">
      <c r="A1" s="141" t="s">
        <v>74</v>
      </c>
      <c r="B1" s="142"/>
      <c r="C1" s="142"/>
      <c r="D1" s="142"/>
      <c r="E1" s="142"/>
      <c r="F1" s="142"/>
    </row>
    <row r="2" spans="1:6" ht="34.5" customHeight="1">
      <c r="A2" s="139" t="s">
        <v>3</v>
      </c>
      <c r="B2" s="140"/>
      <c r="C2" s="140"/>
      <c r="D2" s="140"/>
      <c r="E2" s="140"/>
      <c r="F2" s="140"/>
    </row>
    <row r="3" spans="1:6" ht="26.25" customHeight="1">
      <c r="A3" s="6" t="s">
        <v>36</v>
      </c>
      <c r="B3" s="165" t="s">
        <v>75</v>
      </c>
      <c r="C3" s="166"/>
      <c r="D3" s="166"/>
      <c r="E3" s="166"/>
      <c r="F3" s="167"/>
    </row>
    <row r="4" spans="1:6" ht="53.25" customHeight="1">
      <c r="A4" s="7" t="s">
        <v>6</v>
      </c>
      <c r="B4" s="8" t="s">
        <v>7</v>
      </c>
      <c r="C4" s="8" t="s">
        <v>8</v>
      </c>
      <c r="D4" s="8" t="s">
        <v>9</v>
      </c>
      <c r="E4" s="9" t="s">
        <v>10</v>
      </c>
      <c r="F4" s="10" t="s">
        <v>11</v>
      </c>
    </row>
    <row r="5" spans="1:6" ht="21" customHeight="1">
      <c r="A5" s="146" t="s">
        <v>12</v>
      </c>
      <c r="B5" s="147"/>
      <c r="C5" s="147"/>
      <c r="D5" s="148"/>
      <c r="E5" s="11"/>
      <c r="F5" s="12"/>
    </row>
    <row r="6" spans="1:6" ht="30" customHeight="1">
      <c r="A6" s="13" t="s">
        <v>76</v>
      </c>
      <c r="B6" s="14" t="s">
        <v>77</v>
      </c>
      <c r="C6" s="15">
        <v>80000</v>
      </c>
      <c r="D6" s="16">
        <v>3</v>
      </c>
      <c r="E6" s="17">
        <f>C6*D6</f>
        <v>240000</v>
      </c>
      <c r="F6" s="18" t="s">
        <v>78</v>
      </c>
    </row>
    <row r="7" spans="1:6" ht="14.65" customHeight="1">
      <c r="A7" s="19"/>
      <c r="B7" s="20"/>
      <c r="C7" s="15"/>
      <c r="D7" s="16"/>
      <c r="E7" s="17">
        <f>C7*D7</f>
        <v>0</v>
      </c>
      <c r="F7" s="21"/>
    </row>
    <row r="8" spans="1:6" ht="14.65" customHeight="1">
      <c r="A8" s="19"/>
      <c r="B8" s="20"/>
      <c r="C8" s="15"/>
      <c r="D8" s="16"/>
      <c r="E8" s="17">
        <f>C8*D8</f>
        <v>0</v>
      </c>
      <c r="F8" s="21"/>
    </row>
    <row r="9" spans="1:6" ht="14.65" customHeight="1">
      <c r="A9" s="19"/>
      <c r="B9" s="20"/>
      <c r="C9" s="15"/>
      <c r="D9" s="16"/>
      <c r="E9" s="17">
        <f>C9*D9</f>
        <v>0</v>
      </c>
      <c r="F9" s="21"/>
    </row>
    <row r="10" spans="1:6" ht="15.2" customHeight="1" thickBot="1">
      <c r="A10" s="22"/>
      <c r="B10" s="23"/>
      <c r="C10" s="24"/>
      <c r="D10" s="25"/>
      <c r="E10" s="26">
        <f>C10*D10</f>
        <v>0</v>
      </c>
      <c r="F10" s="21"/>
    </row>
    <row r="11" spans="1:6" ht="18" customHeight="1" thickBot="1">
      <c r="A11" s="27" t="s">
        <v>13</v>
      </c>
      <c r="B11" s="28"/>
      <c r="C11" s="28"/>
      <c r="D11" s="29"/>
      <c r="E11" s="30">
        <f>SUM(E6:E10)</f>
        <v>240000</v>
      </c>
      <c r="F11" s="31"/>
    </row>
    <row r="12" spans="1:6" ht="21" customHeight="1">
      <c r="A12" s="155" t="s">
        <v>14</v>
      </c>
      <c r="B12" s="156"/>
      <c r="C12" s="156"/>
      <c r="D12" s="157"/>
      <c r="E12" s="11"/>
      <c r="F12" s="12"/>
    </row>
    <row r="13" spans="1:6" ht="14.65" customHeight="1">
      <c r="A13" s="13" t="s">
        <v>79</v>
      </c>
      <c r="B13" s="14" t="s">
        <v>80</v>
      </c>
      <c r="C13" s="15">
        <v>240000</v>
      </c>
      <c r="D13" s="32">
        <v>0.45</v>
      </c>
      <c r="E13" s="17">
        <f>C13*D13</f>
        <v>108000</v>
      </c>
      <c r="F13" s="18" t="s">
        <v>81</v>
      </c>
    </row>
    <row r="14" spans="1:6" ht="14.65" customHeight="1">
      <c r="A14" s="19"/>
      <c r="B14" s="20"/>
      <c r="C14" s="15"/>
      <c r="D14" s="16"/>
      <c r="E14" s="17">
        <f>C14*D14</f>
        <v>0</v>
      </c>
      <c r="F14" s="21"/>
    </row>
    <row r="15" spans="1:6" ht="14.65" customHeight="1">
      <c r="A15" s="19"/>
      <c r="B15" s="20"/>
      <c r="C15" s="15"/>
      <c r="D15" s="16"/>
      <c r="E15" s="17">
        <f>C15*D15</f>
        <v>0</v>
      </c>
      <c r="F15" s="21"/>
    </row>
    <row r="16" spans="1:6" ht="14.65" customHeight="1">
      <c r="A16" s="19"/>
      <c r="B16" s="20"/>
      <c r="C16" s="15"/>
      <c r="D16" s="16"/>
      <c r="E16" s="17">
        <f>C16*D16</f>
        <v>0</v>
      </c>
      <c r="F16" s="21"/>
    </row>
    <row r="17" spans="1:6" ht="15.2" customHeight="1">
      <c r="A17" s="22"/>
      <c r="B17" s="23"/>
      <c r="C17" s="24"/>
      <c r="D17" s="25"/>
      <c r="E17" s="26">
        <f>C17*D17</f>
        <v>0</v>
      </c>
      <c r="F17" s="21"/>
    </row>
    <row r="18" spans="1:6" ht="18" customHeight="1">
      <c r="A18" s="27" t="s">
        <v>15</v>
      </c>
      <c r="B18" s="28"/>
      <c r="C18" s="28"/>
      <c r="D18" s="29"/>
      <c r="E18" s="30">
        <f>SUM(E13:E17)</f>
        <v>108000</v>
      </c>
      <c r="F18" s="31"/>
    </row>
    <row r="19" spans="1:6" ht="21" customHeight="1">
      <c r="A19" s="146" t="s">
        <v>16</v>
      </c>
      <c r="B19" s="147"/>
      <c r="C19" s="147"/>
      <c r="D19" s="148"/>
      <c r="E19" s="33"/>
      <c r="F19" s="12"/>
    </row>
    <row r="20" spans="1:6" ht="51.75" customHeight="1">
      <c r="A20" s="13" t="s">
        <v>82</v>
      </c>
      <c r="B20" s="14" t="s">
        <v>83</v>
      </c>
      <c r="C20" s="15">
        <v>0.67</v>
      </c>
      <c r="D20" s="16">
        <v>4500</v>
      </c>
      <c r="E20" s="17">
        <f>C20*D20</f>
        <v>3015</v>
      </c>
      <c r="F20" s="18" t="s">
        <v>84</v>
      </c>
    </row>
    <row r="21" spans="1:6" ht="14.65" customHeight="1">
      <c r="A21" s="19"/>
      <c r="B21" s="20"/>
      <c r="C21" s="15"/>
      <c r="D21" s="16"/>
      <c r="E21" s="17">
        <f>C21*D21</f>
        <v>0</v>
      </c>
      <c r="F21" s="21"/>
    </row>
    <row r="22" spans="1:6" ht="14.65" customHeight="1">
      <c r="A22" s="19"/>
      <c r="B22" s="20"/>
      <c r="C22" s="15"/>
      <c r="D22" s="16"/>
      <c r="E22" s="17">
        <f>C22*D22</f>
        <v>0</v>
      </c>
      <c r="F22" s="21"/>
    </row>
    <row r="23" spans="1:6" ht="14.65" customHeight="1">
      <c r="A23" s="19"/>
      <c r="B23" s="20"/>
      <c r="C23" s="15"/>
      <c r="D23" s="16"/>
      <c r="E23" s="17">
        <f>C23*D23</f>
        <v>0</v>
      </c>
      <c r="F23" s="21"/>
    </row>
    <row r="24" spans="1:6" ht="15.2" customHeight="1">
      <c r="A24" s="19"/>
      <c r="B24" s="20"/>
      <c r="C24" s="15"/>
      <c r="D24" s="16"/>
      <c r="E24" s="26">
        <f>C24*D24</f>
        <v>0</v>
      </c>
      <c r="F24" s="21"/>
    </row>
    <row r="25" spans="1:6" ht="18" customHeight="1">
      <c r="A25" s="27" t="s">
        <v>17</v>
      </c>
      <c r="B25" s="28"/>
      <c r="C25" s="28"/>
      <c r="D25" s="29"/>
      <c r="E25" s="30">
        <f>SUM(E20:E24)</f>
        <v>3015</v>
      </c>
      <c r="F25" s="31"/>
    </row>
    <row r="26" spans="1:6" ht="21" customHeight="1">
      <c r="A26" s="146" t="s">
        <v>18</v>
      </c>
      <c r="B26" s="147"/>
      <c r="C26" s="147"/>
      <c r="D26" s="148"/>
      <c r="E26" s="33"/>
      <c r="F26" s="12"/>
    </row>
    <row r="27" spans="1:6" ht="54" customHeight="1">
      <c r="A27" s="34" t="s">
        <v>85</v>
      </c>
      <c r="B27" s="35" t="s">
        <v>86</v>
      </c>
      <c r="C27" s="36">
        <v>250</v>
      </c>
      <c r="D27" s="37">
        <v>400</v>
      </c>
      <c r="E27" s="17">
        <f>C27*D27</f>
        <v>100000</v>
      </c>
      <c r="F27" s="18" t="s">
        <v>87</v>
      </c>
    </row>
    <row r="28" spans="1:6" ht="51" customHeight="1">
      <c r="A28" s="34" t="s">
        <v>88</v>
      </c>
      <c r="B28" s="35" t="s">
        <v>86</v>
      </c>
      <c r="C28" s="36">
        <v>50</v>
      </c>
      <c r="D28" s="37">
        <v>400</v>
      </c>
      <c r="E28" s="17">
        <f>C28*D28</f>
        <v>20000</v>
      </c>
      <c r="F28" s="18" t="s">
        <v>89</v>
      </c>
    </row>
    <row r="29" spans="1:6" ht="38.25" customHeight="1">
      <c r="A29" s="34" t="s">
        <v>90</v>
      </c>
      <c r="B29" s="35" t="s">
        <v>91</v>
      </c>
      <c r="C29" s="36">
        <v>1.25</v>
      </c>
      <c r="D29" s="37">
        <v>800</v>
      </c>
      <c r="E29" s="17">
        <f>C29*D29</f>
        <v>1000</v>
      </c>
      <c r="F29" s="18" t="s">
        <v>92</v>
      </c>
    </row>
    <row r="30" spans="1:6" ht="21.75" customHeight="1">
      <c r="A30" s="34" t="s">
        <v>93</v>
      </c>
      <c r="B30" s="35" t="s">
        <v>94</v>
      </c>
      <c r="C30" s="36">
        <v>25</v>
      </c>
      <c r="D30" s="37">
        <v>160</v>
      </c>
      <c r="E30" s="17">
        <f>C30*D30</f>
        <v>4000</v>
      </c>
      <c r="F30" s="18" t="s">
        <v>95</v>
      </c>
    </row>
    <row r="31" spans="1:6" ht="18.75" customHeight="1">
      <c r="A31" s="34" t="s">
        <v>96</v>
      </c>
      <c r="B31" s="35" t="s">
        <v>52</v>
      </c>
      <c r="C31" s="36">
        <v>4000</v>
      </c>
      <c r="D31" s="38">
        <v>1</v>
      </c>
      <c r="E31" s="26">
        <f>C31*D31</f>
        <v>4000</v>
      </c>
      <c r="F31" s="18" t="s">
        <v>97</v>
      </c>
    </row>
    <row r="32" spans="1:6" ht="18" customHeight="1">
      <c r="A32" s="27" t="s">
        <v>19</v>
      </c>
      <c r="B32" s="28"/>
      <c r="C32" s="28"/>
      <c r="D32" s="29"/>
      <c r="E32" s="30">
        <f>SUM(E27:E31)</f>
        <v>129000</v>
      </c>
      <c r="F32" s="31"/>
    </row>
    <row r="33" spans="1:6" ht="21" customHeight="1">
      <c r="A33" s="146" t="s">
        <v>20</v>
      </c>
      <c r="B33" s="147"/>
      <c r="C33" s="147"/>
      <c r="D33" s="148"/>
      <c r="E33" s="33"/>
      <c r="F33" s="12"/>
    </row>
    <row r="34" spans="1:6" ht="111" customHeight="1">
      <c r="A34" s="34" t="s">
        <v>98</v>
      </c>
      <c r="B34" s="35" t="s">
        <v>99</v>
      </c>
      <c r="C34" s="36">
        <v>25000</v>
      </c>
      <c r="D34" s="37">
        <v>1</v>
      </c>
      <c r="E34" s="17">
        <f>C34*D34</f>
        <v>25000</v>
      </c>
      <c r="F34" s="18" t="s">
        <v>100</v>
      </c>
    </row>
    <row r="35" spans="1:6" ht="69.75" customHeight="1">
      <c r="A35" s="13" t="s">
        <v>101</v>
      </c>
      <c r="B35" s="14" t="s">
        <v>102</v>
      </c>
      <c r="C35" s="15">
        <v>300</v>
      </c>
      <c r="D35" s="16">
        <v>60</v>
      </c>
      <c r="E35" s="17">
        <f>C35*D35</f>
        <v>18000</v>
      </c>
      <c r="F35" s="18" t="s">
        <v>103</v>
      </c>
    </row>
    <row r="36" spans="1:6" ht="77.25" customHeight="1">
      <c r="A36" s="13" t="s">
        <v>104</v>
      </c>
      <c r="B36" s="14" t="s">
        <v>102</v>
      </c>
      <c r="C36" s="15">
        <v>250</v>
      </c>
      <c r="D36" s="16">
        <v>120</v>
      </c>
      <c r="E36" s="17">
        <f>C36*D36</f>
        <v>30000</v>
      </c>
      <c r="F36" s="18" t="s">
        <v>105</v>
      </c>
    </row>
    <row r="37" spans="1:6" ht="14.65" customHeight="1">
      <c r="A37" s="39"/>
      <c r="B37" s="40"/>
      <c r="C37" s="15"/>
      <c r="D37" s="16"/>
      <c r="E37" s="17">
        <f>C37*D37</f>
        <v>0</v>
      </c>
      <c r="F37" s="21"/>
    </row>
    <row r="38" spans="1:6" ht="15.2" customHeight="1">
      <c r="A38" s="41"/>
      <c r="B38" s="42"/>
      <c r="C38" s="36"/>
      <c r="D38" s="37"/>
      <c r="E38" s="26">
        <f>C38*D38</f>
        <v>0</v>
      </c>
      <c r="F38" s="21"/>
    </row>
    <row r="39" spans="1:6" ht="18" customHeight="1" thickBot="1">
      <c r="A39" s="27" t="s">
        <v>21</v>
      </c>
      <c r="B39" s="28"/>
      <c r="C39" s="28"/>
      <c r="D39" s="29"/>
      <c r="E39" s="30">
        <f>SUM(E34:E38)</f>
        <v>73000</v>
      </c>
      <c r="F39" s="31"/>
    </row>
    <row r="40" spans="1:6" ht="21" customHeight="1">
      <c r="A40" s="146" t="s">
        <v>22</v>
      </c>
      <c r="B40" s="147"/>
      <c r="C40" s="147"/>
      <c r="D40" s="148"/>
      <c r="E40" s="33"/>
      <c r="F40" s="81"/>
    </row>
    <row r="41" spans="1:6" ht="39" customHeight="1">
      <c r="A41" s="95"/>
      <c r="B41" s="96"/>
      <c r="C41" s="97">
        <v>50000</v>
      </c>
      <c r="D41" s="98">
        <v>2</v>
      </c>
      <c r="E41" s="17">
        <f t="shared" ref="E41:E46" si="0">C41*D41</f>
        <v>100000</v>
      </c>
      <c r="F41" s="90" t="s">
        <v>106</v>
      </c>
    </row>
    <row r="42" spans="1:6" ht="45.75" customHeight="1">
      <c r="A42" s="95"/>
      <c r="B42" s="96"/>
      <c r="C42" s="97"/>
      <c r="D42" s="98"/>
      <c r="E42" s="17">
        <f t="shared" si="0"/>
        <v>0</v>
      </c>
      <c r="F42" s="90"/>
    </row>
    <row r="43" spans="1:6" ht="14.65" customHeight="1">
      <c r="A43" s="95"/>
      <c r="B43" s="96"/>
      <c r="C43" s="97"/>
      <c r="D43" s="98"/>
      <c r="E43" s="17">
        <f t="shared" si="0"/>
        <v>0</v>
      </c>
      <c r="F43" s="90"/>
    </row>
    <row r="44" spans="1:6" ht="14.65" customHeight="1">
      <c r="A44" s="95"/>
      <c r="B44" s="96"/>
      <c r="C44" s="97"/>
      <c r="D44" s="98"/>
      <c r="E44" s="17">
        <f t="shared" si="0"/>
        <v>0</v>
      </c>
      <c r="F44" s="90"/>
    </row>
    <row r="45" spans="1:6" ht="15.2" customHeight="1">
      <c r="A45" s="95"/>
      <c r="B45" s="96"/>
      <c r="C45" s="97"/>
      <c r="D45" s="98"/>
      <c r="E45" s="17">
        <f t="shared" si="0"/>
        <v>0</v>
      </c>
      <c r="F45" s="90"/>
    </row>
    <row r="46" spans="1:6" ht="18" customHeight="1">
      <c r="A46" s="86"/>
      <c r="B46" s="87"/>
      <c r="C46" s="88"/>
      <c r="D46" s="89"/>
      <c r="E46" s="17">
        <f t="shared" si="0"/>
        <v>0</v>
      </c>
      <c r="F46" s="90"/>
    </row>
    <row r="47" spans="1:6" ht="21" customHeight="1" thickBot="1">
      <c r="A47" s="86"/>
      <c r="B47" s="87"/>
      <c r="C47" s="88"/>
      <c r="D47" s="89"/>
      <c r="E47" s="26">
        <f>C47*D47</f>
        <v>0</v>
      </c>
      <c r="F47" s="90"/>
    </row>
    <row r="48" spans="1:6" ht="32.25" customHeight="1" thickBot="1">
      <c r="A48" s="27" t="s">
        <v>23</v>
      </c>
      <c r="B48" s="28"/>
      <c r="C48" s="28"/>
      <c r="D48" s="29"/>
      <c r="E48" s="30">
        <f>SUM(E41:E47)</f>
        <v>100000</v>
      </c>
      <c r="F48" s="101"/>
    </row>
    <row r="49" spans="1:6" ht="14.65" customHeight="1">
      <c r="A49" s="146" t="s">
        <v>24</v>
      </c>
      <c r="B49" s="147"/>
      <c r="C49" s="147"/>
      <c r="D49" s="148"/>
      <c r="E49" s="33"/>
      <c r="F49" s="81"/>
    </row>
    <row r="50" spans="1:6" ht="14.65" customHeight="1">
      <c r="A50" s="13" t="s">
        <v>107</v>
      </c>
      <c r="B50" s="14" t="s">
        <v>102</v>
      </c>
      <c r="C50" s="15">
        <v>400</v>
      </c>
      <c r="D50" s="16">
        <v>10</v>
      </c>
      <c r="E50" s="17">
        <f>C50*D50</f>
        <v>4000</v>
      </c>
      <c r="F50" s="18" t="s">
        <v>108</v>
      </c>
    </row>
    <row r="51" spans="1:6" ht="14.65" customHeight="1">
      <c r="A51" s="34" t="s">
        <v>109</v>
      </c>
      <c r="B51" s="35" t="s">
        <v>102</v>
      </c>
      <c r="C51" s="36">
        <v>138</v>
      </c>
      <c r="D51" s="37">
        <v>10</v>
      </c>
      <c r="E51" s="17">
        <f>C51*D51</f>
        <v>1380</v>
      </c>
      <c r="F51" s="18" t="s">
        <v>110</v>
      </c>
    </row>
    <row r="52" spans="1:6" ht="15.2" customHeight="1">
      <c r="A52" s="95"/>
      <c r="B52" s="96"/>
      <c r="C52" s="97"/>
      <c r="D52" s="98"/>
      <c r="E52" s="17">
        <f t="shared" ref="E50:E56" si="1">C52*D52</f>
        <v>0</v>
      </c>
      <c r="F52" s="90"/>
    </row>
    <row r="53" spans="1:6" ht="18" customHeight="1">
      <c r="A53" s="95"/>
      <c r="B53" s="96"/>
      <c r="C53" s="97"/>
      <c r="D53" s="98"/>
      <c r="E53" s="17">
        <f t="shared" si="1"/>
        <v>0</v>
      </c>
      <c r="F53" s="90"/>
    </row>
    <row r="54" spans="1:6" ht="21" customHeight="1">
      <c r="A54" s="95"/>
      <c r="B54" s="96"/>
      <c r="C54" s="97"/>
      <c r="D54" s="98"/>
      <c r="E54" s="17">
        <f t="shared" si="1"/>
        <v>0</v>
      </c>
      <c r="F54" s="90"/>
    </row>
    <row r="55" spans="1:6" ht="21" customHeight="1">
      <c r="A55" s="86"/>
      <c r="B55" s="87"/>
      <c r="C55" s="88"/>
      <c r="D55" s="89"/>
      <c r="E55" s="17">
        <f t="shared" si="1"/>
        <v>0</v>
      </c>
      <c r="F55" s="90"/>
    </row>
    <row r="56" spans="1:6" ht="65.25" customHeight="1" thickBot="1">
      <c r="A56" s="86"/>
      <c r="B56" s="87"/>
      <c r="C56" s="88"/>
      <c r="D56" s="89"/>
      <c r="E56" s="26">
        <f t="shared" si="1"/>
        <v>0</v>
      </c>
      <c r="F56" s="90"/>
    </row>
    <row r="57" spans="1:6" ht="21" customHeight="1" thickBot="1">
      <c r="A57" s="27" t="s">
        <v>25</v>
      </c>
      <c r="B57" s="28"/>
      <c r="C57" s="28"/>
      <c r="D57" s="29"/>
      <c r="E57" s="30">
        <f>SUM(E50:E56)</f>
        <v>5380</v>
      </c>
      <c r="F57" s="101"/>
    </row>
    <row r="58" spans="1:6" ht="15" customHeight="1">
      <c r="A58" s="43" t="s">
        <v>26</v>
      </c>
      <c r="B58" s="44"/>
      <c r="C58" s="44"/>
      <c r="D58" s="45"/>
      <c r="E58" s="102"/>
      <c r="F58" s="103"/>
    </row>
    <row r="59" spans="1:6" ht="15" customHeight="1">
      <c r="A59" s="34" t="s">
        <v>111</v>
      </c>
      <c r="B59" s="35" t="s">
        <v>112</v>
      </c>
      <c r="C59" s="36">
        <v>50</v>
      </c>
      <c r="D59" s="37">
        <v>36</v>
      </c>
      <c r="E59" s="17">
        <f>C59*D59</f>
        <v>1800</v>
      </c>
      <c r="F59" s="18" t="s">
        <v>113</v>
      </c>
    </row>
    <row r="60" spans="1:6" ht="15" customHeight="1">
      <c r="A60" s="95"/>
      <c r="B60" s="96"/>
      <c r="C60" s="97"/>
      <c r="D60" s="98"/>
      <c r="E60" s="104">
        <f t="shared" ref="E59:E65" si="2">C60*D60</f>
        <v>0</v>
      </c>
      <c r="F60" s="105"/>
    </row>
    <row r="61" spans="1:6" ht="15" customHeight="1">
      <c r="A61" s="95"/>
      <c r="B61" s="96"/>
      <c r="C61" s="97"/>
      <c r="D61" s="98"/>
      <c r="E61" s="104">
        <f t="shared" si="2"/>
        <v>0</v>
      </c>
      <c r="F61" s="105"/>
    </row>
    <row r="62" spans="1:6" ht="15" customHeight="1">
      <c r="A62" s="95"/>
      <c r="B62" s="96"/>
      <c r="C62" s="97"/>
      <c r="D62" s="98"/>
      <c r="E62" s="104">
        <f t="shared" si="2"/>
        <v>0</v>
      </c>
      <c r="F62" s="105"/>
    </row>
    <row r="63" spans="1:6" ht="15" customHeight="1">
      <c r="A63" s="95"/>
      <c r="B63" s="96"/>
      <c r="C63" s="97"/>
      <c r="D63" s="98"/>
      <c r="E63" s="104">
        <f t="shared" si="2"/>
        <v>0</v>
      </c>
      <c r="F63" s="105"/>
    </row>
    <row r="64" spans="1:6" ht="15" customHeight="1">
      <c r="A64" s="95"/>
      <c r="B64" s="96"/>
      <c r="C64" s="97"/>
      <c r="D64" s="98"/>
      <c r="E64" s="104">
        <f t="shared" si="2"/>
        <v>0</v>
      </c>
      <c r="F64" s="105"/>
    </row>
    <row r="65" spans="1:6" ht="15" customHeight="1" thickBot="1">
      <c r="A65" s="95"/>
      <c r="B65" s="96"/>
      <c r="C65" s="97"/>
      <c r="D65" s="98"/>
      <c r="E65" s="106">
        <f t="shared" si="2"/>
        <v>0</v>
      </c>
      <c r="F65" s="105"/>
    </row>
    <row r="66" spans="1:6" ht="15" customHeight="1" thickBot="1">
      <c r="A66" s="27" t="s">
        <v>27</v>
      </c>
      <c r="B66" s="28"/>
      <c r="C66" s="28"/>
      <c r="D66" s="107"/>
      <c r="E66" s="108">
        <f>SUM(E59:E65)</f>
        <v>1800</v>
      </c>
      <c r="F66" s="109"/>
    </row>
    <row r="67" spans="1:6" ht="15" customHeight="1">
      <c r="A67" s="151" t="s">
        <v>28</v>
      </c>
      <c r="B67" s="152"/>
      <c r="C67" s="152"/>
      <c r="D67" s="152"/>
      <c r="E67" s="110">
        <f>SUM(E3,E12,E21,E30,E57,E39,E66,E48)</f>
        <v>184180</v>
      </c>
      <c r="F67" s="111"/>
    </row>
    <row r="68" spans="1:6" ht="15" customHeight="1">
      <c r="A68" s="149" t="s">
        <v>29</v>
      </c>
      <c r="B68" s="150"/>
      <c r="C68" s="150"/>
      <c r="D68" s="150"/>
      <c r="E68" s="112">
        <f>SUMIF(E41:E47,"&gt;25000") - (25000 * COUNTIF(E41:E47,"&gt;25000")) +E57</f>
        <v>80380</v>
      </c>
      <c r="F68" s="113"/>
    </row>
    <row r="69" spans="1:6" ht="15" customHeight="1" thickBot="1">
      <c r="A69" s="158" t="s">
        <v>30</v>
      </c>
      <c r="B69" s="159"/>
      <c r="C69" s="159"/>
      <c r="D69" s="159"/>
      <c r="E69" s="114">
        <f>E67-E68</f>
        <v>103800</v>
      </c>
      <c r="F69" s="115"/>
    </row>
    <row r="70" spans="1:6" ht="15" customHeight="1" thickBot="1">
      <c r="A70" s="46" t="s">
        <v>31</v>
      </c>
      <c r="B70" s="153" t="s">
        <v>32</v>
      </c>
      <c r="C70" s="154"/>
      <c r="D70" s="123">
        <v>10</v>
      </c>
      <c r="E70" s="116">
        <f>E69*(0.01*D70)</f>
        <v>10380</v>
      </c>
      <c r="F70" s="117"/>
    </row>
    <row r="71" spans="1:6" ht="15" customHeight="1" thickBot="1">
      <c r="A71" s="137" t="s">
        <v>33</v>
      </c>
      <c r="B71" s="138"/>
      <c r="C71" s="138"/>
      <c r="D71" s="138"/>
      <c r="E71" s="118">
        <f>SUM(E67,E70)</f>
        <v>194560</v>
      </c>
      <c r="F71" s="119"/>
    </row>
  </sheetData>
  <sheetProtection sheet="1" objects="1" scenarios="1"/>
  <mergeCells count="15">
    <mergeCell ref="A49:D49"/>
    <mergeCell ref="A2:F2"/>
    <mergeCell ref="A1:F1"/>
    <mergeCell ref="B3:F3"/>
    <mergeCell ref="A40:D40"/>
    <mergeCell ref="A5:D5"/>
    <mergeCell ref="A33:D33"/>
    <mergeCell ref="A19:D19"/>
    <mergeCell ref="A26:D26"/>
    <mergeCell ref="A12:D12"/>
    <mergeCell ref="A67:D67"/>
    <mergeCell ref="A68:D68"/>
    <mergeCell ref="A69:D69"/>
    <mergeCell ref="B70:C70"/>
    <mergeCell ref="A71:D71"/>
  </mergeCells>
  <hyperlinks>
    <hyperlink ref="F27" r:id="rId1" display="https://jfschmidt.com/stock-availability/" xr:uid="{00000000-0004-0000-0400-000000000000}"/>
    <hyperlink ref="F28" r:id="rId2" display="https://jfschmidt.com/stock-availability/" xr:uid="{00000000-0004-0000-0400-000001000000}"/>
  </hyperlinks>
  <pageMargins left="0.5" right="0.25" top="0.5" bottom="0.75" header="0.3" footer="0.3"/>
  <pageSetup orientation="landscape"/>
  <headerFooter>
    <oddFooter>&amp;C&amp;"Helvetica Neue,Regular"&amp;12&amp;K000000&amp;P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C4392D3378D14389824BE597662278" ma:contentTypeVersion="6" ma:contentTypeDescription="Create a new document." ma:contentTypeScope="" ma:versionID="e7fd6a2de9f76cd1ad0e0b7b0477412e">
  <xsd:schema xmlns:xsd="http://www.w3.org/2001/XMLSchema" xmlns:xs="http://www.w3.org/2001/XMLSchema" xmlns:p="http://schemas.microsoft.com/office/2006/metadata/properties" xmlns:ns2="90ba8fc8-01b3-43ab-b991-9aff72ec3f01" targetNamespace="http://schemas.microsoft.com/office/2006/metadata/properties" ma:root="true" ma:fieldsID="ed884d92dfcc014a0e23d85c7c4abfb8" ns2:_="">
    <xsd:import namespace="90ba8fc8-01b3-43ab-b991-9aff72ec3f0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ba8fc8-01b3-43ab-b991-9aff72ec3f0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E9E393-5D28-41AF-9531-D7D319105C22}"/>
</file>

<file path=customXml/itemProps2.xml><?xml version="1.0" encoding="utf-8"?>
<ds:datastoreItem xmlns:ds="http://schemas.openxmlformats.org/officeDocument/2006/customXml" ds:itemID="{256082F0-6E1B-4A86-A45A-59890E44D495}"/>
</file>

<file path=customXml/itemProps3.xml><?xml version="1.0" encoding="utf-8"?>
<ds:datastoreItem xmlns:ds="http://schemas.openxmlformats.org/officeDocument/2006/customXml" ds:itemID="{771C6F11-0A77-4074-854A-964BA2F7E41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ELDERBROCK Evan M</dc:creator>
  <cp:keywords/>
  <dc:description/>
  <cp:lastModifiedBy/>
  <cp:revision/>
  <dcterms:created xsi:type="dcterms:W3CDTF">2024-04-30T15:46:04Z</dcterms:created>
  <dcterms:modified xsi:type="dcterms:W3CDTF">2024-09-29T20:07:10Z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79d039-fcd0-4045-9c78-4cfb2eba0904_Enabled">
    <vt:lpwstr>true</vt:lpwstr>
  </property>
  <property fmtid="{D5CDD505-2E9C-101B-9397-08002B2CF9AE}" pid="3" name="MSIP_Label_db79d039-fcd0-4045-9c78-4cfb2eba0904_SetDate">
    <vt:lpwstr>2024-04-30T15:04:25Z</vt:lpwstr>
  </property>
  <property fmtid="{D5CDD505-2E9C-101B-9397-08002B2CF9AE}" pid="4" name="MSIP_Label_db79d039-fcd0-4045-9c78-4cfb2eba0904_Method">
    <vt:lpwstr>Privileged</vt:lpwstr>
  </property>
  <property fmtid="{D5CDD505-2E9C-101B-9397-08002B2CF9AE}" pid="5" name="MSIP_Label_db79d039-fcd0-4045-9c78-4cfb2eba0904_Name">
    <vt:lpwstr>Level 2 - Limited (Items)</vt:lpwstr>
  </property>
  <property fmtid="{D5CDD505-2E9C-101B-9397-08002B2CF9AE}" pid="6" name="MSIP_Label_db79d039-fcd0-4045-9c78-4cfb2eba0904_SiteId">
    <vt:lpwstr>aa3f6932-fa7c-47b4-a0ce-a598cad161cf</vt:lpwstr>
  </property>
  <property fmtid="{D5CDD505-2E9C-101B-9397-08002B2CF9AE}" pid="7" name="MSIP_Label_db79d039-fcd0-4045-9c78-4cfb2eba0904_ActionId">
    <vt:lpwstr>8ed8cec7-8d5e-402a-b38d-5d4743c67248</vt:lpwstr>
  </property>
  <property fmtid="{D5CDD505-2E9C-101B-9397-08002B2CF9AE}" pid="8" name="MSIP_Label_db79d039-fcd0-4045-9c78-4cfb2eba0904_ContentBits">
    <vt:lpwstr>0</vt:lpwstr>
  </property>
  <property fmtid="{D5CDD505-2E9C-101B-9397-08002B2CF9AE}" pid="9" name="ContentTypeId">
    <vt:lpwstr>0x010100B0C4392D3378D14389824BE597662278</vt:lpwstr>
  </property>
  <property fmtid="{D5CDD505-2E9C-101B-9397-08002B2CF9AE}" pid="10" name="MediaServiceImageTags">
    <vt:lpwstr/>
  </property>
</Properties>
</file>