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I:\ODDS Policy Development\Web Posting\SB 710\"/>
    </mc:Choice>
  </mc:AlternateContent>
  <xr:revisionPtr revIDLastSave="0" documentId="8_{313E8F32-CC1B-434A-9D6E-CC58122B61BF}" xr6:coauthVersionLast="47" xr6:coauthVersionMax="47" xr10:uidLastSave="{00000000-0000-0000-0000-000000000000}"/>
  <bookViews>
    <workbookView xWindow="-110" yWindow="-110" windowWidth="19420" windowHeight="10420" tabRatio="962" activeTab="1" xr2:uid="{12877452-A934-4DA9-808D-3638BA64D386}"/>
  </bookViews>
  <sheets>
    <sheet name="Instructions" sheetId="1" r:id="rId1"/>
    <sheet name="ODDS Programs - Totals" sheetId="2" r:id="rId2"/>
    <sheet name="AHOPE" sheetId="4" r:id="rId3"/>
    <sheet name="ALSO" sheetId="5" r:id="rId4"/>
    <sheet name="ASI" sheetId="3" r:id="rId5"/>
    <sheet name="CCI" sheetId="6" r:id="rId6"/>
    <sheet name="CVI" sheetId="7" r:id="rId7"/>
    <sheet name="Infinite Care" sheetId="8" r:id="rId8"/>
    <sheet name="IS Living" sheetId="9" r:id="rId9"/>
    <sheet name="Kerr" sheetId="10" r:id="rId10"/>
    <sheet name="Lensa" sheetId="11" r:id="rId11"/>
    <sheet name="PCL" sheetId="12" r:id="rId12"/>
    <sheet name="PCSI" sheetId="13" r:id="rId13"/>
    <sheet name="PTCN" sheetId="14" r:id="rId14"/>
    <sheet name="Renew" sheetId="15" r:id="rId15"/>
    <sheet name="RISE" sheetId="16" r:id="rId16"/>
    <sheet name="Rivers &amp; Roads" sheetId="17" r:id="rId17"/>
    <sheet name="SACU 1" sheetId="18" r:id="rId18"/>
    <sheet name="SACU 2" sheetId="19" r:id="rId19"/>
    <sheet name="SACU 3" sheetId="20" r:id="rId20"/>
    <sheet name="Star of Hope" sheetId="21" r:id="rId21"/>
    <sheet name="Walker" sheetId="24" r:id="rId22"/>
    <sheet name="Work Unlimited" sheetId="22" r:id="rId23"/>
    <sheet name="Raw Data" sheetId="23"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23" l="1"/>
  <c r="M20" i="23"/>
  <c r="N20" i="23"/>
  <c r="O20" i="23"/>
  <c r="P20" i="23"/>
  <c r="Q20" i="23"/>
  <c r="R20" i="23"/>
  <c r="S20" i="23"/>
  <c r="T20" i="23"/>
  <c r="U20" i="23"/>
  <c r="V20" i="23"/>
  <c r="W20" i="23"/>
  <c r="X20" i="23"/>
  <c r="Y20" i="23"/>
  <c r="Z20" i="23"/>
  <c r="AA20" i="23"/>
  <c r="AB20" i="23"/>
  <c r="AC20" i="23"/>
  <c r="AH20" i="23"/>
  <c r="AI20" i="23"/>
  <c r="AJ20" i="23"/>
  <c r="AK20" i="23"/>
  <c r="AL20" i="23"/>
  <c r="AM20" i="23"/>
  <c r="AN20" i="23"/>
  <c r="AO20" i="23"/>
  <c r="AP20" i="23"/>
  <c r="AQ20" i="23"/>
  <c r="AR20" i="23"/>
  <c r="AS20" i="23"/>
  <c r="AT20" i="23"/>
  <c r="AU20" i="23"/>
  <c r="AV20" i="23"/>
  <c r="AW20" i="23"/>
  <c r="AX20" i="23"/>
  <c r="AY20" i="23"/>
  <c r="L21" i="23"/>
  <c r="M21" i="23"/>
  <c r="N21" i="23"/>
  <c r="O21" i="23"/>
  <c r="P21" i="23"/>
  <c r="Q21" i="23"/>
  <c r="R21" i="23"/>
  <c r="S21" i="23"/>
  <c r="T21" i="23"/>
  <c r="U21" i="23"/>
  <c r="V21" i="23"/>
  <c r="W21" i="23"/>
  <c r="X21" i="23"/>
  <c r="Y21" i="23"/>
  <c r="Z21" i="23"/>
  <c r="AA21" i="23"/>
  <c r="AB21" i="23"/>
  <c r="AC21" i="23"/>
  <c r="AH21" i="23"/>
  <c r="AI21" i="23"/>
  <c r="AJ21" i="23"/>
  <c r="AK21" i="23"/>
  <c r="AL21" i="23"/>
  <c r="AM21" i="23"/>
  <c r="AN21" i="23"/>
  <c r="AO21" i="23"/>
  <c r="AP21" i="23"/>
  <c r="AQ21" i="23"/>
  <c r="AR21" i="23"/>
  <c r="AS21" i="23"/>
  <c r="AT21" i="23"/>
  <c r="AU21" i="23"/>
  <c r="AV21" i="23"/>
  <c r="AW21" i="23"/>
  <c r="AX21" i="23"/>
  <c r="AY21" i="23"/>
  <c r="AY30" i="23"/>
  <c r="AX30" i="23"/>
  <c r="AW30" i="23"/>
  <c r="AV30" i="23"/>
  <c r="AU30" i="23"/>
  <c r="AT30" i="23"/>
  <c r="AS30" i="23"/>
  <c r="AR30" i="23"/>
  <c r="AQ30" i="23"/>
  <c r="AP30" i="23"/>
  <c r="AO30" i="23"/>
  <c r="AN30" i="23"/>
  <c r="AM30" i="23"/>
  <c r="AL30" i="23"/>
  <c r="AK30" i="23"/>
  <c r="AJ30" i="23"/>
  <c r="AI30" i="23"/>
  <c r="AH30" i="23"/>
  <c r="AC30" i="23"/>
  <c r="AB30" i="23"/>
  <c r="AA30" i="23"/>
  <c r="Z30" i="23"/>
  <c r="Y30" i="23"/>
  <c r="X30" i="23"/>
  <c r="W30" i="23"/>
  <c r="V30" i="23"/>
  <c r="U30" i="23"/>
  <c r="T30" i="23"/>
  <c r="S30" i="23"/>
  <c r="R30" i="23"/>
  <c r="Q30" i="23"/>
  <c r="P30" i="23"/>
  <c r="O30" i="23"/>
  <c r="N30" i="23"/>
  <c r="M30" i="23"/>
  <c r="L30" i="23"/>
  <c r="AY13" i="23"/>
  <c r="AX13" i="23"/>
  <c r="AW13" i="23"/>
  <c r="AV13" i="23"/>
  <c r="AU13" i="23"/>
  <c r="AT13" i="23"/>
  <c r="AS13" i="23"/>
  <c r="AR13" i="23"/>
  <c r="AQ13" i="23"/>
  <c r="AP13" i="23"/>
  <c r="AO13" i="23"/>
  <c r="AN13" i="23"/>
  <c r="AM13" i="23"/>
  <c r="AL13" i="23"/>
  <c r="AK13" i="23"/>
  <c r="AJ13" i="23"/>
  <c r="AI13" i="23"/>
  <c r="AH13" i="23"/>
  <c r="AC13" i="23"/>
  <c r="AB13" i="23"/>
  <c r="AA13" i="23"/>
  <c r="Z13" i="23"/>
  <c r="Y13" i="23"/>
  <c r="X13" i="23"/>
  <c r="W13" i="23"/>
  <c r="V13" i="23"/>
  <c r="U13" i="23"/>
  <c r="T13" i="23"/>
  <c r="S13" i="23"/>
  <c r="R13" i="23"/>
  <c r="Q13" i="23"/>
  <c r="P13" i="23"/>
  <c r="O13" i="23"/>
  <c r="N13" i="23"/>
  <c r="M13" i="23"/>
  <c r="L13" i="23"/>
  <c r="AY18" i="23"/>
  <c r="AX18" i="23"/>
  <c r="AW18" i="23"/>
  <c r="AV18" i="23"/>
  <c r="AU18" i="23"/>
  <c r="AT18" i="23"/>
  <c r="AS18" i="23"/>
  <c r="AR18" i="23"/>
  <c r="AQ18" i="23"/>
  <c r="AP18" i="23"/>
  <c r="AO18" i="23"/>
  <c r="AN18" i="23"/>
  <c r="AM18" i="23"/>
  <c r="AL18" i="23"/>
  <c r="AK18" i="23"/>
  <c r="AJ18" i="23"/>
  <c r="AI18" i="23"/>
  <c r="AH18" i="23"/>
  <c r="AC18" i="23"/>
  <c r="AB18" i="23"/>
  <c r="AA18" i="23"/>
  <c r="Z18" i="23"/>
  <c r="Y18" i="23"/>
  <c r="X18" i="23"/>
  <c r="W18" i="23"/>
  <c r="V18" i="23"/>
  <c r="U18" i="23"/>
  <c r="T18" i="23"/>
  <c r="S18" i="23"/>
  <c r="R18" i="23"/>
  <c r="Q18" i="23"/>
  <c r="P18" i="23"/>
  <c r="O18" i="23"/>
  <c r="N18" i="23"/>
  <c r="M18" i="23"/>
  <c r="L18" i="23"/>
  <c r="AY35" i="23"/>
  <c r="AX35" i="23"/>
  <c r="AW35" i="23"/>
  <c r="AV35" i="23"/>
  <c r="AU35" i="23"/>
  <c r="AT35" i="23"/>
  <c r="AS35" i="23"/>
  <c r="AR35" i="23"/>
  <c r="AQ35" i="23"/>
  <c r="AP35" i="23"/>
  <c r="AO35" i="23"/>
  <c r="AN35" i="23"/>
  <c r="AM35" i="23"/>
  <c r="AL35" i="23"/>
  <c r="AK35" i="23"/>
  <c r="AJ35" i="23"/>
  <c r="AI35" i="23"/>
  <c r="AH35" i="23"/>
  <c r="AC35" i="23"/>
  <c r="AB35" i="23"/>
  <c r="AA35" i="23"/>
  <c r="Z35" i="23"/>
  <c r="Y35" i="23"/>
  <c r="X35" i="23"/>
  <c r="W35" i="23"/>
  <c r="V35" i="23"/>
  <c r="U35" i="23"/>
  <c r="T35" i="23"/>
  <c r="S35" i="23"/>
  <c r="R35" i="23"/>
  <c r="Q35" i="23"/>
  <c r="P35" i="23"/>
  <c r="O35" i="23"/>
  <c r="N35" i="23"/>
  <c r="M35" i="23"/>
  <c r="L35" i="23"/>
  <c r="AY24" i="23"/>
  <c r="AX24" i="23"/>
  <c r="AW24" i="23"/>
  <c r="AV24" i="23"/>
  <c r="AU24" i="23"/>
  <c r="AT24" i="23"/>
  <c r="AS24" i="23"/>
  <c r="AR24" i="23"/>
  <c r="AQ24" i="23"/>
  <c r="AP24" i="23"/>
  <c r="AO24" i="23"/>
  <c r="AN24" i="23"/>
  <c r="AM24" i="23"/>
  <c r="AL24" i="23"/>
  <c r="AK24" i="23"/>
  <c r="AJ24" i="23"/>
  <c r="AI24" i="23"/>
  <c r="AH24" i="23"/>
  <c r="AC24" i="23"/>
  <c r="AB24" i="23"/>
  <c r="AA24" i="23"/>
  <c r="Z24" i="23"/>
  <c r="Y24" i="23"/>
  <c r="X24" i="23"/>
  <c r="W24" i="23"/>
  <c r="V24" i="23"/>
  <c r="U24" i="23"/>
  <c r="T24" i="23"/>
  <c r="S24" i="23"/>
  <c r="R24" i="23"/>
  <c r="Q24" i="23"/>
  <c r="P24" i="23"/>
  <c r="O24" i="23"/>
  <c r="N24" i="23"/>
  <c r="M24" i="23"/>
  <c r="L24" i="23"/>
  <c r="AY9" i="23"/>
  <c r="AX9" i="23"/>
  <c r="AW9" i="23"/>
  <c r="AV9" i="23"/>
  <c r="AU9" i="23"/>
  <c r="AT9" i="23"/>
  <c r="AS9" i="23"/>
  <c r="AR9" i="23"/>
  <c r="AQ9" i="23"/>
  <c r="AP9" i="23"/>
  <c r="AO9" i="23"/>
  <c r="AN9" i="23"/>
  <c r="AM9" i="23"/>
  <c r="AL9" i="23"/>
  <c r="AK9" i="23"/>
  <c r="AJ9" i="23"/>
  <c r="AI9" i="23"/>
  <c r="AH9" i="23"/>
  <c r="AC9" i="23"/>
  <c r="AB9" i="23"/>
  <c r="AA9" i="23"/>
  <c r="Z9" i="23"/>
  <c r="Y9" i="23"/>
  <c r="X9" i="23"/>
  <c r="W9" i="23"/>
  <c r="V9" i="23"/>
  <c r="U9" i="23"/>
  <c r="T9" i="23"/>
  <c r="S9" i="23"/>
  <c r="R9" i="23"/>
  <c r="Q9" i="23"/>
  <c r="P9" i="23"/>
  <c r="O9" i="23"/>
  <c r="N9" i="23"/>
  <c r="M9" i="23"/>
  <c r="L9" i="23"/>
  <c r="AY32" i="23"/>
  <c r="AX32" i="23"/>
  <c r="AW32" i="23"/>
  <c r="AV32" i="23"/>
  <c r="AU32" i="23"/>
  <c r="AT32" i="23"/>
  <c r="AS32" i="23"/>
  <c r="AR32" i="23"/>
  <c r="AQ32" i="23"/>
  <c r="AP32" i="23"/>
  <c r="AO32" i="23"/>
  <c r="AN32" i="23"/>
  <c r="AM32" i="23"/>
  <c r="AL32" i="23"/>
  <c r="AK32" i="23"/>
  <c r="AJ32" i="23"/>
  <c r="AI32" i="23"/>
  <c r="AH32" i="23"/>
  <c r="AC32" i="23"/>
  <c r="AB32" i="23"/>
  <c r="AA32" i="23"/>
  <c r="Z32" i="23"/>
  <c r="Y32" i="23"/>
  <c r="X32" i="23"/>
  <c r="W32" i="23"/>
  <c r="V32" i="23"/>
  <c r="U32" i="23"/>
  <c r="T32" i="23"/>
  <c r="S32" i="23"/>
  <c r="R32" i="23"/>
  <c r="Q32" i="23"/>
  <c r="P32" i="23"/>
  <c r="O32" i="23"/>
  <c r="N32" i="23"/>
  <c r="M32" i="23"/>
  <c r="L32" i="23"/>
  <c r="AY8" i="23"/>
  <c r="AX8" i="23"/>
  <c r="AW8" i="23"/>
  <c r="AV8" i="23"/>
  <c r="AU8" i="23"/>
  <c r="AT8" i="23"/>
  <c r="AS8" i="23"/>
  <c r="AR8" i="23"/>
  <c r="AQ8" i="23"/>
  <c r="AP8" i="23"/>
  <c r="AO8" i="23"/>
  <c r="AN8" i="23"/>
  <c r="AM8" i="23"/>
  <c r="AL8" i="23"/>
  <c r="AK8" i="23"/>
  <c r="AJ8" i="23"/>
  <c r="AI8" i="23"/>
  <c r="AH8" i="23"/>
  <c r="AC8" i="23"/>
  <c r="AB8" i="23"/>
  <c r="AA8" i="23"/>
  <c r="Z8" i="23"/>
  <c r="Y8" i="23"/>
  <c r="X8" i="23"/>
  <c r="W8" i="23"/>
  <c r="V8" i="23"/>
  <c r="U8" i="23"/>
  <c r="T8" i="23"/>
  <c r="S8" i="23"/>
  <c r="R8" i="23"/>
  <c r="Q8" i="23"/>
  <c r="P8" i="23"/>
  <c r="O8" i="23"/>
  <c r="N8" i="23"/>
  <c r="M8" i="23"/>
  <c r="L8" i="23"/>
  <c r="P38" i="23"/>
  <c r="L2" i="23"/>
  <c r="M2" i="23"/>
  <c r="N2" i="23"/>
  <c r="O2" i="23"/>
  <c r="P2" i="23"/>
  <c r="Q2" i="23"/>
  <c r="R2" i="23"/>
  <c r="S2" i="23"/>
  <c r="T2" i="23"/>
  <c r="U2" i="23"/>
  <c r="V2" i="23"/>
  <c r="W2" i="23"/>
  <c r="X2" i="23"/>
  <c r="Y2" i="23"/>
  <c r="Z2" i="23"/>
  <c r="AA2" i="23"/>
  <c r="AB2" i="23"/>
  <c r="AC2" i="23"/>
  <c r="L7" i="23"/>
  <c r="M7" i="23"/>
  <c r="N7" i="23"/>
  <c r="O7" i="23"/>
  <c r="P7" i="23"/>
  <c r="Q7" i="23"/>
  <c r="R7" i="23"/>
  <c r="S7" i="23"/>
  <c r="T7" i="23"/>
  <c r="U7" i="23"/>
  <c r="V7" i="23"/>
  <c r="W7" i="23"/>
  <c r="X7" i="23"/>
  <c r="Y7" i="23"/>
  <c r="Z7" i="23"/>
  <c r="AA7" i="23"/>
  <c r="AB7" i="23"/>
  <c r="AC7" i="23"/>
  <c r="L19" i="23"/>
  <c r="M19" i="23"/>
  <c r="N19" i="23"/>
  <c r="O19" i="23"/>
  <c r="P19" i="23"/>
  <c r="Q19" i="23"/>
  <c r="R19" i="23"/>
  <c r="S19" i="23"/>
  <c r="T19" i="23"/>
  <c r="U19" i="23"/>
  <c r="V19" i="23"/>
  <c r="W19" i="23"/>
  <c r="X19" i="23"/>
  <c r="Y19" i="23"/>
  <c r="Z19" i="23"/>
  <c r="AA19" i="23"/>
  <c r="AB19" i="23"/>
  <c r="AC19" i="23"/>
  <c r="L26" i="23"/>
  <c r="M26" i="23"/>
  <c r="N26" i="23"/>
  <c r="O26" i="23"/>
  <c r="P26" i="23"/>
  <c r="Q26" i="23"/>
  <c r="R26" i="23"/>
  <c r="S26" i="23"/>
  <c r="T26" i="23"/>
  <c r="U26" i="23"/>
  <c r="V26" i="23"/>
  <c r="W26" i="23"/>
  <c r="X26" i="23"/>
  <c r="Y26" i="23"/>
  <c r="Z26" i="23"/>
  <c r="AA26" i="23"/>
  <c r="AB26" i="23"/>
  <c r="AC26" i="23"/>
  <c r="L17" i="23"/>
  <c r="M17" i="23"/>
  <c r="N17" i="23"/>
  <c r="O17" i="23"/>
  <c r="P17" i="23"/>
  <c r="Q17" i="23"/>
  <c r="R17" i="23"/>
  <c r="S17" i="23"/>
  <c r="T17" i="23"/>
  <c r="U17" i="23"/>
  <c r="V17" i="23"/>
  <c r="W17" i="23"/>
  <c r="X17" i="23"/>
  <c r="Y17" i="23"/>
  <c r="Z17" i="23"/>
  <c r="AA17" i="23"/>
  <c r="AB17" i="23"/>
  <c r="AC17" i="23"/>
  <c r="L37" i="23"/>
  <c r="M37" i="23"/>
  <c r="N37" i="23"/>
  <c r="O37" i="23"/>
  <c r="P37" i="23"/>
  <c r="Q37" i="23"/>
  <c r="R37" i="23"/>
  <c r="S37" i="23"/>
  <c r="T37" i="23"/>
  <c r="U37" i="23"/>
  <c r="V37" i="23"/>
  <c r="W37" i="23"/>
  <c r="X37" i="23"/>
  <c r="Y37" i="23"/>
  <c r="Z37" i="23"/>
  <c r="AA37" i="23"/>
  <c r="AB37" i="23"/>
  <c r="AC37" i="23"/>
  <c r="L10" i="23"/>
  <c r="M10" i="23"/>
  <c r="N10" i="23"/>
  <c r="O10" i="23"/>
  <c r="P10" i="23"/>
  <c r="Q10" i="23"/>
  <c r="R10" i="23"/>
  <c r="S10" i="23"/>
  <c r="T10" i="23"/>
  <c r="U10" i="23"/>
  <c r="V10" i="23"/>
  <c r="W10" i="23"/>
  <c r="X10" i="23"/>
  <c r="Y10" i="23"/>
  <c r="Z10" i="23"/>
  <c r="AA10" i="23"/>
  <c r="AB10" i="23"/>
  <c r="AC10" i="23"/>
  <c r="L11" i="23"/>
  <c r="M11" i="23"/>
  <c r="N11" i="23"/>
  <c r="O11" i="23"/>
  <c r="P11" i="23"/>
  <c r="Q11" i="23"/>
  <c r="R11" i="23"/>
  <c r="S11" i="23"/>
  <c r="T11" i="23"/>
  <c r="U11" i="23"/>
  <c r="V11" i="23"/>
  <c r="W11" i="23"/>
  <c r="X11" i="23"/>
  <c r="Y11" i="23"/>
  <c r="Z11" i="23"/>
  <c r="AA11" i="23"/>
  <c r="AB11" i="23"/>
  <c r="AC11" i="23"/>
  <c r="L15" i="23"/>
  <c r="M15" i="23"/>
  <c r="N15" i="23"/>
  <c r="O15" i="23"/>
  <c r="P15" i="23"/>
  <c r="Q15" i="23"/>
  <c r="R15" i="23"/>
  <c r="S15" i="23"/>
  <c r="T15" i="23"/>
  <c r="U15" i="23"/>
  <c r="V15" i="23"/>
  <c r="W15" i="23"/>
  <c r="X15" i="23"/>
  <c r="Y15" i="23"/>
  <c r="Z15" i="23"/>
  <c r="AA15" i="23"/>
  <c r="AB15" i="23"/>
  <c r="AC15" i="23"/>
  <c r="L25" i="23"/>
  <c r="M25" i="23"/>
  <c r="N25" i="23"/>
  <c r="O25" i="23"/>
  <c r="P25" i="23"/>
  <c r="Q25" i="23"/>
  <c r="R25" i="23"/>
  <c r="S25" i="23"/>
  <c r="T25" i="23"/>
  <c r="U25" i="23"/>
  <c r="V25" i="23"/>
  <c r="W25" i="23"/>
  <c r="X25" i="23"/>
  <c r="Y25" i="23"/>
  <c r="Z25" i="23"/>
  <c r="AA25" i="23"/>
  <c r="AB25" i="23"/>
  <c r="AC25" i="23"/>
  <c r="L22" i="23"/>
  <c r="M22" i="23"/>
  <c r="N22" i="23"/>
  <c r="O22" i="23"/>
  <c r="P22" i="23"/>
  <c r="Q22" i="23"/>
  <c r="R22" i="23"/>
  <c r="S22" i="23"/>
  <c r="T22" i="23"/>
  <c r="U22" i="23"/>
  <c r="V22" i="23"/>
  <c r="W22" i="23"/>
  <c r="X22" i="23"/>
  <c r="Y22" i="23"/>
  <c r="Z22" i="23"/>
  <c r="AA22" i="23"/>
  <c r="AB22" i="23"/>
  <c r="AC22" i="23"/>
  <c r="L14" i="23"/>
  <c r="M14" i="23"/>
  <c r="N14" i="23"/>
  <c r="O14" i="23"/>
  <c r="P14" i="23"/>
  <c r="Q14" i="23"/>
  <c r="R14" i="23"/>
  <c r="S14" i="23"/>
  <c r="T14" i="23"/>
  <c r="U14" i="23"/>
  <c r="V14" i="23"/>
  <c r="W14" i="23"/>
  <c r="X14" i="23"/>
  <c r="Y14" i="23"/>
  <c r="Z14" i="23"/>
  <c r="AA14" i="23"/>
  <c r="AB14" i="23"/>
  <c r="AC14" i="23"/>
  <c r="L36" i="23"/>
  <c r="M36" i="23"/>
  <c r="N36" i="23"/>
  <c r="O36" i="23"/>
  <c r="P36" i="23"/>
  <c r="Q36" i="23"/>
  <c r="R36" i="23"/>
  <c r="S36" i="23"/>
  <c r="T36" i="23"/>
  <c r="U36" i="23"/>
  <c r="V36" i="23"/>
  <c r="W36" i="23"/>
  <c r="X36" i="23"/>
  <c r="Y36" i="23"/>
  <c r="Z36" i="23"/>
  <c r="AA36" i="23"/>
  <c r="AB36" i="23"/>
  <c r="AC36" i="23"/>
  <c r="L28" i="23"/>
  <c r="M28" i="23"/>
  <c r="N28" i="23"/>
  <c r="O28" i="23"/>
  <c r="P28" i="23"/>
  <c r="Q28" i="23"/>
  <c r="R28" i="23"/>
  <c r="S28" i="23"/>
  <c r="T28" i="23"/>
  <c r="U28" i="23"/>
  <c r="V28" i="23"/>
  <c r="W28" i="23"/>
  <c r="X28" i="23"/>
  <c r="Y28" i="23"/>
  <c r="Z28" i="23"/>
  <c r="AA28" i="23"/>
  <c r="AB28" i="23"/>
  <c r="AC28" i="23"/>
  <c r="L23" i="23"/>
  <c r="M23" i="23"/>
  <c r="N23" i="23"/>
  <c r="O23" i="23"/>
  <c r="P23" i="23"/>
  <c r="Q23" i="23"/>
  <c r="R23" i="23"/>
  <c r="S23" i="23"/>
  <c r="T23" i="23"/>
  <c r="U23" i="23"/>
  <c r="V23" i="23"/>
  <c r="W23" i="23"/>
  <c r="X23" i="23"/>
  <c r="Y23" i="23"/>
  <c r="Z23" i="23"/>
  <c r="AA23" i="23"/>
  <c r="AB23" i="23"/>
  <c r="AC23" i="23"/>
  <c r="L12" i="23"/>
  <c r="M12" i="23"/>
  <c r="N12" i="23"/>
  <c r="O12" i="23"/>
  <c r="P12" i="23"/>
  <c r="Q12" i="23"/>
  <c r="R12" i="23"/>
  <c r="S12" i="23"/>
  <c r="T12" i="23"/>
  <c r="U12" i="23"/>
  <c r="V12" i="23"/>
  <c r="W12" i="23"/>
  <c r="X12" i="23"/>
  <c r="Y12" i="23"/>
  <c r="Z12" i="23"/>
  <c r="AA12" i="23"/>
  <c r="AB12" i="23"/>
  <c r="AC12" i="23"/>
  <c r="L3" i="23"/>
  <c r="M3" i="23"/>
  <c r="N3" i="23"/>
  <c r="O3" i="23"/>
  <c r="P3" i="23"/>
  <c r="Q3" i="23"/>
  <c r="R3" i="23"/>
  <c r="S3" i="23"/>
  <c r="T3" i="23"/>
  <c r="U3" i="23"/>
  <c r="V3" i="23"/>
  <c r="W3" i="23"/>
  <c r="X3" i="23"/>
  <c r="Y3" i="23"/>
  <c r="Z3" i="23"/>
  <c r="AA3" i="23"/>
  <c r="AB3" i="23"/>
  <c r="AC3" i="23"/>
  <c r="L27" i="23"/>
  <c r="M27" i="23"/>
  <c r="N27" i="23"/>
  <c r="O27" i="23"/>
  <c r="P27" i="23"/>
  <c r="Q27" i="23"/>
  <c r="R27" i="23"/>
  <c r="S27" i="23"/>
  <c r="T27" i="23"/>
  <c r="U27" i="23"/>
  <c r="V27" i="23"/>
  <c r="W27" i="23"/>
  <c r="X27" i="23"/>
  <c r="Y27" i="23"/>
  <c r="Z27" i="23"/>
  <c r="AA27" i="23"/>
  <c r="AB27" i="23"/>
  <c r="AC27" i="23"/>
  <c r="L39" i="23"/>
  <c r="M39" i="23"/>
  <c r="N39" i="23"/>
  <c r="O39" i="23"/>
  <c r="P39" i="23"/>
  <c r="Q39" i="23"/>
  <c r="R39" i="23"/>
  <c r="S39" i="23"/>
  <c r="T39" i="23"/>
  <c r="U39" i="23"/>
  <c r="V39" i="23"/>
  <c r="W39" i="23"/>
  <c r="X39" i="23"/>
  <c r="Y39" i="23"/>
  <c r="Z39" i="23"/>
  <c r="AA39" i="23"/>
  <c r="AB39" i="23"/>
  <c r="AC39" i="23"/>
  <c r="L40" i="23"/>
  <c r="M40" i="23"/>
  <c r="N40" i="23"/>
  <c r="O40" i="23"/>
  <c r="P40" i="23"/>
  <c r="Q40" i="23"/>
  <c r="R40" i="23"/>
  <c r="S40" i="23"/>
  <c r="T40" i="23"/>
  <c r="U40" i="23"/>
  <c r="V40" i="23"/>
  <c r="W40" i="23"/>
  <c r="X40" i="23"/>
  <c r="Y40" i="23"/>
  <c r="Z40" i="23"/>
  <c r="AA40" i="23"/>
  <c r="AB40" i="23"/>
  <c r="AC40" i="23"/>
  <c r="L16" i="23"/>
  <c r="M16" i="23"/>
  <c r="N16" i="23"/>
  <c r="O16" i="23"/>
  <c r="P16" i="23"/>
  <c r="Q16" i="23"/>
  <c r="R16" i="23"/>
  <c r="S16" i="23"/>
  <c r="T16" i="23"/>
  <c r="U16" i="23"/>
  <c r="V16" i="23"/>
  <c r="W16" i="23"/>
  <c r="X16" i="23"/>
  <c r="Y16" i="23"/>
  <c r="Z16" i="23"/>
  <c r="AA16" i="23"/>
  <c r="AB16" i="23"/>
  <c r="AC16" i="23"/>
  <c r="L4" i="23"/>
  <c r="M4" i="23"/>
  <c r="N4" i="23"/>
  <c r="O4" i="23"/>
  <c r="P4" i="23"/>
  <c r="Q4" i="23"/>
  <c r="R4" i="23"/>
  <c r="S4" i="23"/>
  <c r="T4" i="23"/>
  <c r="U4" i="23"/>
  <c r="V4" i="23"/>
  <c r="W4" i="23"/>
  <c r="X4" i="23"/>
  <c r="Y4" i="23"/>
  <c r="Z4" i="23"/>
  <c r="AA4" i="23"/>
  <c r="AB4" i="23"/>
  <c r="AC4" i="23"/>
  <c r="L5" i="23"/>
  <c r="M5" i="23"/>
  <c r="N5" i="23"/>
  <c r="O5" i="23"/>
  <c r="P5" i="23"/>
  <c r="Q5" i="23"/>
  <c r="R5" i="23"/>
  <c r="S5" i="23"/>
  <c r="T5" i="23"/>
  <c r="U5" i="23"/>
  <c r="V5" i="23"/>
  <c r="W5" i="23"/>
  <c r="X5" i="23"/>
  <c r="Y5" i="23"/>
  <c r="Z5" i="23"/>
  <c r="AA5" i="23"/>
  <c r="AB5" i="23"/>
  <c r="AC5" i="23"/>
  <c r="L33" i="23"/>
  <c r="M33" i="23"/>
  <c r="N33" i="23"/>
  <c r="O33" i="23"/>
  <c r="P33" i="23"/>
  <c r="Q33" i="23"/>
  <c r="R33" i="23"/>
  <c r="S33" i="23"/>
  <c r="T33" i="23"/>
  <c r="U33" i="23"/>
  <c r="V33" i="23"/>
  <c r="W33" i="23"/>
  <c r="X33" i="23"/>
  <c r="Y33" i="23"/>
  <c r="Z33" i="23"/>
  <c r="AA33" i="23"/>
  <c r="AB33" i="23"/>
  <c r="AC33" i="23"/>
  <c r="L31" i="23"/>
  <c r="M31" i="23"/>
  <c r="N31" i="23"/>
  <c r="O31" i="23"/>
  <c r="P31" i="23"/>
  <c r="Q31" i="23"/>
  <c r="R31" i="23"/>
  <c r="S31" i="23"/>
  <c r="T31" i="23"/>
  <c r="U31" i="23"/>
  <c r="V31" i="23"/>
  <c r="W31" i="23"/>
  <c r="X31" i="23"/>
  <c r="Y31" i="23"/>
  <c r="Z31" i="23"/>
  <c r="AA31" i="23"/>
  <c r="AB31" i="23"/>
  <c r="AC31" i="23"/>
  <c r="L6" i="23"/>
  <c r="M6" i="23"/>
  <c r="N6" i="23"/>
  <c r="O6" i="23"/>
  <c r="P6" i="23"/>
  <c r="Q6" i="23"/>
  <c r="R6" i="23"/>
  <c r="S6" i="23"/>
  <c r="T6" i="23"/>
  <c r="U6" i="23"/>
  <c r="V6" i="23"/>
  <c r="W6" i="23"/>
  <c r="X6" i="23"/>
  <c r="Y6" i="23"/>
  <c r="Z6" i="23"/>
  <c r="AA6" i="23"/>
  <c r="AB6" i="23"/>
  <c r="AC6" i="23"/>
  <c r="L29" i="23"/>
  <c r="M29" i="23"/>
  <c r="N29" i="23"/>
  <c r="O29" i="23"/>
  <c r="P29" i="23"/>
  <c r="Q29" i="23"/>
  <c r="R29" i="23"/>
  <c r="S29" i="23"/>
  <c r="T29" i="23"/>
  <c r="U29" i="23"/>
  <c r="V29" i="23"/>
  <c r="W29" i="23"/>
  <c r="X29" i="23"/>
  <c r="Y29" i="23"/>
  <c r="Z29" i="23"/>
  <c r="AA29" i="23"/>
  <c r="AB29" i="23"/>
  <c r="AC29" i="23"/>
  <c r="L41" i="23"/>
  <c r="M41" i="23"/>
  <c r="N41" i="23"/>
  <c r="O41" i="23"/>
  <c r="P41" i="23"/>
  <c r="Q41" i="23"/>
  <c r="R41" i="23"/>
  <c r="S41" i="23"/>
  <c r="T41" i="23"/>
  <c r="U41" i="23"/>
  <c r="V41" i="23"/>
  <c r="W41" i="23"/>
  <c r="X41" i="23"/>
  <c r="Y41" i="23"/>
  <c r="Z41" i="23"/>
  <c r="AA41" i="23"/>
  <c r="AB41" i="23"/>
  <c r="AC41" i="23"/>
  <c r="L34" i="23"/>
  <c r="M34" i="23"/>
  <c r="N34" i="23"/>
  <c r="O34" i="23"/>
  <c r="P34" i="23"/>
  <c r="Q34" i="23"/>
  <c r="R34" i="23"/>
  <c r="S34" i="23"/>
  <c r="T34" i="23"/>
  <c r="U34" i="23"/>
  <c r="V34" i="23"/>
  <c r="W34" i="23"/>
  <c r="X34" i="23"/>
  <c r="Y34" i="23"/>
  <c r="Z34" i="23"/>
  <c r="AA34" i="23"/>
  <c r="AB34" i="23"/>
  <c r="AC34" i="23"/>
  <c r="L42" i="23"/>
  <c r="M42" i="23"/>
  <c r="N42" i="23"/>
  <c r="O42" i="23"/>
  <c r="P42" i="23"/>
  <c r="Q42" i="23"/>
  <c r="R42" i="23"/>
  <c r="S42" i="23"/>
  <c r="T42" i="23"/>
  <c r="U42" i="23"/>
  <c r="V42" i="23"/>
  <c r="W42" i="23"/>
  <c r="X42" i="23"/>
  <c r="Y42" i="23"/>
  <c r="Z42" i="23"/>
  <c r="AA42" i="23"/>
  <c r="AB42" i="23"/>
  <c r="AC42" i="23"/>
  <c r="AH2" i="23"/>
  <c r="AI2" i="23"/>
  <c r="AJ2" i="23"/>
  <c r="AK2" i="23"/>
  <c r="AL2" i="23"/>
  <c r="AM2" i="23"/>
  <c r="AN2" i="23"/>
  <c r="AO2" i="23"/>
  <c r="AP2" i="23"/>
  <c r="AQ2" i="23"/>
  <c r="AR2" i="23"/>
  <c r="AS2" i="23"/>
  <c r="AT2" i="23"/>
  <c r="AU2" i="23"/>
  <c r="AV2" i="23"/>
  <c r="AW2" i="23"/>
  <c r="AX2" i="23"/>
  <c r="AY2" i="23"/>
  <c r="AH7" i="23"/>
  <c r="AI7" i="23"/>
  <c r="AJ7" i="23"/>
  <c r="AK7" i="23"/>
  <c r="AL7" i="23"/>
  <c r="AM7" i="23"/>
  <c r="AN7" i="23"/>
  <c r="AO7" i="23"/>
  <c r="AP7" i="23"/>
  <c r="AQ7" i="23"/>
  <c r="AR7" i="23"/>
  <c r="AS7" i="23"/>
  <c r="AT7" i="23"/>
  <c r="AU7" i="23"/>
  <c r="AV7" i="23"/>
  <c r="AW7" i="23"/>
  <c r="AX7" i="23"/>
  <c r="AY7" i="23"/>
  <c r="AH19" i="23"/>
  <c r="AI19" i="23"/>
  <c r="AJ19" i="23"/>
  <c r="AK19" i="23"/>
  <c r="AL19" i="23"/>
  <c r="AM19" i="23"/>
  <c r="AN19" i="23"/>
  <c r="AO19" i="23"/>
  <c r="AP19" i="23"/>
  <c r="AQ19" i="23"/>
  <c r="AR19" i="23"/>
  <c r="AS19" i="23"/>
  <c r="AT19" i="23"/>
  <c r="AU19" i="23"/>
  <c r="AV19" i="23"/>
  <c r="AW19" i="23"/>
  <c r="AX19" i="23"/>
  <c r="AY19" i="23"/>
  <c r="AH26" i="23"/>
  <c r="AI26" i="23"/>
  <c r="AJ26" i="23"/>
  <c r="AK26" i="23"/>
  <c r="AL26" i="23"/>
  <c r="AM26" i="23"/>
  <c r="AN26" i="23"/>
  <c r="AO26" i="23"/>
  <c r="AP26" i="23"/>
  <c r="AQ26" i="23"/>
  <c r="AR26" i="23"/>
  <c r="AS26" i="23"/>
  <c r="AT26" i="23"/>
  <c r="AU26" i="23"/>
  <c r="AV26" i="23"/>
  <c r="AW26" i="23"/>
  <c r="AX26" i="23"/>
  <c r="AY26" i="23"/>
  <c r="AH17" i="23"/>
  <c r="AI17" i="23"/>
  <c r="AJ17" i="23"/>
  <c r="AK17" i="23"/>
  <c r="AL17" i="23"/>
  <c r="AM17" i="23"/>
  <c r="AN17" i="23"/>
  <c r="AO17" i="23"/>
  <c r="AP17" i="23"/>
  <c r="AQ17" i="23"/>
  <c r="AR17" i="23"/>
  <c r="AS17" i="23"/>
  <c r="AT17" i="23"/>
  <c r="AU17" i="23"/>
  <c r="AV17" i="23"/>
  <c r="AW17" i="23"/>
  <c r="AX17" i="23"/>
  <c r="AY17" i="23"/>
  <c r="AH37" i="23"/>
  <c r="AI37" i="23"/>
  <c r="AJ37" i="23"/>
  <c r="AK37" i="23"/>
  <c r="AL37" i="23"/>
  <c r="AM37" i="23"/>
  <c r="AN37" i="23"/>
  <c r="AO37" i="23"/>
  <c r="AP37" i="23"/>
  <c r="AQ37" i="23"/>
  <c r="AR37" i="23"/>
  <c r="AS37" i="23"/>
  <c r="AT37" i="23"/>
  <c r="AU37" i="23"/>
  <c r="AV37" i="23"/>
  <c r="AW37" i="23"/>
  <c r="AX37" i="23"/>
  <c r="AY37" i="23"/>
  <c r="AH10" i="23"/>
  <c r="AI10" i="23"/>
  <c r="AJ10" i="23"/>
  <c r="AK10" i="23"/>
  <c r="AL10" i="23"/>
  <c r="AM10" i="23"/>
  <c r="AN10" i="23"/>
  <c r="AO10" i="23"/>
  <c r="AP10" i="23"/>
  <c r="AQ10" i="23"/>
  <c r="AR10" i="23"/>
  <c r="AS10" i="23"/>
  <c r="AT10" i="23"/>
  <c r="AU10" i="23"/>
  <c r="AV10" i="23"/>
  <c r="AW10" i="23"/>
  <c r="AX10" i="23"/>
  <c r="AY10" i="23"/>
  <c r="AH11" i="23"/>
  <c r="AI11" i="23"/>
  <c r="AJ11" i="23"/>
  <c r="AK11" i="23"/>
  <c r="AL11" i="23"/>
  <c r="AM11" i="23"/>
  <c r="AN11" i="23"/>
  <c r="AO11" i="23"/>
  <c r="AP11" i="23"/>
  <c r="AQ11" i="23"/>
  <c r="AR11" i="23"/>
  <c r="AS11" i="23"/>
  <c r="AT11" i="23"/>
  <c r="AU11" i="23"/>
  <c r="AV11" i="23"/>
  <c r="AW11" i="23"/>
  <c r="AX11" i="23"/>
  <c r="AY11" i="23"/>
  <c r="AH15" i="23"/>
  <c r="AI15" i="23"/>
  <c r="AJ15" i="23"/>
  <c r="AK15" i="23"/>
  <c r="AL15" i="23"/>
  <c r="AM15" i="23"/>
  <c r="AN15" i="23"/>
  <c r="AO15" i="23"/>
  <c r="AP15" i="23"/>
  <c r="AQ15" i="23"/>
  <c r="AR15" i="23"/>
  <c r="AS15" i="23"/>
  <c r="AT15" i="23"/>
  <c r="AU15" i="23"/>
  <c r="AV15" i="23"/>
  <c r="AW15" i="23"/>
  <c r="AX15" i="23"/>
  <c r="AY15" i="23"/>
  <c r="AH25" i="23"/>
  <c r="AI25" i="23"/>
  <c r="AJ25" i="23"/>
  <c r="AK25" i="23"/>
  <c r="AL25" i="23"/>
  <c r="AM25" i="23"/>
  <c r="AN25" i="23"/>
  <c r="AO25" i="23"/>
  <c r="AP25" i="23"/>
  <c r="AQ25" i="23"/>
  <c r="AR25" i="23"/>
  <c r="AS25" i="23"/>
  <c r="AT25" i="23"/>
  <c r="AU25" i="23"/>
  <c r="AV25" i="23"/>
  <c r="AW25" i="23"/>
  <c r="AX25" i="23"/>
  <c r="AY25" i="23"/>
  <c r="AH22" i="23"/>
  <c r="AI22" i="23"/>
  <c r="AJ22" i="23"/>
  <c r="AK22" i="23"/>
  <c r="AL22" i="23"/>
  <c r="AM22" i="23"/>
  <c r="AN22" i="23"/>
  <c r="AO22" i="23"/>
  <c r="AP22" i="23"/>
  <c r="AQ22" i="23"/>
  <c r="AR22" i="23"/>
  <c r="AS22" i="23"/>
  <c r="AT22" i="23"/>
  <c r="AU22" i="23"/>
  <c r="AV22" i="23"/>
  <c r="AW22" i="23"/>
  <c r="AX22" i="23"/>
  <c r="AY22" i="23"/>
  <c r="AH14" i="23"/>
  <c r="AI14" i="23"/>
  <c r="AJ14" i="23"/>
  <c r="AK14" i="23"/>
  <c r="AL14" i="23"/>
  <c r="AM14" i="23"/>
  <c r="AN14" i="23"/>
  <c r="AO14" i="23"/>
  <c r="AP14" i="23"/>
  <c r="AQ14" i="23"/>
  <c r="AR14" i="23"/>
  <c r="AS14" i="23"/>
  <c r="AT14" i="23"/>
  <c r="AU14" i="23"/>
  <c r="AV14" i="23"/>
  <c r="AW14" i="23"/>
  <c r="AX14" i="23"/>
  <c r="AY14" i="23"/>
  <c r="AH36" i="23"/>
  <c r="AI36" i="23"/>
  <c r="AJ36" i="23"/>
  <c r="AK36" i="23"/>
  <c r="AL36" i="23"/>
  <c r="AM36" i="23"/>
  <c r="AN36" i="23"/>
  <c r="AO36" i="23"/>
  <c r="AP36" i="23"/>
  <c r="AQ36" i="23"/>
  <c r="AR36" i="23"/>
  <c r="AS36" i="23"/>
  <c r="AT36" i="23"/>
  <c r="AU36" i="23"/>
  <c r="AV36" i="23"/>
  <c r="AW36" i="23"/>
  <c r="AX36" i="23"/>
  <c r="AY36" i="23"/>
  <c r="AH28" i="23"/>
  <c r="AI28" i="23"/>
  <c r="AJ28" i="23"/>
  <c r="AK28" i="23"/>
  <c r="AL28" i="23"/>
  <c r="AM28" i="23"/>
  <c r="AN28" i="23"/>
  <c r="AO28" i="23"/>
  <c r="AP28" i="23"/>
  <c r="AQ28" i="23"/>
  <c r="AR28" i="23"/>
  <c r="AS28" i="23"/>
  <c r="AT28" i="23"/>
  <c r="AU28" i="23"/>
  <c r="AV28" i="23"/>
  <c r="AW28" i="23"/>
  <c r="AX28" i="23"/>
  <c r="AY28" i="23"/>
  <c r="AH23" i="23"/>
  <c r="AI23" i="23"/>
  <c r="AJ23" i="23"/>
  <c r="AK23" i="23"/>
  <c r="AL23" i="23"/>
  <c r="AM23" i="23"/>
  <c r="AN23" i="23"/>
  <c r="AO23" i="23"/>
  <c r="AP23" i="23"/>
  <c r="AQ23" i="23"/>
  <c r="AR23" i="23"/>
  <c r="AS23" i="23"/>
  <c r="AT23" i="23"/>
  <c r="AU23" i="23"/>
  <c r="AV23" i="23"/>
  <c r="AW23" i="23"/>
  <c r="AX23" i="23"/>
  <c r="AY23" i="23"/>
  <c r="AH12" i="23"/>
  <c r="AI12" i="23"/>
  <c r="AJ12" i="23"/>
  <c r="AK12" i="23"/>
  <c r="AL12" i="23"/>
  <c r="AM12" i="23"/>
  <c r="AN12" i="23"/>
  <c r="AO12" i="23"/>
  <c r="AP12" i="23"/>
  <c r="AQ12" i="23"/>
  <c r="AR12" i="23"/>
  <c r="AS12" i="23"/>
  <c r="AT12" i="23"/>
  <c r="AU12" i="23"/>
  <c r="AV12" i="23"/>
  <c r="AW12" i="23"/>
  <c r="AX12" i="23"/>
  <c r="AY12" i="23"/>
  <c r="AH3" i="23"/>
  <c r="AI3" i="23"/>
  <c r="AJ3" i="23"/>
  <c r="AK3" i="23"/>
  <c r="AL3" i="23"/>
  <c r="AM3" i="23"/>
  <c r="AN3" i="23"/>
  <c r="AO3" i="23"/>
  <c r="AP3" i="23"/>
  <c r="AQ3" i="23"/>
  <c r="AR3" i="23"/>
  <c r="AS3" i="23"/>
  <c r="AT3" i="23"/>
  <c r="AU3" i="23"/>
  <c r="AV3" i="23"/>
  <c r="AW3" i="23"/>
  <c r="AX3" i="23"/>
  <c r="AY3" i="23"/>
  <c r="AH27" i="23"/>
  <c r="AI27" i="23"/>
  <c r="AJ27" i="23"/>
  <c r="AK27" i="23"/>
  <c r="AL27" i="23"/>
  <c r="AM27" i="23"/>
  <c r="AN27" i="23"/>
  <c r="AO27" i="23"/>
  <c r="AP27" i="23"/>
  <c r="AQ27" i="23"/>
  <c r="AR27" i="23"/>
  <c r="AS27" i="23"/>
  <c r="AT27" i="23"/>
  <c r="AU27" i="23"/>
  <c r="AV27" i="23"/>
  <c r="AW27" i="23"/>
  <c r="AX27" i="23"/>
  <c r="AY27" i="23"/>
  <c r="AH39" i="23"/>
  <c r="AI39" i="23"/>
  <c r="AJ39" i="23"/>
  <c r="AK39" i="23"/>
  <c r="AL39" i="23"/>
  <c r="AM39" i="23"/>
  <c r="AN39" i="23"/>
  <c r="AO39" i="23"/>
  <c r="AP39" i="23"/>
  <c r="AQ39" i="23"/>
  <c r="AR39" i="23"/>
  <c r="AS39" i="23"/>
  <c r="AT39" i="23"/>
  <c r="AU39" i="23"/>
  <c r="AV39" i="23"/>
  <c r="AW39" i="23"/>
  <c r="AX39" i="23"/>
  <c r="AY39" i="23"/>
  <c r="AH40" i="23"/>
  <c r="AI40" i="23"/>
  <c r="AJ40" i="23"/>
  <c r="AK40" i="23"/>
  <c r="AL40" i="23"/>
  <c r="AM40" i="23"/>
  <c r="AN40" i="23"/>
  <c r="AO40" i="23"/>
  <c r="AP40" i="23"/>
  <c r="AQ40" i="23"/>
  <c r="AR40" i="23"/>
  <c r="AS40" i="23"/>
  <c r="AT40" i="23"/>
  <c r="AU40" i="23"/>
  <c r="AV40" i="23"/>
  <c r="AW40" i="23"/>
  <c r="AX40" i="23"/>
  <c r="AY40" i="23"/>
  <c r="AH16" i="23"/>
  <c r="AI16" i="23"/>
  <c r="AJ16" i="23"/>
  <c r="AK16" i="23"/>
  <c r="AL16" i="23"/>
  <c r="AM16" i="23"/>
  <c r="AN16" i="23"/>
  <c r="AO16" i="23"/>
  <c r="AP16" i="23"/>
  <c r="AQ16" i="23"/>
  <c r="AR16" i="23"/>
  <c r="AS16" i="23"/>
  <c r="AT16" i="23"/>
  <c r="AU16" i="23"/>
  <c r="AV16" i="23"/>
  <c r="AW16" i="23"/>
  <c r="AX16" i="23"/>
  <c r="AY16" i="23"/>
  <c r="AH4" i="23"/>
  <c r="AI4" i="23"/>
  <c r="AJ4" i="23"/>
  <c r="AK4" i="23"/>
  <c r="AL4" i="23"/>
  <c r="AM4" i="23"/>
  <c r="AN4" i="23"/>
  <c r="AO4" i="23"/>
  <c r="AP4" i="23"/>
  <c r="AQ4" i="23"/>
  <c r="AR4" i="23"/>
  <c r="AS4" i="23"/>
  <c r="AT4" i="23"/>
  <c r="AU4" i="23"/>
  <c r="AV4" i="23"/>
  <c r="AW4" i="23"/>
  <c r="AX4" i="23"/>
  <c r="AY4" i="23"/>
  <c r="AH5" i="23"/>
  <c r="AI5" i="23"/>
  <c r="AJ5" i="23"/>
  <c r="AK5" i="23"/>
  <c r="AL5" i="23"/>
  <c r="AM5" i="23"/>
  <c r="AN5" i="23"/>
  <c r="AO5" i="23"/>
  <c r="AP5" i="23"/>
  <c r="AQ5" i="23"/>
  <c r="AR5" i="23"/>
  <c r="AS5" i="23"/>
  <c r="AT5" i="23"/>
  <c r="AU5" i="23"/>
  <c r="AV5" i="23"/>
  <c r="AW5" i="23"/>
  <c r="AX5" i="23"/>
  <c r="AY5" i="23"/>
  <c r="AH33" i="23"/>
  <c r="AI33" i="23"/>
  <c r="AJ33" i="23"/>
  <c r="AK33" i="23"/>
  <c r="AL33" i="23"/>
  <c r="AM33" i="23"/>
  <c r="AN33" i="23"/>
  <c r="AO33" i="23"/>
  <c r="AP33" i="23"/>
  <c r="AQ33" i="23"/>
  <c r="AR33" i="23"/>
  <c r="AS33" i="23"/>
  <c r="AT33" i="23"/>
  <c r="AU33" i="23"/>
  <c r="AV33" i="23"/>
  <c r="AW33" i="23"/>
  <c r="AX33" i="23"/>
  <c r="AY33" i="23"/>
  <c r="AH31" i="23"/>
  <c r="AI31" i="23"/>
  <c r="AJ31" i="23"/>
  <c r="AK31" i="23"/>
  <c r="AL31" i="23"/>
  <c r="AM31" i="23"/>
  <c r="AN31" i="23"/>
  <c r="AO31" i="23"/>
  <c r="AP31" i="23"/>
  <c r="AQ31" i="23"/>
  <c r="AR31" i="23"/>
  <c r="AS31" i="23"/>
  <c r="AT31" i="23"/>
  <c r="AU31" i="23"/>
  <c r="AV31" i="23"/>
  <c r="AW31" i="23"/>
  <c r="AX31" i="23"/>
  <c r="AY31" i="23"/>
  <c r="AH6" i="23"/>
  <c r="AI6" i="23"/>
  <c r="AJ6" i="23"/>
  <c r="AK6" i="23"/>
  <c r="AL6" i="23"/>
  <c r="AM6" i="23"/>
  <c r="AN6" i="23"/>
  <c r="AO6" i="23"/>
  <c r="AP6" i="23"/>
  <c r="AQ6" i="23"/>
  <c r="AR6" i="23"/>
  <c r="AS6" i="23"/>
  <c r="AT6" i="23"/>
  <c r="AU6" i="23"/>
  <c r="AV6" i="23"/>
  <c r="AW6" i="23"/>
  <c r="AX6" i="23"/>
  <c r="AY6" i="23"/>
  <c r="AH29" i="23"/>
  <c r="AI29" i="23"/>
  <c r="AJ29" i="23"/>
  <c r="AK29" i="23"/>
  <c r="AL29" i="23"/>
  <c r="AM29" i="23"/>
  <c r="AN29" i="23"/>
  <c r="AO29" i="23"/>
  <c r="AP29" i="23"/>
  <c r="AQ29" i="23"/>
  <c r="AR29" i="23"/>
  <c r="AS29" i="23"/>
  <c r="AT29" i="23"/>
  <c r="AU29" i="23"/>
  <c r="AV29" i="23"/>
  <c r="AW29" i="23"/>
  <c r="AX29" i="23"/>
  <c r="AY29" i="23"/>
  <c r="AH41" i="23"/>
  <c r="AI41" i="23"/>
  <c r="AJ41" i="23"/>
  <c r="AK41" i="23"/>
  <c r="AL41" i="23"/>
  <c r="AM41" i="23"/>
  <c r="AN41" i="23"/>
  <c r="AO41" i="23"/>
  <c r="AP41" i="23"/>
  <c r="AQ41" i="23"/>
  <c r="AR41" i="23"/>
  <c r="AS41" i="23"/>
  <c r="AT41" i="23"/>
  <c r="AU41" i="23"/>
  <c r="AV41" i="23"/>
  <c r="AW41" i="23"/>
  <c r="AX41" i="23"/>
  <c r="AY41" i="23"/>
  <c r="AH34" i="23"/>
  <c r="AI34" i="23"/>
  <c r="AJ34" i="23"/>
  <c r="AK34" i="23"/>
  <c r="AL34" i="23"/>
  <c r="AM34" i="23"/>
  <c r="AN34" i="23"/>
  <c r="AO34" i="23"/>
  <c r="AP34" i="23"/>
  <c r="AQ34" i="23"/>
  <c r="AR34" i="23"/>
  <c r="AS34" i="23"/>
  <c r="AT34" i="23"/>
  <c r="AU34" i="23"/>
  <c r="AV34" i="23"/>
  <c r="AW34" i="23"/>
  <c r="AX34" i="23"/>
  <c r="AY34" i="23"/>
  <c r="AH42" i="23"/>
  <c r="AI42" i="23"/>
  <c r="AJ42" i="23"/>
  <c r="AK42" i="23"/>
  <c r="AL42" i="23"/>
  <c r="AM42" i="23"/>
  <c r="AN42" i="23"/>
  <c r="AO42" i="23"/>
  <c r="AP42" i="23"/>
  <c r="AQ42" i="23"/>
  <c r="AR42" i="23"/>
  <c r="AS42" i="23"/>
  <c r="AT42" i="23"/>
  <c r="AU42" i="23"/>
  <c r="AV42" i="23"/>
  <c r="AW42" i="23"/>
  <c r="AX42" i="23"/>
  <c r="AY42" i="23"/>
  <c r="AY38" i="23"/>
  <c r="AX38" i="23"/>
  <c r="AW38" i="23"/>
  <c r="AV38" i="23"/>
  <c r="AU38" i="23"/>
  <c r="AT38" i="23"/>
  <c r="AS38" i="23"/>
  <c r="AR38" i="23"/>
  <c r="AQ38" i="23"/>
  <c r="AP38" i="23"/>
  <c r="AO38" i="23"/>
  <c r="AN38" i="23"/>
  <c r="AM38" i="23"/>
  <c r="AL38" i="23"/>
  <c r="AK38" i="23"/>
  <c r="AJ38" i="23"/>
  <c r="AI38" i="23"/>
  <c r="AH38" i="23"/>
  <c r="AC38" i="23"/>
  <c r="AB38" i="23"/>
  <c r="AA38" i="23"/>
  <c r="Z38" i="23"/>
  <c r="Y38" i="23"/>
  <c r="X38" i="23"/>
  <c r="W38" i="23"/>
  <c r="V38" i="23"/>
  <c r="U38" i="23"/>
  <c r="T38" i="23"/>
  <c r="S38" i="23"/>
  <c r="R38" i="23"/>
  <c r="Q38" i="23"/>
  <c r="O38" i="23"/>
  <c r="N38" i="23"/>
  <c r="M38" i="23"/>
  <c r="L38" i="23"/>
</calcChain>
</file>

<file path=xl/sharedStrings.xml><?xml version="1.0" encoding="utf-8"?>
<sst xmlns="http://schemas.openxmlformats.org/spreadsheetml/2006/main" count="1450" uniqueCount="232">
  <si>
    <t>Black or African American</t>
  </si>
  <si>
    <t>White</t>
  </si>
  <si>
    <t>Other</t>
  </si>
  <si>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</si>
  <si>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</si>
  <si>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</si>
  <si>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</si>
  <si>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</si>
  <si>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</si>
  <si>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</si>
  <si>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 xml:space="preserve">Reported Restraints- Males </t>
  </si>
  <si>
    <t>Reported Restraints- Females</t>
  </si>
  <si>
    <t>Reported Restraints- Black or African American</t>
  </si>
  <si>
    <t>Reported Restraints- Hispanic</t>
  </si>
  <si>
    <t>Reported Restraints- White</t>
  </si>
  <si>
    <t>Reported Restraints- Native American</t>
  </si>
  <si>
    <t>Reported Restraints- Asian</t>
  </si>
  <si>
    <t>Reported Restraints- Other</t>
  </si>
  <si>
    <t>FY 22 Quarter 1:    9/1/21-12/31/21</t>
  </si>
  <si>
    <t>FY 22  Quarter 2:    1/1/22-3/31/22</t>
  </si>
  <si>
    <t>FY 22 Quarter 3:    4/1/22-6/30/22</t>
  </si>
  <si>
    <t>FY 22 Quarter 4:    7/1/22-9/30/22</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</si>
  <si>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</si>
  <si>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</si>
  <si>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</si>
  <si>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</si>
  <si>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</si>
  <si>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</si>
  <si>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</si>
  <si>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</si>
  <si>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a locked room, # of incidents where this child was placed in a locked room</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</si>
  <si>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</si>
  <si>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</si>
  <si>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</si>
  <si>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</si>
  <si>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</si>
  <si>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</si>
  <si>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Child Data: Alternative Services, Inc.</t>
  </si>
  <si>
    <t xml:space="preserve">Child Data: Partnerships In Community Living Inc. </t>
  </si>
  <si>
    <t>Program Data: AHOPE</t>
  </si>
  <si>
    <t>Program Data: PCL</t>
  </si>
  <si>
    <t>Program Data: PTCN</t>
  </si>
  <si>
    <t>Program Data: CCI</t>
  </si>
  <si>
    <t>Program Data: Cornerstone Valley, Inc</t>
  </si>
  <si>
    <t>Child Data: Cornerstone Valley, Inc</t>
  </si>
  <si>
    <t>Child Data: AHOPE</t>
  </si>
  <si>
    <t>Program Data: ALSO</t>
  </si>
  <si>
    <t>Child Data: ALSO</t>
  </si>
  <si>
    <t>Child Data: Center for Continuous Improvement, Inc.</t>
  </si>
  <si>
    <t>Program Data: Infinite Care</t>
  </si>
  <si>
    <t>Child Data: Infinite Care</t>
  </si>
  <si>
    <t>Child Data: IS Living</t>
  </si>
  <si>
    <t>Program Data: IS Living</t>
  </si>
  <si>
    <t>Program Data: Albertina Kerr</t>
  </si>
  <si>
    <t>Child Data: Kerr</t>
  </si>
  <si>
    <t>Child Data: Lensa</t>
  </si>
  <si>
    <t>Program Data: Lensa</t>
  </si>
  <si>
    <t>Child Data: Person Centered Services, Inc.</t>
  </si>
  <si>
    <t>Program Data: PCSI</t>
  </si>
  <si>
    <t>Child Data: Professional Theraputic Community Network</t>
  </si>
  <si>
    <t>Child Data: Renew</t>
  </si>
  <si>
    <t>Program Data: Renew</t>
  </si>
  <si>
    <t>Child Data: RISE Services, Inc.</t>
  </si>
  <si>
    <t>Program Data: RISE</t>
  </si>
  <si>
    <t>Child Data: Rivers and Roads</t>
  </si>
  <si>
    <t>Program Data: Rivers and Roads</t>
  </si>
  <si>
    <t>Child Data: Children's Stabilization and Crisi Unit Home 1</t>
  </si>
  <si>
    <t>Program Data: SACU 1</t>
  </si>
  <si>
    <t>Child Data: Children's Stabilization and Crisi Unit Home 3</t>
  </si>
  <si>
    <t>Child Data: Children's Stabilization and Crisi Unit Home 2</t>
  </si>
  <si>
    <t>Program Data: SACU 2</t>
  </si>
  <si>
    <t>Child Data: Star of Hope</t>
  </si>
  <si>
    <t>Program Data: Star of Hope</t>
  </si>
  <si>
    <t>Child Data: Walker</t>
  </si>
  <si>
    <t>Program Data: Walker</t>
  </si>
  <si>
    <t>Child Data: Work Unlimited</t>
  </si>
  <si>
    <t>Program Data: Work Unlimited</t>
  </si>
  <si>
    <t xml:space="preserve">No restraints during this reporting period                                          </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</si>
  <si>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</si>
  <si>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</si>
  <si>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</si>
  <si>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</si>
  <si>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</si>
  <si>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</si>
  <si>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</si>
  <si>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</si>
  <si>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</si>
  <si>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</si>
  <si>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</si>
  <si>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</si>
  <si>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</si>
  <si>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</si>
  <si>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</si>
  <si>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</si>
  <si>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</si>
  <si>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</si>
  <si>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</si>
  <si>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Host Homes</t>
  </si>
  <si>
    <t>Program Data: ASI</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</si>
  <si>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</si>
  <si>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</si>
  <si>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</si>
  <si>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</si>
  <si>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</si>
  <si>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</si>
  <si>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</si>
  <si>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</si>
  <si>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</si>
  <si>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</si>
  <si>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</si>
  <si>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</si>
  <si>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</si>
  <si>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Female</t>
  </si>
  <si>
    <t>US Citizen</t>
  </si>
  <si>
    <t>English</t>
  </si>
  <si>
    <t>Three or fewer restraints/seclusion occurred during this reporting period</t>
  </si>
  <si>
    <t>Male</t>
  </si>
  <si>
    <t>Hispanic or Latino, Latina, Latinx</t>
  </si>
  <si>
    <t>Yes</t>
  </si>
  <si>
    <t>Naturalized Citizen</t>
  </si>
  <si>
    <t>Following a review of the restraints, no steps were taken to decrease the use of restraint/secusion during this reporting period</t>
  </si>
  <si>
    <t>American Indian and/or Alaska Native</t>
  </si>
  <si>
    <t>Program Data: SACU 3</t>
  </si>
  <si>
    <t xml:space="preserve">Number of incidents in which an individual who was not appropriately trained in the use of the restraint used on a child in care </t>
  </si>
  <si>
    <t xml:space="preserve">Note: Child tracking using an ongoing identifier number at the program level has been implemented. To maintain child anonymity the "Raw Data" is still randomly labeled and not tracible quarter to quarter. </t>
  </si>
  <si>
    <t># of incidents where this child was placed in a locked room</t>
  </si>
  <si>
    <t>Environmental changes to the setting interior, Environmental changes to the setting exterior / property, General retraining of staff</t>
  </si>
  <si>
    <t>ISP Team has convened, Consultation with psychiatrist/medication prescriber, Environmental changes to the setting interior, Environmental changes to the setting exterior / property, Changes made to the child's schedule</t>
  </si>
  <si>
    <t>Update has been made to the FBA, Staff retrained to this child's PBSP, Staff retrained to this child's PBSP, ISP Team has convened, Changes made to the ISP, Assistive Device/Technology added to child's ISP, Environmental changes to the setting interior, Environmental changes to the setting exterior / property, Changes made to the child's schedule</t>
  </si>
  <si>
    <t>ISP Team has convened, Following a review of the restraints, no steps were taken to decrease the use of restraint/secusion during this reporting period</t>
  </si>
  <si>
    <t>Environmental changes to the child's bedroom, Environmental changes to the setting exterior / property, Consultation with psychiatrist/medication prescriber</t>
  </si>
  <si>
    <t>General retraining of staff, Environmental changes to the setting interior, ISP Team has convened, Changes made to the child's schedule</t>
  </si>
  <si>
    <t>Changes made to the child's schedule, Changes made to the child's protocols, Update has been made to the FBA, Update has been made to the PBSP, Staff retrained to this child's PBSP, General retraining of staff, ISP Team has convened, Consultation with psychiatrist/medication prescriber</t>
  </si>
  <si>
    <t>Staff retrained to this child's PBSP, General retraining of staff, Consultation with psychiatrist/medication prescriber, Changes made to the child's schedule</t>
  </si>
  <si>
    <t>Update has been made to the PBSP, Staff retrained to this child's PBSP, General retraining of staff, Consultation with psychiatrist/medication prescriber, Environmental changes to the setting exterior / property</t>
  </si>
  <si>
    <t>Update has been made to the PBSP, General retraining of staff, Staff retrained to this child's PBSP, Consultation with psychiatrist/medication prescriber, Changes made to the child's schedule</t>
  </si>
  <si>
    <t>Male, Other</t>
  </si>
  <si>
    <t>Update has been made to the FBA, Update has been made to the PBSP, Staff retrained to this child's PBSP, General retraining of staff, Changes made to the child's schedule</t>
  </si>
  <si>
    <t>Staff retrained to this child's PBSP, General retraining of staff, ISP Team has convened, Consultation with Primary Care Physician/Dentist, Environmental changes to the setting interior, Changes made to the child's schedule, Changes made to the child's protocols</t>
  </si>
  <si>
    <t>Update has been made to the FBA, Update has been made to the PBSP, Staff retrained to this child's PBSP, General retraining of staff, ISP Team has convened, Adaptations made to meet identified sensory needs, Consultation with Primary Care Physician/Dentist, Environmental changes to the setting interior, Environmental changes to the child's bedroom, Changes made to the child's schedule, Changes made to the child's protocols</t>
  </si>
  <si>
    <t>Three or fewer restraints/seclusion occurred during this reporting period, Following a review of the restraints, no steps were taken to decrease the use of restraint/secusion during this reporting period</t>
  </si>
  <si>
    <t>Update has been made to the FBA, Staff retrained to this child's PBSP, Staff retrained to this child's PBSP, General retraining of staff, ISP Team has convened, Adaptations made to meet identified sensory needs, Consultation with Primary Care Physician/Dentist, Environmental changes to the setting interior, Door Window Dings Added, Environmental changes to the child's bedroom, Environmental changes to the setting exterior / property, Changes made to the child's schedule, Changes made to the child's protocols</t>
  </si>
  <si>
    <t>Environmental changes to the child's bedroom, Changes made to the child's schedule</t>
  </si>
  <si>
    <t>Environmental changes to the setting interior, Changes made to the child's schedule</t>
  </si>
  <si>
    <t>ISP Team has convened, Consultation with psychiatrist/medication prescriber</t>
  </si>
  <si>
    <t>Update has been made to the PBSP, Staff retrained to this child's PBSP, General retraining of staff, ISP Team has convened, Consultation with psychiatrist/medication prescriber</t>
  </si>
  <si>
    <t>General retraining of staff, ISP Team has convened, Consultation with psychiatrist/medication prescriber, Changes made to the child's schedule, Changes made to the child's protocols</t>
  </si>
  <si>
    <t>1000000109</t>
  </si>
  <si>
    <t>1000000131</t>
  </si>
  <si>
    <t>1000000096</t>
  </si>
  <si>
    <t>1000000010</t>
  </si>
  <si>
    <t>1000000114</t>
  </si>
  <si>
    <t>1000000128</t>
  </si>
  <si>
    <t>1000000115</t>
  </si>
  <si>
    <t>1000000044</t>
  </si>
  <si>
    <t>1000000120</t>
  </si>
  <si>
    <t>1000000130</t>
  </si>
  <si>
    <t>1000000129</t>
  </si>
  <si>
    <t>1000000016</t>
  </si>
  <si>
    <t>1000000099</t>
  </si>
  <si>
    <t>1000000104</t>
  </si>
  <si>
    <t>1000000036</t>
  </si>
  <si>
    <t>1000000024</t>
  </si>
  <si>
    <t>1000000079</t>
  </si>
  <si>
    <t>1000000034</t>
  </si>
  <si>
    <t>1000000046</t>
  </si>
  <si>
    <t>1000000082</t>
  </si>
  <si>
    <t>1000000127</t>
  </si>
  <si>
    <t>1000000106</t>
  </si>
  <si>
    <t>1000000107</t>
  </si>
  <si>
    <t>1000000117</t>
  </si>
  <si>
    <t>1000000086</t>
  </si>
  <si>
    <t>1000000125</t>
  </si>
  <si>
    <t>1000000097</t>
  </si>
  <si>
    <t>1000000087</t>
  </si>
  <si>
    <t>1000000072</t>
  </si>
  <si>
    <t>1000000050</t>
  </si>
  <si>
    <t>1000000124</t>
  </si>
  <si>
    <t>1000000026</t>
  </si>
  <si>
    <t>1000000047</t>
  </si>
  <si>
    <t>1000000057</t>
  </si>
  <si>
    <t>1000000111</t>
  </si>
  <si>
    <t>1000000060</t>
  </si>
  <si>
    <t>1000000063</t>
  </si>
  <si>
    <t>1000000123</t>
  </si>
  <si>
    <t>1000000007</t>
  </si>
  <si>
    <t>1000000112</t>
  </si>
  <si>
    <t>1000000126</t>
  </si>
  <si>
    <t>Child 01</t>
  </si>
  <si>
    <t>Child 02</t>
  </si>
  <si>
    <t>Child 03</t>
  </si>
  <si>
    <t>Child 04</t>
  </si>
  <si>
    <t>Child 05</t>
  </si>
  <si>
    <t>Child 06</t>
  </si>
  <si>
    <t>Child 07</t>
  </si>
  <si>
    <t>Child 08</t>
  </si>
  <si>
    <t>Child 09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</si>
  <si>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</si>
  <si>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</si>
  <si>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</si>
  <si>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</si>
  <si>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</si>
  <si>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</si>
  <si>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</si>
  <si>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</si>
  <si>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</si>
  <si>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</si>
  <si>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</si>
  <si>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</si>
  <si>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</si>
  <si>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</si>
  <si>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</si>
  <si>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</si>
  <si>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</si>
  <si>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</si>
  <si>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</si>
  <si>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</si>
  <si>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</si>
  <si>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</si>
  <si>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</si>
  <si>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</si>
  <si>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</si>
  <si>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</si>
  <si>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</si>
  <si>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</si>
  <si>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</si>
  <si>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</si>
  <si>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</si>
  <si>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</si>
  <si>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Redacted</t>
  </si>
  <si>
    <t>Number of incidents that were reported for potential inappropriate use of seclusion</t>
  </si>
  <si>
    <t xml:space="preserve">Note 2: There were three reports on inappropriate involuntary seclusion and all are unsubstantiated.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</si>
</sst>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8" x14ac:knownFonts="1">
    <font>
      <sz val="11"/>
      <color theme="1"/>
      <name val="Calibri"/>
      <family val="2"/>
      <scheme val="minor"/>
    </font>
    <font>
      <b/>
      <sz val="11"/>
      <color theme="1"/>
      <name val="Calibri"/>
      <family val="2"/>
      <scheme val="minor"/>
    </font>
    <font>
      <sz val="22"/>
      <color theme="1"/>
      <name val="Calibri"/>
      <family val="2"/>
      <scheme val="minor"/>
    </font>
    <font>
      <b/>
      <sz val="16"/>
      <color theme="1"/>
      <name val="Calibri"/>
      <family val="2"/>
      <scheme val="minor"/>
    </font>
    <font>
      <b/>
      <sz val="11"/>
      <name val="Calibri"/>
      <family val="2"/>
      <scheme val="minor"/>
    </font>
    <font>
      <sz val="8"/>
      <name val="Calibri"/>
      <family val="2"/>
      <scheme val="minor"/>
    </font>
    <font>
      <sz val="16"/>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1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1" fillId="3" borderId="7" xfId="0" applyFont="1" applyFill="1" applyBorder="1" applyAlignment="1">
      <alignment wrapText="1"/>
    </xf>
    <xf numFmtId="0" fontId="0" fillId="0" borderId="7" xfId="0" applyBorder="1" applyAlignment="1">
      <alignment wrapText="1"/>
    </xf>
    <xf numFmtId="0" fontId="0" fillId="4" borderId="7" xfId="0" applyFill="1" applyBorder="1" applyAlignment="1">
      <alignment wrapText="1"/>
    </xf>
    <xf numFmtId="0" fontId="1"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xf>
    <xf numFmtId="1" fontId="0" fillId="0" borderId="7" xfId="0" quotePrefix="1" applyNumberFormat="1" applyBorder="1" applyAlignment="1">
      <alignment horizontal="center" vertical="center"/>
    </xf>
    <xf numFmtId="1" fontId="0" fillId="0" borderId="7" xfId="0" applyNumberFormat="1" applyBorder="1" applyAlignment="1">
      <alignment horizontal="center" vertical="center" wrapText="1"/>
    </xf>
    <xf numFmtId="1" fontId="0" fillId="4" borderId="7" xfId="0" applyNumberFormat="1" applyFill="1" applyBorder="1" applyAlignment="1">
      <alignment horizontal="center" vertical="center"/>
    </xf>
    <xf numFmtId="0" fontId="1" fillId="3" borderId="7" xfId="0" applyFont="1" applyFill="1" applyBorder="1" applyAlignment="1" applyProtection="1">
      <alignment horizontal="center" vertical="center" wrapText="1"/>
    </xf>
    <xf numFmtId="0" fontId="0" fillId="0" borderId="0" xfId="0" applyAlignment="1" applyProtection="1">
      <alignment vertical="center"/>
    </xf>
    <xf numFmtId="0" fontId="0" fillId="0" borderId="7" xfId="0" applyBorder="1" applyAlignment="1" applyProtection="1">
      <alignment horizontal="center" vertical="center"/>
    </xf>
    <xf numFmtId="0" fontId="0" fillId="0" borderId="0" xfId="0" applyAlignment="1" applyProtection="1">
      <alignment horizontal="center" vertical="center"/>
    </xf>
    <xf numFmtId="0" fontId="1" fillId="0" borderId="7" xfId="0" applyFont="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Fill="1" applyAlignment="1" applyProtection="1">
      <alignment horizontal="center" vertical="center"/>
    </xf>
    <xf numFmtId="0" fontId="0" fillId="0" borderId="0" xfId="0" applyFill="1" applyAlignment="1" applyProtection="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Alignment="1">
      <alignment wrapText="1"/>
    </xf>
    <xf numFmtId="0" fontId="0" fillId="0" borderId="7" xfId="0"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0" fillId="0" borderId="0" xfId="0" applyAlignment="1" applyProtection="1">
      <alignment wrapText="1"/>
    </xf>
    <xf numFmtId="0" fontId="0" fillId="0" borderId="7" xfId="0" applyBorder="1" applyAlignment="1" applyProtection="1">
      <alignment horizontal="center" vertical="center" wrapText="1"/>
    </xf>
    <xf numFmtId="0" fontId="0" fillId="0" borderId="7" xfId="0" applyBorder="1" applyAlignment="1" applyProtection="1">
      <alignment wrapText="1"/>
    </xf>
    <xf numFmtId="0" fontId="0" fillId="0" borderId="0" xfId="0" applyAlignment="1" applyProtection="1">
      <alignment horizontal="center" vertical="center" wrapText="1"/>
    </xf>
    <xf numFmtId="0" fontId="0" fillId="0" borderId="0" xfId="0" applyAlignment="1" applyProtection="1">
      <alignment horizontal="center" wrapText="1"/>
    </xf>
    <xf numFmtId="0" fontId="0" fillId="0" borderId="0" xfId="0" applyFill="1" applyAlignment="1" applyProtection="1">
      <alignment wrapText="1"/>
    </xf>
    <xf numFmtId="1" fontId="0" fillId="0" borderId="0" xfId="0" applyNumberFormat="1" applyFill="1" applyAlignment="1" applyProtection="1">
      <alignment wrapText="1"/>
    </xf>
    <xf numFmtId="1" fontId="0" fillId="0" borderId="0" xfId="0" applyNumberFormat="1" applyAlignment="1" applyProtection="1">
      <alignment wrapText="1"/>
    </xf>
    <xf numFmtId="0" fontId="3" fillId="3" borderId="4" xfId="0" applyFont="1" applyFill="1" applyBorder="1" applyAlignment="1" applyProtection="1">
      <alignment horizontal="center" vertical="center" wrapText="1"/>
    </xf>
    <xf numFmtId="164" fontId="0" fillId="0" borderId="0" xfId="0" applyNumberFormat="1"/>
    <xf numFmtId="0" fontId="7" fillId="5" borderId="7" xfId="0" applyFont="1" applyFill="1" applyBorder="1" applyAlignment="1" applyProtection="1">
      <alignment horizontal="center" vertical="center" wrapText="1"/>
    </xf>
    <xf numFmtId="1" fontId="0" fillId="0" borderId="7" xfId="0" applyNumberFormat="1" applyBorder="1" applyAlignment="1" applyProtection="1">
      <alignment horizontal="center" vertical="center"/>
    </xf>
    <xf numFmtId="2" fontId="0" fillId="0" borderId="0" xfId="0" applyNumberFormat="1" applyAlignment="1" applyProtection="1">
      <alignment horizontal="center" vertical="center"/>
    </xf>
    <xf numFmtId="0" fontId="3" fillId="0" borderId="0"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4" fillId="0" borderId="7" xfId="0" applyFont="1" applyBorder="1" applyAlignment="1" applyProtection="1">
      <alignment horizontal="center" vertical="center" wrapText="1"/>
    </xf>
    <xf numFmtId="1" fontId="0" fillId="0" borderId="7" xfId="0" applyNumberFormat="1" applyBorder="1" applyAlignment="1" applyProtection="1">
      <alignment horizontal="center" vertical="center" wrapText="1"/>
    </xf>
    <xf numFmtId="1" fontId="0" fillId="0" borderId="0" xfId="0" applyNumberFormat="1" applyAlignment="1" applyProtection="1">
      <alignment horizontal="center" vertical="center"/>
    </xf>
    <xf numFmtId="0" fontId="0" fillId="0" borderId="0" xfId="0" applyAlignment="1" applyProtection="1">
      <alignment vertical="center" wrapText="1"/>
    </xf>
    <xf numFmtId="0" fontId="2" fillId="2" borderId="5" xfId="0" applyFont="1" applyFill="1" applyBorder="1" applyAlignment="1">
      <alignment horizontal="center" vertical="center"/>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3" fillId="3" borderId="6"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following tabs are the quarterly reports submitted by each Host Home and Children's Residential program (for programs with sites serving fewer than five children) or site (for sites serving five or more children). These reports include Child Information and Program Information.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dimension ref="A1"/>
  <sheetViews>
    <sheetView showGridLines="0" workbookViewId="0">
      <selection sqref="A1:XFD1048576"/>
    </sheetView>
  </sheetViews>
  <sheetFormatPr defaultRowHeight="14.5" x14ac:dyDescent="0.35"/>
  <sheetData/>
  <sheetProtection algorithmName="SHA-512" hashValue="DN2CBquhdPXOKus2+RoWbIK5ZCg8xPjmGdiHit6BxsuegHOsVLpOz1C1j79TOJcVBZTqvqGTxrl1FDo/pq2ydw==" saltValue="V9FjziEBzHqka2MMTCT/n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0873-A616-4BDC-8CD1-CAE41A15A09C}">
  <dimension ref="A1:O25"/>
  <sheetViews>
    <sheetView topLeftCell="A7" workbookViewId="0">
      <selection activeCell="C12"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24.90625" style="34" customWidth="1"/>
    <col min="12" max="14" width="15.6328125" style="18" customWidth="1"/>
    <col min="15" max="15" width="15.6328125" style="34" customWidth="1"/>
    <col min="16" max="16384" width="9.08984375" style="16"/>
  </cols>
  <sheetData>
    <row r="1" spans="1:15" ht="145" x14ac:dyDescent="0.35">
      <c r="A1" s="15" t="s">
        <v>54</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2" customFormat="1" ht="72.5" x14ac:dyDescent="0.35">
      <c r="A2" s="32" t="s">
        <v>178</v>
      </c>
      <c r="B2" s="41" t="s">
        <v>229</v>
      </c>
      <c r="C2" s="41" t="s">
        <v>229</v>
      </c>
      <c r="D2" s="41" t="s">
        <v>229</v>
      </c>
      <c r="E2" s="41" t="s">
        <v>229</v>
      </c>
      <c r="F2" s="41" t="s">
        <v>229</v>
      </c>
      <c r="G2" s="41" t="s">
        <v>229</v>
      </c>
      <c r="H2" s="32">
        <v>1</v>
      </c>
      <c r="I2" s="32">
        <v>0</v>
      </c>
      <c r="J2" s="47">
        <v>0</v>
      </c>
      <c r="K2" s="32" t="s">
        <v>115</v>
      </c>
      <c r="L2" s="32">
        <v>0</v>
      </c>
      <c r="M2" s="32">
        <v>0</v>
      </c>
      <c r="N2" s="32">
        <v>0</v>
      </c>
      <c r="O2" s="32" t="s">
        <v>115</v>
      </c>
    </row>
    <row r="3" spans="1:15" s="22" customFormat="1" ht="72.5" x14ac:dyDescent="0.35">
      <c r="A3" s="32" t="s">
        <v>179</v>
      </c>
      <c r="B3" s="41" t="s">
        <v>229</v>
      </c>
      <c r="C3" s="41" t="s">
        <v>229</v>
      </c>
      <c r="D3" s="41" t="s">
        <v>229</v>
      </c>
      <c r="E3" s="41" t="s">
        <v>229</v>
      </c>
      <c r="F3" s="41" t="s">
        <v>229</v>
      </c>
      <c r="G3" s="41" t="s">
        <v>229</v>
      </c>
      <c r="H3" s="32">
        <v>2</v>
      </c>
      <c r="I3" s="32">
        <v>0</v>
      </c>
      <c r="J3" s="47">
        <v>0</v>
      </c>
      <c r="K3" s="32" t="s">
        <v>115</v>
      </c>
      <c r="L3" s="32">
        <v>0</v>
      </c>
      <c r="M3" s="32">
        <v>0</v>
      </c>
      <c r="N3" s="32">
        <v>0</v>
      </c>
      <c r="O3" s="32" t="s">
        <v>115</v>
      </c>
    </row>
    <row r="4" spans="1:15" s="22" customFormat="1" ht="72.5" x14ac:dyDescent="0.35">
      <c r="A4" s="32" t="s">
        <v>180</v>
      </c>
      <c r="B4" s="41" t="s">
        <v>229</v>
      </c>
      <c r="C4" s="41" t="s">
        <v>229</v>
      </c>
      <c r="D4" s="41" t="s">
        <v>229</v>
      </c>
      <c r="E4" s="41" t="s">
        <v>229</v>
      </c>
      <c r="F4" s="41" t="s">
        <v>229</v>
      </c>
      <c r="G4" s="41" t="s">
        <v>229</v>
      </c>
      <c r="H4" s="32">
        <v>1</v>
      </c>
      <c r="I4" s="32">
        <v>0</v>
      </c>
      <c r="J4" s="47">
        <v>0</v>
      </c>
      <c r="K4" s="32" t="s">
        <v>115</v>
      </c>
      <c r="L4" s="32">
        <v>0</v>
      </c>
      <c r="M4" s="32">
        <v>0</v>
      </c>
      <c r="N4" s="32">
        <v>0</v>
      </c>
      <c r="O4" s="32" t="s">
        <v>115</v>
      </c>
    </row>
    <row r="5" spans="1:15" s="22" customFormat="1" ht="72.5" x14ac:dyDescent="0.35">
      <c r="A5" s="32" t="s">
        <v>181</v>
      </c>
      <c r="B5" s="41" t="s">
        <v>229</v>
      </c>
      <c r="C5" s="41" t="s">
        <v>229</v>
      </c>
      <c r="D5" s="41" t="s">
        <v>229</v>
      </c>
      <c r="E5" s="41" t="s">
        <v>229</v>
      </c>
      <c r="F5" s="41" t="s">
        <v>229</v>
      </c>
      <c r="G5" s="41" t="s">
        <v>229</v>
      </c>
      <c r="H5" s="32">
        <v>8</v>
      </c>
      <c r="I5" s="32">
        <v>0</v>
      </c>
      <c r="J5" s="47">
        <v>0</v>
      </c>
      <c r="K5" s="32" t="s">
        <v>144</v>
      </c>
      <c r="L5" s="32">
        <v>0</v>
      </c>
      <c r="M5" s="32">
        <v>0</v>
      </c>
      <c r="N5" s="32">
        <v>0</v>
      </c>
      <c r="O5" s="32" t="s">
        <v>115</v>
      </c>
    </row>
    <row r="6" spans="1:15" s="22" customFormat="1" ht="101.5" x14ac:dyDescent="0.35">
      <c r="A6" s="32" t="s">
        <v>182</v>
      </c>
      <c r="B6" s="41" t="s">
        <v>229</v>
      </c>
      <c r="C6" s="41" t="s">
        <v>229</v>
      </c>
      <c r="D6" s="41" t="s">
        <v>229</v>
      </c>
      <c r="E6" s="41" t="s">
        <v>229</v>
      </c>
      <c r="F6" s="41" t="s">
        <v>229</v>
      </c>
      <c r="G6" s="41" t="s">
        <v>229</v>
      </c>
      <c r="H6" s="32">
        <v>8</v>
      </c>
      <c r="I6" s="32">
        <v>0</v>
      </c>
      <c r="J6" s="47">
        <v>0</v>
      </c>
      <c r="K6" s="32" t="s">
        <v>145</v>
      </c>
      <c r="L6" s="32">
        <v>0</v>
      </c>
      <c r="M6" s="32">
        <v>0</v>
      </c>
      <c r="N6" s="32">
        <v>0</v>
      </c>
      <c r="O6" s="32" t="s">
        <v>115</v>
      </c>
    </row>
    <row r="7" spans="1:15" s="22" customFormat="1" ht="72.5" x14ac:dyDescent="0.35">
      <c r="A7" s="32" t="s">
        <v>183</v>
      </c>
      <c r="B7" s="41" t="s">
        <v>229</v>
      </c>
      <c r="C7" s="41" t="s">
        <v>229</v>
      </c>
      <c r="D7" s="41" t="s">
        <v>229</v>
      </c>
      <c r="E7" s="41" t="s">
        <v>229</v>
      </c>
      <c r="F7" s="41" t="s">
        <v>229</v>
      </c>
      <c r="G7" s="41" t="s">
        <v>229</v>
      </c>
      <c r="H7" s="32">
        <v>1</v>
      </c>
      <c r="I7" s="32">
        <v>0</v>
      </c>
      <c r="J7" s="47">
        <v>0</v>
      </c>
      <c r="K7" s="32" t="s">
        <v>115</v>
      </c>
      <c r="L7" s="32">
        <v>0</v>
      </c>
      <c r="M7" s="32">
        <v>0</v>
      </c>
      <c r="N7" s="32">
        <v>0</v>
      </c>
      <c r="O7" s="32" t="s">
        <v>115</v>
      </c>
    </row>
    <row r="8" spans="1:15" s="22" customFormat="1" ht="72.5" x14ac:dyDescent="0.35">
      <c r="A8" s="32" t="s">
        <v>184</v>
      </c>
      <c r="B8" s="41" t="s">
        <v>229</v>
      </c>
      <c r="C8" s="41" t="s">
        <v>229</v>
      </c>
      <c r="D8" s="41" t="s">
        <v>229</v>
      </c>
      <c r="E8" s="41" t="s">
        <v>229</v>
      </c>
      <c r="F8" s="41" t="s">
        <v>229</v>
      </c>
      <c r="G8" s="41" t="s">
        <v>229</v>
      </c>
      <c r="H8" s="32">
        <v>1</v>
      </c>
      <c r="I8" s="32">
        <v>0</v>
      </c>
      <c r="J8" s="47">
        <v>0</v>
      </c>
      <c r="K8" s="32" t="s">
        <v>115</v>
      </c>
      <c r="L8" s="32">
        <v>0</v>
      </c>
      <c r="M8" s="32">
        <v>0</v>
      </c>
      <c r="N8" s="32">
        <v>0</v>
      </c>
      <c r="O8" s="32" t="s">
        <v>115</v>
      </c>
    </row>
    <row r="9" spans="1:15" s="22" customFormat="1" ht="72.5" x14ac:dyDescent="0.35">
      <c r="A9" s="32" t="s">
        <v>185</v>
      </c>
      <c r="B9" s="41" t="s">
        <v>229</v>
      </c>
      <c r="C9" s="41" t="s">
        <v>229</v>
      </c>
      <c r="D9" s="41" t="s">
        <v>229</v>
      </c>
      <c r="E9" s="41" t="s">
        <v>229</v>
      </c>
      <c r="F9" s="41" t="s">
        <v>229</v>
      </c>
      <c r="G9" s="41" t="s">
        <v>229</v>
      </c>
      <c r="H9" s="32">
        <v>1</v>
      </c>
      <c r="I9" s="32">
        <v>0</v>
      </c>
      <c r="J9" s="47">
        <v>0</v>
      </c>
      <c r="K9" s="32" t="s">
        <v>115</v>
      </c>
      <c r="L9" s="32">
        <v>0</v>
      </c>
      <c r="M9" s="32">
        <v>0</v>
      </c>
      <c r="N9" s="32">
        <v>0</v>
      </c>
      <c r="O9" s="32" t="s">
        <v>115</v>
      </c>
    </row>
    <row r="10" spans="1:15" s="22" customFormat="1" ht="116" x14ac:dyDescent="0.35">
      <c r="A10" s="32" t="s">
        <v>186</v>
      </c>
      <c r="B10" s="41" t="s">
        <v>229</v>
      </c>
      <c r="C10" s="41" t="s">
        <v>229</v>
      </c>
      <c r="D10" s="41" t="s">
        <v>229</v>
      </c>
      <c r="E10" s="41" t="s">
        <v>229</v>
      </c>
      <c r="F10" s="41" t="s">
        <v>229</v>
      </c>
      <c r="G10" s="41" t="s">
        <v>229</v>
      </c>
      <c r="H10" s="32">
        <v>5</v>
      </c>
      <c r="I10" s="32">
        <v>0</v>
      </c>
      <c r="J10" s="47">
        <v>0</v>
      </c>
      <c r="K10" s="32" t="s">
        <v>146</v>
      </c>
      <c r="L10" s="32">
        <v>0</v>
      </c>
      <c r="M10" s="32">
        <v>0</v>
      </c>
      <c r="N10" s="32">
        <v>0</v>
      </c>
      <c r="O10" s="32" t="s">
        <v>115</v>
      </c>
    </row>
    <row r="11" spans="1:15" ht="30.9" customHeight="1" x14ac:dyDescent="0.35">
      <c r="C11" s="45"/>
    </row>
    <row r="12" spans="1:15" ht="39.65" customHeight="1" x14ac:dyDescent="0.35">
      <c r="A12" s="58" t="s">
        <v>53</v>
      </c>
      <c r="B12" s="59"/>
      <c r="C12" s="45"/>
    </row>
    <row r="13" spans="1:15" ht="42" customHeight="1" x14ac:dyDescent="0.35">
      <c r="A13" s="19" t="s">
        <v>78</v>
      </c>
      <c r="B13" s="17" t="s">
        <v>36</v>
      </c>
      <c r="C13" s="45"/>
    </row>
    <row r="14" spans="1:15" ht="42" customHeight="1" x14ac:dyDescent="0.35">
      <c r="A14" s="19" t="s">
        <v>99</v>
      </c>
      <c r="B14" s="17">
        <v>13</v>
      </c>
      <c r="C14" s="45"/>
    </row>
    <row r="15" spans="1:15" ht="87" x14ac:dyDescent="0.35">
      <c r="A15" s="19" t="s">
        <v>100</v>
      </c>
      <c r="B15" s="17">
        <v>40</v>
      </c>
      <c r="C15" s="45"/>
    </row>
    <row r="16" spans="1:15" ht="58" x14ac:dyDescent="0.35">
      <c r="A16" s="19" t="s">
        <v>101</v>
      </c>
      <c r="B16" s="17">
        <v>28</v>
      </c>
      <c r="C16" s="45"/>
    </row>
    <row r="17" spans="1:3" ht="116" x14ac:dyDescent="0.35">
      <c r="A17" s="19" t="s">
        <v>102</v>
      </c>
      <c r="B17" s="17">
        <v>0</v>
      </c>
      <c r="C17" s="45"/>
    </row>
    <row r="18" spans="1:3" ht="87" x14ac:dyDescent="0.35">
      <c r="A18" s="19" t="s">
        <v>103</v>
      </c>
      <c r="B18" s="17">
        <v>3</v>
      </c>
      <c r="C18" s="45"/>
    </row>
    <row r="19" spans="1:3" ht="145" x14ac:dyDescent="0.35">
      <c r="A19" s="19" t="s">
        <v>104</v>
      </c>
      <c r="B19" s="17">
        <v>0</v>
      </c>
    </row>
    <row r="20" spans="1:3" ht="72.5" x14ac:dyDescent="0.35">
      <c r="A20" s="19" t="s">
        <v>105</v>
      </c>
      <c r="B20" s="17">
        <v>0</v>
      </c>
    </row>
    <row r="21" spans="1:3" ht="87" x14ac:dyDescent="0.35">
      <c r="A21" s="19" t="s">
        <v>106</v>
      </c>
      <c r="B21" s="17">
        <v>0</v>
      </c>
    </row>
    <row r="22" spans="1:3" ht="101.5" x14ac:dyDescent="0.35">
      <c r="A22" s="19" t="s">
        <v>107</v>
      </c>
      <c r="B22" s="17">
        <v>0</v>
      </c>
    </row>
    <row r="23" spans="1:3" ht="101.5" x14ac:dyDescent="0.35">
      <c r="A23" s="19" t="s">
        <v>108</v>
      </c>
      <c r="B23" s="17">
        <v>0</v>
      </c>
    </row>
    <row r="24" spans="1:3" ht="101.5" x14ac:dyDescent="0.35">
      <c r="A24" s="19" t="s">
        <v>109</v>
      </c>
      <c r="B24" s="17">
        <v>0</v>
      </c>
    </row>
    <row r="25" spans="1:3" ht="145" x14ac:dyDescent="0.35">
      <c r="A25" s="46" t="s">
        <v>110</v>
      </c>
      <c r="B25" s="17">
        <v>0</v>
      </c>
    </row>
  </sheetData>
  <sheetProtection algorithmName="SHA-512" hashValue="bZh28XVM0Ub7TPdJ0tON+F2jtzq0QOCd5wexeACOLZg8ChPt4M2AbyuZOdx0DOgsZYA8RQjbGFIcUElObkLESg==" saltValue="3p2a0V4OzuEd94fLWrLkXw==" spinCount="100000" sheet="1" objects="1" scenarios="1"/>
  <mergeCells count="1">
    <mergeCell ref="A12:B12"/>
  </mergeCells>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981D-BE63-404A-98E9-B371EAEB79D5}">
  <dimension ref="A1:O17"/>
  <sheetViews>
    <sheetView workbookViewId="0">
      <selection activeCell="C4"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55</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49" customFormat="1" ht="21" x14ac:dyDescent="0.35">
      <c r="A2" s="60" t="s">
        <v>77</v>
      </c>
      <c r="B2" s="61"/>
      <c r="C2" s="61"/>
      <c r="D2" s="61"/>
      <c r="E2" s="61"/>
      <c r="F2" s="61"/>
      <c r="G2" s="61"/>
      <c r="H2" s="61"/>
      <c r="I2" s="61"/>
      <c r="J2" s="61"/>
      <c r="K2" s="61"/>
      <c r="L2" s="61"/>
      <c r="M2" s="61"/>
      <c r="N2" s="61"/>
      <c r="O2" s="61"/>
    </row>
    <row r="3" spans="1:15" ht="30.9" customHeight="1" x14ac:dyDescent="0.35"/>
    <row r="4" spans="1:15" ht="21" customHeight="1" x14ac:dyDescent="0.35">
      <c r="A4" s="51" t="s">
        <v>56</v>
      </c>
      <c r="B4" s="52"/>
      <c r="C4" s="44"/>
    </row>
    <row r="5" spans="1:15" ht="42" customHeight="1" x14ac:dyDescent="0.35">
      <c r="A5" s="19" t="s">
        <v>78</v>
      </c>
      <c r="B5" s="17" t="s">
        <v>36</v>
      </c>
      <c r="C5" s="44"/>
    </row>
    <row r="6" spans="1:15" ht="42" customHeight="1" x14ac:dyDescent="0.35">
      <c r="A6" s="19" t="s">
        <v>99</v>
      </c>
      <c r="B6" s="17">
        <v>1</v>
      </c>
      <c r="C6" s="44"/>
    </row>
    <row r="7" spans="1:15" ht="87" x14ac:dyDescent="0.35">
      <c r="A7" s="19" t="s">
        <v>100</v>
      </c>
      <c r="B7" s="17">
        <v>3</v>
      </c>
      <c r="C7" s="45"/>
    </row>
    <row r="8" spans="1:15" ht="58" x14ac:dyDescent="0.35">
      <c r="A8" s="19" t="s">
        <v>101</v>
      </c>
      <c r="B8" s="17">
        <v>0</v>
      </c>
      <c r="C8" s="45"/>
    </row>
    <row r="9" spans="1:15" ht="116" x14ac:dyDescent="0.35">
      <c r="A9" s="19" t="s">
        <v>102</v>
      </c>
      <c r="B9" s="17">
        <v>0</v>
      </c>
      <c r="C9" s="45"/>
    </row>
    <row r="10" spans="1:15" ht="87" x14ac:dyDescent="0.35">
      <c r="A10" s="19" t="s">
        <v>103</v>
      </c>
      <c r="B10" s="17">
        <v>0</v>
      </c>
      <c r="C10" s="45"/>
    </row>
    <row r="11" spans="1:15" ht="145" x14ac:dyDescent="0.35">
      <c r="A11" s="19" t="s">
        <v>104</v>
      </c>
      <c r="B11" s="17">
        <v>0</v>
      </c>
      <c r="C11" s="45"/>
    </row>
    <row r="12" spans="1:15" ht="72.5" x14ac:dyDescent="0.35">
      <c r="A12" s="19" t="s">
        <v>105</v>
      </c>
      <c r="B12" s="17">
        <v>0</v>
      </c>
      <c r="C12" s="45"/>
    </row>
    <row r="13" spans="1:15" ht="87" x14ac:dyDescent="0.35">
      <c r="A13" s="19" t="s">
        <v>106</v>
      </c>
      <c r="B13" s="17">
        <v>0</v>
      </c>
      <c r="C13" s="45"/>
    </row>
    <row r="14" spans="1:15" ht="101.5" x14ac:dyDescent="0.35">
      <c r="A14" s="19" t="s">
        <v>107</v>
      </c>
      <c r="B14" s="17">
        <v>0</v>
      </c>
      <c r="C14" s="45"/>
    </row>
    <row r="15" spans="1:15" ht="101.5" x14ac:dyDescent="0.35">
      <c r="A15" s="19" t="s">
        <v>108</v>
      </c>
      <c r="B15" s="17">
        <v>0</v>
      </c>
      <c r="C15" s="45"/>
    </row>
    <row r="16" spans="1:15" ht="101.5" x14ac:dyDescent="0.35">
      <c r="A16" s="19" t="s">
        <v>109</v>
      </c>
      <c r="B16" s="17">
        <v>0</v>
      </c>
      <c r="C16" s="45"/>
    </row>
    <row r="17" spans="1:3" ht="145" x14ac:dyDescent="0.35">
      <c r="A17" s="46" t="s">
        <v>110</v>
      </c>
      <c r="B17" s="17">
        <v>0</v>
      </c>
      <c r="C17" s="45"/>
    </row>
  </sheetData>
  <sheetProtection algorithmName="SHA-512" hashValue="baBSlYte/UYsqFnWyUhcXTFlhrEEpauK3nwdhViCRHlEIiVq6+90uo8ucLmWZiJNknToDs4fT4/qqPB/snHu0g==" saltValue="nb2IdZjMiTP/37QVwuoYZA==" spinCount="100000" sheet="1" objects="1" scenarios="1"/>
  <mergeCells count="2">
    <mergeCell ref="A4:B4"/>
    <mergeCell ref="A2:O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C240-3508-4A00-A665-840431846F94}">
  <dimension ref="A1:O20"/>
  <sheetViews>
    <sheetView topLeftCell="A4" workbookViewId="0">
      <selection activeCell="C7"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38</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ht="72.5" x14ac:dyDescent="0.35">
      <c r="A2" s="32" t="s">
        <v>159</v>
      </c>
      <c r="B2" s="41" t="s">
        <v>229</v>
      </c>
      <c r="C2" s="41" t="s">
        <v>229</v>
      </c>
      <c r="D2" s="41" t="s">
        <v>229</v>
      </c>
      <c r="E2" s="41" t="s">
        <v>229</v>
      </c>
      <c r="F2" s="41" t="s">
        <v>229</v>
      </c>
      <c r="G2" s="41" t="s">
        <v>229</v>
      </c>
      <c r="H2" s="32">
        <v>1</v>
      </c>
      <c r="I2" s="32">
        <v>0</v>
      </c>
      <c r="J2" s="32">
        <v>0</v>
      </c>
      <c r="K2" s="32" t="s">
        <v>115</v>
      </c>
      <c r="L2" s="32">
        <v>0</v>
      </c>
      <c r="M2" s="32">
        <v>0</v>
      </c>
      <c r="N2" s="32">
        <v>0</v>
      </c>
      <c r="O2" s="32" t="s">
        <v>115</v>
      </c>
    </row>
    <row r="3" spans="1:15" s="27" customFormat="1" ht="159.5" x14ac:dyDescent="0.35">
      <c r="A3" s="29" t="s">
        <v>160</v>
      </c>
      <c r="B3" s="41" t="s">
        <v>229</v>
      </c>
      <c r="C3" s="41" t="s">
        <v>229</v>
      </c>
      <c r="D3" s="41" t="s">
        <v>229</v>
      </c>
      <c r="E3" s="41" t="s">
        <v>229</v>
      </c>
      <c r="F3" s="41" t="s">
        <v>229</v>
      </c>
      <c r="G3" s="41" t="s">
        <v>229</v>
      </c>
      <c r="H3" s="29">
        <v>7</v>
      </c>
      <c r="I3" s="29">
        <v>0</v>
      </c>
      <c r="J3" s="29">
        <v>0</v>
      </c>
      <c r="K3" s="29" t="s">
        <v>133</v>
      </c>
      <c r="L3" s="29">
        <v>0</v>
      </c>
      <c r="M3" s="29">
        <v>0</v>
      </c>
      <c r="N3" s="29">
        <v>0</v>
      </c>
      <c r="O3" s="29" t="s">
        <v>115</v>
      </c>
    </row>
    <row r="4" spans="1:15" s="27" customFormat="1" ht="217.5" x14ac:dyDescent="0.35">
      <c r="A4" s="29" t="s">
        <v>161</v>
      </c>
      <c r="B4" s="41" t="s">
        <v>229</v>
      </c>
      <c r="C4" s="41" t="s">
        <v>229</v>
      </c>
      <c r="D4" s="41" t="s">
        <v>229</v>
      </c>
      <c r="E4" s="41" t="s">
        <v>229</v>
      </c>
      <c r="F4" s="41" t="s">
        <v>229</v>
      </c>
      <c r="G4" s="41" t="s">
        <v>229</v>
      </c>
      <c r="H4" s="29">
        <v>13</v>
      </c>
      <c r="I4" s="29">
        <v>0</v>
      </c>
      <c r="J4" s="29">
        <v>0</v>
      </c>
      <c r="K4" s="29" t="s">
        <v>134</v>
      </c>
      <c r="L4" s="29">
        <v>0</v>
      </c>
      <c r="M4" s="29">
        <v>0</v>
      </c>
      <c r="N4" s="29">
        <v>0</v>
      </c>
      <c r="O4" s="29" t="s">
        <v>115</v>
      </c>
    </row>
    <row r="5" spans="1:15" s="27" customFormat="1" ht="188.5" x14ac:dyDescent="0.35">
      <c r="A5" s="29" t="s">
        <v>162</v>
      </c>
      <c r="B5" s="41" t="s">
        <v>229</v>
      </c>
      <c r="C5" s="41" t="s">
        <v>229</v>
      </c>
      <c r="D5" s="41" t="s">
        <v>229</v>
      </c>
      <c r="E5" s="41" t="s">
        <v>229</v>
      </c>
      <c r="F5" s="41" t="s">
        <v>229</v>
      </c>
      <c r="G5" s="41" t="s">
        <v>229</v>
      </c>
      <c r="H5" s="29">
        <v>15</v>
      </c>
      <c r="I5" s="29">
        <v>0</v>
      </c>
      <c r="J5" s="29">
        <v>0</v>
      </c>
      <c r="K5" s="29" t="s">
        <v>135</v>
      </c>
      <c r="L5" s="29">
        <v>0</v>
      </c>
      <c r="M5" s="29">
        <v>0</v>
      </c>
      <c r="N5" s="29">
        <v>0</v>
      </c>
      <c r="O5" s="29" t="s">
        <v>115</v>
      </c>
    </row>
    <row r="6" spans="1:15" s="27" customFormat="1" ht="30.9" customHeight="1" x14ac:dyDescent="0.35"/>
    <row r="7" spans="1:15" ht="21" x14ac:dyDescent="0.35">
      <c r="A7" s="58" t="s">
        <v>40</v>
      </c>
      <c r="B7" s="62"/>
      <c r="C7" s="45"/>
    </row>
    <row r="8" spans="1:15" ht="42" customHeight="1" x14ac:dyDescent="0.35">
      <c r="A8" s="19" t="s">
        <v>78</v>
      </c>
      <c r="B8" s="17" t="s">
        <v>36</v>
      </c>
      <c r="C8" s="45"/>
    </row>
    <row r="9" spans="1:15" ht="42" customHeight="1" x14ac:dyDescent="0.35">
      <c r="A9" s="19" t="s">
        <v>99</v>
      </c>
      <c r="B9" s="17">
        <v>5</v>
      </c>
      <c r="C9" s="45"/>
    </row>
    <row r="10" spans="1:15" ht="87" x14ac:dyDescent="0.35">
      <c r="A10" s="19" t="s">
        <v>100</v>
      </c>
      <c r="B10" s="17">
        <v>14</v>
      </c>
      <c r="C10" s="45"/>
    </row>
    <row r="11" spans="1:15" ht="58" x14ac:dyDescent="0.35">
      <c r="A11" s="19" t="s">
        <v>101</v>
      </c>
      <c r="B11" s="17">
        <v>36</v>
      </c>
      <c r="C11" s="45"/>
    </row>
    <row r="12" spans="1:15" ht="116" x14ac:dyDescent="0.35">
      <c r="A12" s="19" t="s">
        <v>102</v>
      </c>
      <c r="B12" s="17">
        <v>0</v>
      </c>
      <c r="C12" s="45"/>
    </row>
    <row r="13" spans="1:15" ht="87" x14ac:dyDescent="0.35">
      <c r="A13" s="19" t="s">
        <v>103</v>
      </c>
      <c r="B13" s="17">
        <v>3</v>
      </c>
      <c r="C13" s="45"/>
    </row>
    <row r="14" spans="1:15" ht="145" x14ac:dyDescent="0.35">
      <c r="A14" s="19" t="s">
        <v>104</v>
      </c>
      <c r="B14" s="17">
        <v>0</v>
      </c>
      <c r="C14" s="45"/>
    </row>
    <row r="15" spans="1:15" ht="72.5" x14ac:dyDescent="0.35">
      <c r="A15" s="19" t="s">
        <v>105</v>
      </c>
      <c r="B15" s="17">
        <v>0</v>
      </c>
      <c r="C15" s="45"/>
    </row>
    <row r="16" spans="1:15" ht="87" x14ac:dyDescent="0.35">
      <c r="A16" s="19" t="s">
        <v>106</v>
      </c>
      <c r="B16" s="17">
        <v>0</v>
      </c>
      <c r="C16" s="45"/>
    </row>
    <row r="17" spans="1:3" ht="101.5" x14ac:dyDescent="0.35">
      <c r="A17" s="19" t="s">
        <v>107</v>
      </c>
      <c r="B17" s="17">
        <v>0</v>
      </c>
      <c r="C17" s="45"/>
    </row>
    <row r="18" spans="1:3" ht="101.5" x14ac:dyDescent="0.35">
      <c r="A18" s="19" t="s">
        <v>108</v>
      </c>
      <c r="B18" s="17">
        <v>0</v>
      </c>
    </row>
    <row r="19" spans="1:3" ht="101.5" x14ac:dyDescent="0.35">
      <c r="A19" s="19" t="s">
        <v>109</v>
      </c>
      <c r="B19" s="17">
        <v>0</v>
      </c>
    </row>
    <row r="20" spans="1:3" ht="145" x14ac:dyDescent="0.35">
      <c r="A20" s="46" t="s">
        <v>110</v>
      </c>
      <c r="B20" s="17">
        <v>0</v>
      </c>
    </row>
  </sheetData>
  <sheetProtection algorithmName="SHA-512" hashValue="A89McXhDAFGQ9hbwFjx9FYrARj3gRafUu9wBSSEZgRVQAoOh94P1hRmNQ5QPBpu4srpTdr1//ldlBqvEg0/OJA==" saltValue="SRu/O4Q0dCTxG/7UoKWDKQ==" spinCount="100000" sheet="1" objects="1" scenarios="1"/>
  <mergeCells count="1">
    <mergeCell ref="A7:B7"/>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8E17-D6CF-4EF1-9069-F54C156C5DA3}">
  <dimension ref="A1:O17"/>
  <sheetViews>
    <sheetView workbookViewId="0">
      <selection activeCell="C3" sqref="A1:O17"/>
    </sheetView>
  </sheetViews>
  <sheetFormatPr defaultColWidth="9.08984375" defaultRowHeight="14.5" x14ac:dyDescent="0.35"/>
  <cols>
    <col min="1" max="1" width="13.90625" style="8" customWidth="1"/>
    <col min="2" max="2" width="14" style="8"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8"/>
  </cols>
  <sheetData>
    <row r="1" spans="1:15" ht="145" x14ac:dyDescent="0.35">
      <c r="A1" s="15" t="s">
        <v>57</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9" customFormat="1" ht="72.5" x14ac:dyDescent="0.35">
      <c r="A2" s="32" t="s">
        <v>187</v>
      </c>
      <c r="B2" s="41" t="s">
        <v>229</v>
      </c>
      <c r="C2" s="41" t="s">
        <v>229</v>
      </c>
      <c r="D2" s="41" t="s">
        <v>229</v>
      </c>
      <c r="E2" s="41" t="s">
        <v>229</v>
      </c>
      <c r="F2" s="41" t="s">
        <v>229</v>
      </c>
      <c r="G2" s="41" t="s">
        <v>229</v>
      </c>
      <c r="H2" s="32">
        <v>1</v>
      </c>
      <c r="I2" s="32">
        <v>0</v>
      </c>
      <c r="J2" s="32">
        <v>0</v>
      </c>
      <c r="K2" s="32" t="s">
        <v>115</v>
      </c>
      <c r="L2" s="32">
        <v>0</v>
      </c>
      <c r="M2" s="32">
        <v>0</v>
      </c>
      <c r="N2" s="32">
        <v>0</v>
      </c>
      <c r="O2" s="32" t="s">
        <v>115</v>
      </c>
    </row>
    <row r="3" spans="1:15" ht="30.9" customHeight="1" x14ac:dyDescent="0.35">
      <c r="A3" s="16"/>
      <c r="B3" s="16"/>
      <c r="C3" s="16"/>
      <c r="D3" s="16"/>
      <c r="E3" s="16"/>
      <c r="F3" s="16"/>
      <c r="G3" s="16"/>
      <c r="H3" s="18"/>
      <c r="I3" s="18"/>
      <c r="J3" s="43"/>
      <c r="K3" s="34"/>
      <c r="L3" s="18"/>
      <c r="M3" s="18"/>
      <c r="N3" s="18"/>
      <c r="O3" s="34"/>
    </row>
    <row r="4" spans="1:15" ht="21" customHeight="1" x14ac:dyDescent="0.35">
      <c r="A4" s="51" t="s">
        <v>58</v>
      </c>
      <c r="B4" s="52"/>
      <c r="C4" s="44"/>
      <c r="D4" s="16"/>
      <c r="E4" s="16"/>
      <c r="F4" s="16"/>
      <c r="G4" s="16"/>
      <c r="H4" s="18"/>
      <c r="I4" s="18"/>
      <c r="J4" s="43"/>
      <c r="K4" s="34"/>
      <c r="L4" s="18"/>
      <c r="M4" s="18"/>
      <c r="N4" s="18"/>
      <c r="O4" s="34"/>
    </row>
    <row r="5" spans="1:15" ht="42" customHeight="1" x14ac:dyDescent="0.35">
      <c r="A5" s="19" t="s">
        <v>78</v>
      </c>
      <c r="B5" s="17" t="s">
        <v>36</v>
      </c>
      <c r="C5" s="44"/>
      <c r="D5" s="16"/>
      <c r="E5" s="16"/>
      <c r="F5" s="16"/>
      <c r="G5" s="16"/>
      <c r="H5" s="18"/>
      <c r="I5" s="18"/>
      <c r="J5" s="43"/>
      <c r="K5" s="34"/>
      <c r="L5" s="18"/>
      <c r="M5" s="18"/>
      <c r="N5" s="18"/>
      <c r="O5" s="34"/>
    </row>
    <row r="6" spans="1:15" ht="42" customHeight="1" x14ac:dyDescent="0.35">
      <c r="A6" s="19" t="s">
        <v>99</v>
      </c>
      <c r="B6" s="17">
        <v>1</v>
      </c>
      <c r="C6" s="44"/>
      <c r="D6" s="16"/>
      <c r="E6" s="16"/>
      <c r="F6" s="16"/>
      <c r="G6" s="16"/>
      <c r="H6" s="18"/>
      <c r="I6" s="18"/>
      <c r="J6" s="43"/>
      <c r="K6" s="34"/>
      <c r="L6" s="18"/>
      <c r="M6" s="18"/>
      <c r="N6" s="18"/>
      <c r="O6" s="34"/>
    </row>
    <row r="7" spans="1:15" ht="87" x14ac:dyDescent="0.35">
      <c r="A7" s="19" t="s">
        <v>100</v>
      </c>
      <c r="B7" s="17">
        <v>3</v>
      </c>
      <c r="C7" s="45"/>
      <c r="D7" s="16"/>
      <c r="E7" s="16"/>
      <c r="F7" s="16"/>
      <c r="G7" s="16"/>
      <c r="H7" s="18"/>
      <c r="I7" s="18"/>
      <c r="J7" s="43"/>
      <c r="K7" s="34"/>
      <c r="L7" s="18"/>
      <c r="M7" s="18"/>
      <c r="N7" s="18"/>
      <c r="O7" s="34"/>
    </row>
    <row r="8" spans="1:15" ht="58" x14ac:dyDescent="0.35">
      <c r="A8" s="19" t="s">
        <v>101</v>
      </c>
      <c r="B8" s="17">
        <v>1</v>
      </c>
      <c r="C8" s="45"/>
      <c r="D8" s="16"/>
      <c r="E8" s="16"/>
      <c r="F8" s="16"/>
      <c r="G8" s="16"/>
      <c r="H8" s="18"/>
      <c r="I8" s="18"/>
      <c r="J8" s="43"/>
      <c r="K8" s="34"/>
      <c r="L8" s="18"/>
      <c r="M8" s="18"/>
      <c r="N8" s="18"/>
      <c r="O8" s="34"/>
    </row>
    <row r="9" spans="1:15" ht="116" x14ac:dyDescent="0.35">
      <c r="A9" s="19" t="s">
        <v>102</v>
      </c>
      <c r="B9" s="17">
        <v>0</v>
      </c>
      <c r="C9" s="45"/>
      <c r="D9" s="16"/>
      <c r="E9" s="16"/>
      <c r="F9" s="16"/>
      <c r="G9" s="16"/>
      <c r="H9" s="18"/>
      <c r="I9" s="18"/>
      <c r="J9" s="43"/>
      <c r="K9" s="34"/>
      <c r="L9" s="18"/>
      <c r="M9" s="18"/>
      <c r="N9" s="18"/>
      <c r="O9" s="34"/>
    </row>
    <row r="10" spans="1:15" ht="87" x14ac:dyDescent="0.35">
      <c r="A10" s="19" t="s">
        <v>103</v>
      </c>
      <c r="B10" s="17">
        <v>0</v>
      </c>
      <c r="C10" s="45"/>
      <c r="D10" s="16"/>
      <c r="E10" s="16"/>
      <c r="F10" s="16"/>
      <c r="G10" s="16"/>
      <c r="H10" s="18"/>
      <c r="I10" s="18"/>
      <c r="J10" s="43"/>
      <c r="K10" s="34"/>
      <c r="L10" s="18"/>
      <c r="M10" s="18"/>
      <c r="N10" s="18"/>
      <c r="O10" s="34"/>
    </row>
    <row r="11" spans="1:15" ht="145" x14ac:dyDescent="0.35">
      <c r="A11" s="19" t="s">
        <v>104</v>
      </c>
      <c r="B11" s="17">
        <v>0</v>
      </c>
      <c r="C11" s="45"/>
      <c r="D11" s="16"/>
      <c r="E11" s="16"/>
      <c r="F11" s="16"/>
      <c r="G11" s="16"/>
      <c r="H11" s="18"/>
      <c r="I11" s="18"/>
      <c r="J11" s="43"/>
      <c r="K11" s="34"/>
      <c r="L11" s="18"/>
      <c r="M11" s="18"/>
      <c r="N11" s="18"/>
      <c r="O11" s="34"/>
    </row>
    <row r="12" spans="1:15" ht="72.5" x14ac:dyDescent="0.35">
      <c r="A12" s="19" t="s">
        <v>105</v>
      </c>
      <c r="B12" s="17">
        <v>0</v>
      </c>
      <c r="C12" s="45"/>
      <c r="D12" s="16"/>
      <c r="E12" s="16"/>
      <c r="F12" s="16"/>
      <c r="G12" s="16"/>
      <c r="H12" s="18"/>
      <c r="I12" s="18"/>
      <c r="J12" s="43"/>
      <c r="K12" s="34"/>
      <c r="L12" s="18"/>
      <c r="M12" s="18"/>
      <c r="N12" s="18"/>
      <c r="O12" s="34"/>
    </row>
    <row r="13" spans="1:15" ht="87" x14ac:dyDescent="0.35">
      <c r="A13" s="19" t="s">
        <v>106</v>
      </c>
      <c r="B13" s="17">
        <v>0</v>
      </c>
      <c r="C13" s="45"/>
      <c r="D13" s="16"/>
      <c r="E13" s="16"/>
      <c r="F13" s="16"/>
      <c r="G13" s="16"/>
      <c r="H13" s="18"/>
      <c r="I13" s="18"/>
      <c r="J13" s="43"/>
      <c r="K13" s="34"/>
      <c r="L13" s="18"/>
      <c r="M13" s="18"/>
      <c r="N13" s="18"/>
      <c r="O13" s="34"/>
    </row>
    <row r="14" spans="1:15" ht="101.5" x14ac:dyDescent="0.35">
      <c r="A14" s="19" t="s">
        <v>107</v>
      </c>
      <c r="B14" s="17">
        <v>0</v>
      </c>
      <c r="C14" s="45"/>
      <c r="D14" s="16"/>
      <c r="E14" s="16"/>
      <c r="F14" s="16"/>
      <c r="G14" s="16"/>
      <c r="H14" s="18"/>
      <c r="I14" s="18"/>
      <c r="J14" s="43"/>
      <c r="K14" s="34"/>
      <c r="L14" s="18"/>
      <c r="M14" s="18"/>
      <c r="N14" s="18"/>
      <c r="O14" s="34"/>
    </row>
    <row r="15" spans="1:15" ht="101.5" x14ac:dyDescent="0.35">
      <c r="A15" s="19" t="s">
        <v>108</v>
      </c>
      <c r="B15" s="17">
        <v>0</v>
      </c>
      <c r="C15" s="45"/>
      <c r="D15" s="16"/>
      <c r="E15" s="16"/>
      <c r="F15" s="16"/>
      <c r="G15" s="16"/>
      <c r="H15" s="18"/>
      <c r="I15" s="18"/>
      <c r="J15" s="43"/>
      <c r="K15" s="34"/>
      <c r="L15" s="18"/>
      <c r="M15" s="18"/>
      <c r="N15" s="18"/>
      <c r="O15" s="34"/>
    </row>
    <row r="16" spans="1:15" ht="101.5" x14ac:dyDescent="0.35">
      <c r="A16" s="19" t="s">
        <v>109</v>
      </c>
      <c r="B16" s="17">
        <v>0</v>
      </c>
      <c r="C16" s="45"/>
      <c r="D16" s="16"/>
      <c r="E16" s="16"/>
      <c r="F16" s="16"/>
      <c r="G16" s="16"/>
      <c r="H16" s="18"/>
      <c r="I16" s="18"/>
      <c r="J16" s="43"/>
      <c r="K16" s="34"/>
      <c r="L16" s="18"/>
      <c r="M16" s="18"/>
      <c r="N16" s="18"/>
      <c r="O16" s="34"/>
    </row>
    <row r="17" spans="1:15" ht="145" x14ac:dyDescent="0.35">
      <c r="A17" s="46" t="s">
        <v>110</v>
      </c>
      <c r="B17" s="17">
        <v>0</v>
      </c>
      <c r="C17" s="45"/>
      <c r="D17" s="16"/>
      <c r="E17" s="16"/>
      <c r="F17" s="16"/>
      <c r="G17" s="16"/>
      <c r="H17" s="18"/>
      <c r="I17" s="18"/>
      <c r="J17" s="43"/>
      <c r="K17" s="34"/>
      <c r="L17" s="18"/>
      <c r="M17" s="18"/>
      <c r="N17" s="18"/>
      <c r="O17" s="34"/>
    </row>
  </sheetData>
  <sheetProtection algorithmName="SHA-512" hashValue="N5Vd1BEGti6+gwvkmQCcE+wL1J1BAcYJ1CIC3fnx6Xu9AykdkcgL4lUE0pEhkrMh+WWEMiN6IbODGXSEF4kXhg==" saltValue="hdfM8qi2RxGr6xjvX2xzzQ==" spinCount="100000" sheet="1" objects="1" scenarios="1"/>
  <mergeCells count="1">
    <mergeCell ref="A4:B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64A0-EBBD-4072-828D-67F45D77CDE9}">
  <dimension ref="A1:O17"/>
  <sheetViews>
    <sheetView workbookViewId="0">
      <selection activeCell="C5"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59</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21" x14ac:dyDescent="0.35">
      <c r="A2" s="53" t="s">
        <v>77</v>
      </c>
      <c r="B2" s="54"/>
      <c r="C2" s="54"/>
      <c r="D2" s="54"/>
      <c r="E2" s="54"/>
      <c r="F2" s="54"/>
      <c r="G2" s="54"/>
      <c r="H2" s="54"/>
      <c r="I2" s="54"/>
      <c r="J2" s="54"/>
      <c r="K2" s="54"/>
      <c r="L2" s="54"/>
      <c r="M2" s="54"/>
      <c r="N2" s="54"/>
      <c r="O2" s="55"/>
    </row>
    <row r="3" spans="1:15" ht="30.9" customHeight="1" x14ac:dyDescent="0.35"/>
    <row r="4" spans="1:15" ht="21" customHeight="1" x14ac:dyDescent="0.35">
      <c r="A4" s="51" t="s">
        <v>41</v>
      </c>
      <c r="B4" s="52"/>
      <c r="C4" s="44"/>
    </row>
    <row r="5" spans="1:15" ht="42" customHeight="1" x14ac:dyDescent="0.35">
      <c r="A5" s="19" t="s">
        <v>78</v>
      </c>
      <c r="B5" s="17" t="s">
        <v>36</v>
      </c>
      <c r="C5" s="44"/>
    </row>
    <row r="6" spans="1:15" ht="42" customHeight="1" x14ac:dyDescent="0.35">
      <c r="A6" s="19" t="s">
        <v>99</v>
      </c>
      <c r="B6" s="17">
        <v>2</v>
      </c>
      <c r="C6" s="44"/>
    </row>
    <row r="7" spans="1:15" ht="87" x14ac:dyDescent="0.35">
      <c r="A7" s="19" t="s">
        <v>100</v>
      </c>
      <c r="B7" s="17">
        <v>5</v>
      </c>
      <c r="C7" s="45"/>
    </row>
    <row r="8" spans="1:15" ht="58" x14ac:dyDescent="0.35">
      <c r="A8" s="19" t="s">
        <v>101</v>
      </c>
      <c r="B8" s="17">
        <v>0</v>
      </c>
      <c r="C8" s="45"/>
    </row>
    <row r="9" spans="1:15" ht="116" x14ac:dyDescent="0.35">
      <c r="A9" s="19" t="s">
        <v>102</v>
      </c>
      <c r="B9" s="17">
        <v>0</v>
      </c>
      <c r="C9" s="45"/>
    </row>
    <row r="10" spans="1:15" ht="87" x14ac:dyDescent="0.35">
      <c r="A10" s="19" t="s">
        <v>103</v>
      </c>
      <c r="B10" s="17">
        <v>0</v>
      </c>
      <c r="C10" s="45"/>
    </row>
    <row r="11" spans="1:15" ht="145" x14ac:dyDescent="0.35">
      <c r="A11" s="19" t="s">
        <v>104</v>
      </c>
      <c r="B11" s="17">
        <v>0</v>
      </c>
      <c r="C11" s="45"/>
    </row>
    <row r="12" spans="1:15" ht="72.5" x14ac:dyDescent="0.35">
      <c r="A12" s="19" t="s">
        <v>105</v>
      </c>
      <c r="B12" s="17">
        <v>0</v>
      </c>
      <c r="C12" s="45"/>
    </row>
    <row r="13" spans="1:15" ht="87" x14ac:dyDescent="0.35">
      <c r="A13" s="19" t="s">
        <v>106</v>
      </c>
      <c r="B13" s="17">
        <v>0</v>
      </c>
      <c r="C13" s="45"/>
    </row>
    <row r="14" spans="1:15" ht="101.5" x14ac:dyDescent="0.35">
      <c r="A14" s="19" t="s">
        <v>107</v>
      </c>
      <c r="B14" s="17">
        <v>0</v>
      </c>
      <c r="C14" s="45"/>
    </row>
    <row r="15" spans="1:15" ht="101.5" x14ac:dyDescent="0.35">
      <c r="A15" s="19" t="s">
        <v>108</v>
      </c>
      <c r="B15" s="17">
        <v>0</v>
      </c>
      <c r="C15" s="45"/>
    </row>
    <row r="16" spans="1:15" ht="101.5" x14ac:dyDescent="0.35">
      <c r="A16" s="19" t="s">
        <v>109</v>
      </c>
      <c r="B16" s="17">
        <v>0</v>
      </c>
      <c r="C16" s="45"/>
    </row>
    <row r="17" spans="1:3" ht="145" x14ac:dyDescent="0.35">
      <c r="A17" s="46" t="s">
        <v>110</v>
      </c>
      <c r="B17" s="17">
        <v>0</v>
      </c>
      <c r="C17" s="45"/>
    </row>
  </sheetData>
  <sheetProtection algorithmName="SHA-512" hashValue="CwPLHwnzkMaA3Puw1aE4wMF+6gky6Ln3PKZGdg0XonpDt4CavXq+GAWSdrjKYXVmtJLvqISOsDms8Ih88N/pGw==" saltValue="4uKntZuxFdQqGnq85hDqTg==" spinCount="100000" sheet="1" objects="1" scenarios="1"/>
  <mergeCells count="2">
    <mergeCell ref="A4:B4"/>
    <mergeCell ref="A2:O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5EF-CC13-4AC7-9F2E-40FC9EA7A4BE}">
  <dimension ref="A1:O17"/>
  <sheetViews>
    <sheetView workbookViewId="0">
      <selection activeCell="B3" sqref="A1:O17"/>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60</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72.5" x14ac:dyDescent="0.35">
      <c r="A2" s="17" t="s">
        <v>163</v>
      </c>
      <c r="B2" s="41" t="s">
        <v>229</v>
      </c>
      <c r="C2" s="41" t="s">
        <v>229</v>
      </c>
      <c r="D2" s="41" t="s">
        <v>229</v>
      </c>
      <c r="E2" s="41" t="s">
        <v>229</v>
      </c>
      <c r="F2" s="41" t="s">
        <v>229</v>
      </c>
      <c r="G2" s="41" t="s">
        <v>229</v>
      </c>
      <c r="H2" s="17">
        <v>2</v>
      </c>
      <c r="I2" s="17">
        <v>0</v>
      </c>
      <c r="J2" s="42">
        <v>0</v>
      </c>
      <c r="K2" s="32" t="s">
        <v>115</v>
      </c>
      <c r="L2" s="17">
        <v>0</v>
      </c>
      <c r="M2" s="17">
        <v>0</v>
      </c>
      <c r="N2" s="17">
        <v>0</v>
      </c>
      <c r="O2" s="32" t="s">
        <v>115</v>
      </c>
    </row>
    <row r="3" spans="1:15" ht="30.9" customHeight="1" x14ac:dyDescent="0.35">
      <c r="C3" s="44"/>
      <c r="D3" s="16"/>
      <c r="E3" s="16"/>
      <c r="F3" s="16"/>
      <c r="G3" s="16"/>
      <c r="H3" s="18"/>
      <c r="I3" s="18"/>
      <c r="J3" s="43"/>
      <c r="K3" s="34"/>
      <c r="L3" s="18"/>
      <c r="M3" s="18"/>
      <c r="N3" s="18"/>
      <c r="O3" s="34"/>
    </row>
    <row r="4" spans="1:15" ht="21" customHeight="1" x14ac:dyDescent="0.35">
      <c r="A4" s="58" t="s">
        <v>61</v>
      </c>
      <c r="B4" s="59"/>
      <c r="C4" s="44"/>
      <c r="D4" s="16"/>
      <c r="E4" s="16"/>
      <c r="F4" s="16"/>
      <c r="G4" s="16"/>
      <c r="H4" s="18"/>
      <c r="I4" s="18"/>
      <c r="J4" s="43"/>
      <c r="K4" s="34"/>
      <c r="L4" s="18"/>
      <c r="M4" s="18"/>
      <c r="N4" s="18"/>
      <c r="O4" s="34"/>
    </row>
    <row r="5" spans="1:15" ht="42" customHeight="1" x14ac:dyDescent="0.35">
      <c r="A5" s="19" t="s">
        <v>78</v>
      </c>
      <c r="B5" s="17" t="s">
        <v>36</v>
      </c>
      <c r="C5" s="44"/>
      <c r="D5" s="16"/>
      <c r="E5" s="16"/>
      <c r="F5" s="16"/>
      <c r="G5" s="16"/>
      <c r="H5" s="18"/>
      <c r="I5" s="18"/>
      <c r="J5" s="43"/>
      <c r="K5" s="34"/>
      <c r="L5" s="18"/>
      <c r="M5" s="18"/>
      <c r="N5" s="18"/>
      <c r="O5" s="34"/>
    </row>
    <row r="6" spans="1:15" ht="42" customHeight="1" x14ac:dyDescent="0.35">
      <c r="A6" s="19" t="s">
        <v>99</v>
      </c>
      <c r="B6" s="17">
        <v>3</v>
      </c>
      <c r="C6" s="45"/>
      <c r="D6" s="16"/>
      <c r="E6" s="16"/>
      <c r="F6" s="16"/>
      <c r="G6" s="16"/>
      <c r="H6" s="18"/>
      <c r="I6" s="18"/>
      <c r="J6" s="43"/>
      <c r="K6" s="34"/>
      <c r="L6" s="18"/>
      <c r="M6" s="18"/>
      <c r="N6" s="18"/>
      <c r="O6" s="34"/>
    </row>
    <row r="7" spans="1:15" ht="87" x14ac:dyDescent="0.35">
      <c r="A7" s="19" t="s">
        <v>100</v>
      </c>
      <c r="B7" s="17">
        <v>6</v>
      </c>
      <c r="C7" s="45"/>
      <c r="D7" s="16"/>
      <c r="E7" s="16"/>
      <c r="F7" s="16"/>
      <c r="G7" s="16"/>
      <c r="H7" s="18"/>
      <c r="I7" s="18"/>
      <c r="J7" s="43"/>
      <c r="K7" s="34"/>
      <c r="L7" s="18"/>
      <c r="M7" s="18"/>
      <c r="N7" s="18"/>
      <c r="O7" s="34"/>
    </row>
    <row r="8" spans="1:15" ht="58" x14ac:dyDescent="0.35">
      <c r="A8" s="19" t="s">
        <v>101</v>
      </c>
      <c r="B8" s="17">
        <v>2</v>
      </c>
      <c r="C8" s="45"/>
      <c r="D8" s="16"/>
      <c r="E8" s="16"/>
      <c r="F8" s="16"/>
      <c r="G8" s="16"/>
      <c r="H8" s="18"/>
      <c r="I8" s="18"/>
      <c r="J8" s="43"/>
      <c r="K8" s="34"/>
      <c r="L8" s="18"/>
      <c r="M8" s="18"/>
      <c r="N8" s="18"/>
      <c r="O8" s="34"/>
    </row>
    <row r="9" spans="1:15" ht="116" x14ac:dyDescent="0.35">
      <c r="A9" s="19" t="s">
        <v>102</v>
      </c>
      <c r="B9" s="17">
        <v>0</v>
      </c>
      <c r="C9" s="45"/>
      <c r="D9" s="16"/>
      <c r="E9" s="16"/>
      <c r="F9" s="16"/>
      <c r="G9" s="16"/>
      <c r="H9" s="18"/>
      <c r="I9" s="18"/>
      <c r="J9" s="43"/>
      <c r="K9" s="34"/>
      <c r="L9" s="18"/>
      <c r="M9" s="18"/>
      <c r="N9" s="18"/>
      <c r="O9" s="34"/>
    </row>
    <row r="10" spans="1:15" ht="87" x14ac:dyDescent="0.35">
      <c r="A10" s="19" t="s">
        <v>103</v>
      </c>
      <c r="B10" s="17">
        <v>0</v>
      </c>
      <c r="C10" s="45"/>
      <c r="D10" s="16"/>
      <c r="E10" s="16"/>
      <c r="F10" s="16"/>
      <c r="G10" s="16"/>
      <c r="H10" s="18"/>
      <c r="I10" s="18"/>
      <c r="J10" s="43"/>
      <c r="K10" s="34"/>
      <c r="L10" s="18"/>
      <c r="M10" s="18"/>
      <c r="N10" s="18"/>
      <c r="O10" s="34"/>
    </row>
    <row r="11" spans="1:15" ht="145" x14ac:dyDescent="0.35">
      <c r="A11" s="19" t="s">
        <v>104</v>
      </c>
      <c r="B11" s="17">
        <v>0</v>
      </c>
      <c r="C11" s="45"/>
      <c r="D11" s="16"/>
      <c r="E11" s="16"/>
      <c r="F11" s="16"/>
      <c r="G11" s="16"/>
      <c r="H11" s="18"/>
      <c r="I11" s="18"/>
      <c r="J11" s="43"/>
      <c r="K11" s="34"/>
      <c r="L11" s="18"/>
      <c r="M11" s="18"/>
      <c r="N11" s="18"/>
      <c r="O11" s="34"/>
    </row>
    <row r="12" spans="1:15" ht="72.5" x14ac:dyDescent="0.35">
      <c r="A12" s="19" t="s">
        <v>105</v>
      </c>
      <c r="B12" s="17">
        <v>0</v>
      </c>
      <c r="C12" s="45"/>
      <c r="D12" s="16"/>
      <c r="E12" s="16"/>
      <c r="F12" s="16"/>
      <c r="G12" s="16"/>
      <c r="H12" s="18"/>
      <c r="I12" s="18"/>
      <c r="J12" s="43"/>
      <c r="K12" s="34"/>
      <c r="L12" s="18"/>
      <c r="M12" s="18"/>
      <c r="N12" s="18"/>
      <c r="O12" s="34"/>
    </row>
    <row r="13" spans="1:15" ht="87" x14ac:dyDescent="0.35">
      <c r="A13" s="19" t="s">
        <v>106</v>
      </c>
      <c r="B13" s="17">
        <v>0</v>
      </c>
      <c r="C13" s="45"/>
      <c r="D13" s="16"/>
      <c r="E13" s="16"/>
      <c r="F13" s="16"/>
      <c r="G13" s="16"/>
      <c r="H13" s="18"/>
      <c r="I13" s="18"/>
      <c r="J13" s="43"/>
      <c r="K13" s="34"/>
      <c r="L13" s="18"/>
      <c r="M13" s="18"/>
      <c r="N13" s="18"/>
      <c r="O13" s="34"/>
    </row>
    <row r="14" spans="1:15" ht="101.5" x14ac:dyDescent="0.35">
      <c r="A14" s="19" t="s">
        <v>107</v>
      </c>
      <c r="B14" s="17">
        <v>0</v>
      </c>
      <c r="C14" s="45"/>
      <c r="D14" s="16"/>
      <c r="E14" s="16"/>
      <c r="F14" s="16"/>
      <c r="G14" s="16"/>
      <c r="H14" s="18"/>
      <c r="I14" s="18"/>
      <c r="J14" s="43"/>
      <c r="K14" s="34"/>
      <c r="L14" s="18"/>
      <c r="M14" s="18"/>
      <c r="N14" s="18"/>
      <c r="O14" s="34"/>
    </row>
    <row r="15" spans="1:15" ht="101.5" x14ac:dyDescent="0.35">
      <c r="A15" s="19" t="s">
        <v>108</v>
      </c>
      <c r="B15" s="17">
        <v>0</v>
      </c>
      <c r="C15" s="45"/>
      <c r="D15" s="16"/>
      <c r="E15" s="16"/>
      <c r="F15" s="16"/>
      <c r="G15" s="16"/>
      <c r="H15" s="18"/>
      <c r="I15" s="18"/>
      <c r="J15" s="43"/>
      <c r="K15" s="34"/>
      <c r="L15" s="18"/>
      <c r="M15" s="18"/>
      <c r="N15" s="18"/>
      <c r="O15" s="34"/>
    </row>
    <row r="16" spans="1:15" ht="101.5" x14ac:dyDescent="0.35">
      <c r="A16" s="19" t="s">
        <v>109</v>
      </c>
      <c r="B16" s="17">
        <v>0</v>
      </c>
      <c r="C16" s="45"/>
      <c r="D16" s="16"/>
      <c r="E16" s="16"/>
      <c r="F16" s="16"/>
      <c r="G16" s="16"/>
      <c r="H16" s="18"/>
      <c r="I16" s="18"/>
      <c r="J16" s="43"/>
      <c r="K16" s="34"/>
      <c r="L16" s="18"/>
      <c r="M16" s="18"/>
      <c r="N16" s="18"/>
      <c r="O16" s="34"/>
    </row>
    <row r="17" spans="1:15" ht="145" x14ac:dyDescent="0.35">
      <c r="A17" s="46" t="s">
        <v>110</v>
      </c>
      <c r="B17" s="17">
        <v>0</v>
      </c>
      <c r="C17" s="16"/>
      <c r="D17" s="16"/>
      <c r="E17" s="16"/>
      <c r="F17" s="16"/>
      <c r="G17" s="16"/>
      <c r="H17" s="18"/>
      <c r="I17" s="18"/>
      <c r="J17" s="43"/>
      <c r="K17" s="34"/>
      <c r="L17" s="18"/>
      <c r="M17" s="18"/>
      <c r="N17" s="18"/>
      <c r="O17" s="34"/>
    </row>
  </sheetData>
  <sheetProtection algorithmName="SHA-512" hashValue="ml03Ad6kY4zPFwMHtT5cnwn653HKG1OxF+RPHd7cetQW0U5Fqmb689khqPCClphX//CHJVxER6vabdm77mwErg==" saltValue="iiPi7PdHCBgidPTVt/HObw==" spinCount="100000" sheet="1" objects="1" scenarios="1"/>
  <mergeCells count="1">
    <mergeCell ref="A4:B4"/>
  </mergeCells>
  <phoneticPr fontId="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68D9-5378-4E58-8A56-6DDBC3FAF341}">
  <dimension ref="A1:O18"/>
  <sheetViews>
    <sheetView workbookViewId="0">
      <selection activeCell="D5" sqref="A1:XFD1048576"/>
    </sheetView>
  </sheetViews>
  <sheetFormatPr defaultColWidth="9.08984375" defaultRowHeight="14.5" x14ac:dyDescent="0.35"/>
  <cols>
    <col min="1" max="1" width="13.90625" style="16" customWidth="1"/>
    <col min="2" max="2" width="14" style="16" customWidth="1"/>
    <col min="3" max="4" width="16.453125" style="16" customWidth="1"/>
    <col min="5" max="5" width="13.453125" style="16" customWidth="1"/>
    <col min="6" max="6" width="12.90625" style="16" customWidth="1"/>
    <col min="7" max="7" width="15" style="16" customWidth="1"/>
    <col min="8" max="8" width="16.08984375" style="16" customWidth="1"/>
    <col min="9" max="9" width="17.1796875" style="16" customWidth="1"/>
    <col min="10" max="10" width="18.453125" style="16" customWidth="1"/>
    <col min="11" max="11" width="17" style="16" customWidth="1"/>
    <col min="12" max="13" width="13.54296875" style="16" customWidth="1"/>
    <col min="14" max="14" width="16.1796875" style="16" customWidth="1"/>
    <col min="15" max="15" width="13.54296875" style="16" customWidth="1"/>
    <col min="16" max="16384" width="9.08984375" style="16"/>
  </cols>
  <sheetData>
    <row r="1" spans="1:15" ht="145" x14ac:dyDescent="0.35">
      <c r="A1" s="15" t="s">
        <v>62</v>
      </c>
      <c r="B1" s="15" t="s">
        <v>22</v>
      </c>
      <c r="C1" s="4" t="s">
        <v>33</v>
      </c>
      <c r="D1" s="4" t="s">
        <v>34</v>
      </c>
      <c r="E1" s="4" t="s">
        <v>23</v>
      </c>
      <c r="F1" s="4" t="s">
        <v>24</v>
      </c>
      <c r="G1" s="4" t="s">
        <v>25</v>
      </c>
      <c r="H1" s="4" t="s">
        <v>26</v>
      </c>
      <c r="I1" s="4" t="s">
        <v>111</v>
      </c>
      <c r="J1" s="4" t="s">
        <v>27</v>
      </c>
      <c r="K1" s="4" t="s">
        <v>28</v>
      </c>
      <c r="L1" s="4" t="s">
        <v>29</v>
      </c>
      <c r="M1" s="4" t="s">
        <v>30</v>
      </c>
      <c r="N1" s="4" t="s">
        <v>31</v>
      </c>
      <c r="O1" s="4" t="s">
        <v>32</v>
      </c>
    </row>
    <row r="2" spans="1:15" s="23" customFormat="1" ht="21" x14ac:dyDescent="0.35">
      <c r="A2" s="65" t="s">
        <v>77</v>
      </c>
      <c r="B2" s="66"/>
      <c r="C2" s="66"/>
      <c r="D2" s="66"/>
      <c r="E2" s="66"/>
      <c r="F2" s="66"/>
      <c r="G2" s="66"/>
      <c r="H2" s="66"/>
      <c r="I2" s="66"/>
      <c r="J2" s="66"/>
      <c r="K2" s="66"/>
      <c r="L2" s="66"/>
      <c r="M2" s="66"/>
      <c r="N2" s="66"/>
      <c r="O2" s="67"/>
    </row>
    <row r="4" spans="1:15" ht="21" customHeight="1" x14ac:dyDescent="0.35">
      <c r="A4" s="63" t="s">
        <v>63</v>
      </c>
      <c r="B4" s="64"/>
      <c r="C4" s="30"/>
    </row>
    <row r="5" spans="1:15" ht="33" customHeight="1" x14ac:dyDescent="0.35">
      <c r="A5" s="39"/>
      <c r="B5" s="20" t="s">
        <v>97</v>
      </c>
    </row>
    <row r="6" spans="1:15" ht="42" customHeight="1" x14ac:dyDescent="0.35">
      <c r="A6" s="19" t="s">
        <v>78</v>
      </c>
      <c r="B6" s="17" t="s">
        <v>36</v>
      </c>
    </row>
    <row r="7" spans="1:15" ht="42" customHeight="1" x14ac:dyDescent="0.35">
      <c r="A7" s="5" t="s">
        <v>99</v>
      </c>
      <c r="B7" s="17">
        <v>4</v>
      </c>
    </row>
    <row r="8" spans="1:15" ht="87" x14ac:dyDescent="0.35">
      <c r="A8" s="5" t="s">
        <v>100</v>
      </c>
      <c r="B8" s="17">
        <v>6</v>
      </c>
    </row>
    <row r="9" spans="1:15" ht="58" x14ac:dyDescent="0.35">
      <c r="A9" s="5" t="s">
        <v>101</v>
      </c>
      <c r="B9" s="17">
        <v>0</v>
      </c>
    </row>
    <row r="10" spans="1:15" ht="116" x14ac:dyDescent="0.35">
      <c r="A10" s="5" t="s">
        <v>102</v>
      </c>
      <c r="B10" s="17">
        <v>0</v>
      </c>
    </row>
    <row r="11" spans="1:15" ht="87" x14ac:dyDescent="0.35">
      <c r="A11" s="5" t="s">
        <v>103</v>
      </c>
      <c r="B11" s="17">
        <v>0</v>
      </c>
    </row>
    <row r="12" spans="1:15" ht="145" x14ac:dyDescent="0.35">
      <c r="A12" s="5" t="s">
        <v>104</v>
      </c>
      <c r="B12" s="17">
        <v>0</v>
      </c>
    </row>
    <row r="13" spans="1:15" ht="72.5" x14ac:dyDescent="0.35">
      <c r="A13" s="5" t="s">
        <v>105</v>
      </c>
      <c r="B13" s="17">
        <v>0</v>
      </c>
    </row>
    <row r="14" spans="1:15" ht="87" x14ac:dyDescent="0.35">
      <c r="A14" s="5" t="s">
        <v>106</v>
      </c>
      <c r="B14" s="17">
        <v>0</v>
      </c>
    </row>
    <row r="15" spans="1:15" ht="101.5" x14ac:dyDescent="0.35">
      <c r="A15" s="5" t="s">
        <v>107</v>
      </c>
      <c r="B15" s="17">
        <v>0</v>
      </c>
    </row>
    <row r="16" spans="1:15" ht="101.5" x14ac:dyDescent="0.35">
      <c r="A16" s="5" t="s">
        <v>108</v>
      </c>
      <c r="B16" s="17">
        <v>0</v>
      </c>
    </row>
    <row r="17" spans="1:2" ht="101.5" x14ac:dyDescent="0.35">
      <c r="A17" s="5" t="s">
        <v>109</v>
      </c>
      <c r="B17" s="17">
        <v>0</v>
      </c>
    </row>
    <row r="18" spans="1:2" ht="145" x14ac:dyDescent="0.35">
      <c r="A18" s="6" t="s">
        <v>110</v>
      </c>
      <c r="B18" s="17">
        <v>0</v>
      </c>
    </row>
  </sheetData>
  <sheetProtection algorithmName="SHA-512" hashValue="d4mWsUJPIgC04QUFjx2V6I2I9zHRhFa88Oj8503+x0/Lhlvqcldsm/JRhq9bTSOhRMEd53nW9VIRVqcPZfWRSw==" saltValue="hCDskDHjYN+JvX2sarG0jg==" spinCount="100000" sheet="1" objects="1" scenarios="1"/>
  <mergeCells count="2">
    <mergeCell ref="A4:B4"/>
    <mergeCell ref="A2:O2"/>
  </mergeCells>
  <phoneticPr fontId="5"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1CDE-95A1-4A2B-9D1B-065DB78905FD}">
  <dimension ref="A1:O17"/>
  <sheetViews>
    <sheetView workbookViewId="0">
      <selection activeCell="D3" sqref="A1:O17"/>
    </sheetView>
  </sheetViews>
  <sheetFormatPr defaultColWidth="9.08984375" defaultRowHeight="14.5" x14ac:dyDescent="0.35"/>
  <cols>
    <col min="1" max="1" width="13.90625" style="8" customWidth="1"/>
    <col min="2" max="2" width="14" style="8"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8"/>
  </cols>
  <sheetData>
    <row r="1" spans="1:15" ht="145" x14ac:dyDescent="0.35">
      <c r="A1" s="15" t="s">
        <v>64</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9" customFormat="1" ht="21" x14ac:dyDescent="0.35">
      <c r="A2" s="68" t="s">
        <v>77</v>
      </c>
      <c r="B2" s="68"/>
      <c r="C2" s="68"/>
      <c r="D2" s="68"/>
      <c r="E2" s="68"/>
      <c r="F2" s="68"/>
      <c r="G2" s="68"/>
      <c r="H2" s="68"/>
      <c r="I2" s="68"/>
      <c r="J2" s="68"/>
      <c r="K2" s="68"/>
      <c r="L2" s="68"/>
      <c r="M2" s="68"/>
      <c r="N2" s="68"/>
      <c r="O2" s="68"/>
    </row>
    <row r="3" spans="1:15" ht="30.9" customHeight="1" x14ac:dyDescent="0.35">
      <c r="A3" s="16"/>
      <c r="B3" s="16"/>
      <c r="C3" s="16"/>
      <c r="D3" s="16"/>
      <c r="E3" s="16"/>
      <c r="F3" s="16"/>
      <c r="G3" s="16"/>
      <c r="H3" s="18"/>
      <c r="I3" s="18"/>
      <c r="J3" s="43"/>
      <c r="K3" s="34"/>
      <c r="L3" s="18"/>
      <c r="M3" s="18"/>
      <c r="N3" s="18"/>
      <c r="O3" s="34"/>
    </row>
    <row r="4" spans="1:15" ht="42" customHeight="1" x14ac:dyDescent="0.35">
      <c r="A4" s="51" t="s">
        <v>65</v>
      </c>
      <c r="B4" s="52"/>
      <c r="C4" s="44"/>
      <c r="D4" s="16"/>
      <c r="E4" s="16"/>
      <c r="F4" s="16"/>
      <c r="G4" s="16"/>
      <c r="H4" s="18"/>
      <c r="I4" s="18"/>
      <c r="J4" s="43"/>
      <c r="K4" s="34"/>
      <c r="L4" s="18"/>
      <c r="M4" s="18"/>
      <c r="N4" s="18"/>
      <c r="O4" s="34"/>
    </row>
    <row r="5" spans="1:15" ht="42" customHeight="1" x14ac:dyDescent="0.35">
      <c r="A5" s="19" t="s">
        <v>78</v>
      </c>
      <c r="B5" s="17" t="s">
        <v>36</v>
      </c>
      <c r="C5" s="44"/>
      <c r="D5" s="16"/>
      <c r="E5" s="16"/>
      <c r="F5" s="16"/>
      <c r="G5" s="16"/>
      <c r="H5" s="18"/>
      <c r="I5" s="18"/>
      <c r="J5" s="43"/>
      <c r="K5" s="34"/>
      <c r="L5" s="18"/>
      <c r="M5" s="18"/>
      <c r="N5" s="18"/>
      <c r="O5" s="34"/>
    </row>
    <row r="6" spans="1:15" ht="42" customHeight="1" x14ac:dyDescent="0.35">
      <c r="A6" s="19" t="s">
        <v>99</v>
      </c>
      <c r="B6" s="17">
        <v>1</v>
      </c>
      <c r="C6" s="44"/>
      <c r="D6" s="16"/>
      <c r="E6" s="16"/>
      <c r="F6" s="16"/>
      <c r="G6" s="16"/>
      <c r="H6" s="18"/>
      <c r="I6" s="18"/>
      <c r="J6" s="43"/>
      <c r="K6" s="34"/>
      <c r="L6" s="18"/>
      <c r="M6" s="18"/>
      <c r="N6" s="18"/>
      <c r="O6" s="34"/>
    </row>
    <row r="7" spans="1:15" ht="87" x14ac:dyDescent="0.35">
      <c r="A7" s="19" t="s">
        <v>100</v>
      </c>
      <c r="B7" s="17">
        <v>1</v>
      </c>
      <c r="C7" s="45"/>
      <c r="D7" s="16"/>
      <c r="E7" s="16"/>
      <c r="F7" s="16"/>
      <c r="G7" s="16"/>
      <c r="H7" s="18"/>
      <c r="I7" s="18"/>
      <c r="J7" s="43"/>
      <c r="K7" s="34"/>
      <c r="L7" s="18"/>
      <c r="M7" s="18"/>
      <c r="N7" s="18"/>
      <c r="O7" s="34"/>
    </row>
    <row r="8" spans="1:15" ht="58" x14ac:dyDescent="0.35">
      <c r="A8" s="19" t="s">
        <v>101</v>
      </c>
      <c r="B8" s="17">
        <v>0</v>
      </c>
      <c r="C8" s="45"/>
      <c r="D8" s="16"/>
      <c r="E8" s="16"/>
      <c r="F8" s="16"/>
      <c r="G8" s="16"/>
      <c r="H8" s="18"/>
      <c r="I8" s="18"/>
      <c r="J8" s="43"/>
      <c r="K8" s="34"/>
      <c r="L8" s="18"/>
      <c r="M8" s="18"/>
      <c r="N8" s="18"/>
      <c r="O8" s="34"/>
    </row>
    <row r="9" spans="1:15" ht="116" x14ac:dyDescent="0.35">
      <c r="A9" s="19" t="s">
        <v>102</v>
      </c>
      <c r="B9" s="17">
        <v>0</v>
      </c>
      <c r="C9" s="45"/>
      <c r="D9" s="16"/>
      <c r="E9" s="16"/>
      <c r="F9" s="16"/>
      <c r="G9" s="16"/>
      <c r="H9" s="18"/>
      <c r="I9" s="18"/>
      <c r="J9" s="43"/>
      <c r="K9" s="34"/>
      <c r="L9" s="18"/>
      <c r="M9" s="18"/>
      <c r="N9" s="18"/>
      <c r="O9" s="34"/>
    </row>
    <row r="10" spans="1:15" ht="87" x14ac:dyDescent="0.35">
      <c r="A10" s="19" t="s">
        <v>103</v>
      </c>
      <c r="B10" s="17">
        <v>0</v>
      </c>
      <c r="C10" s="45"/>
      <c r="D10" s="16"/>
      <c r="E10" s="16"/>
      <c r="F10" s="16"/>
      <c r="G10" s="16"/>
      <c r="H10" s="18"/>
      <c r="I10" s="18"/>
      <c r="J10" s="43"/>
      <c r="K10" s="34"/>
      <c r="L10" s="18"/>
      <c r="M10" s="18"/>
      <c r="N10" s="18"/>
      <c r="O10" s="34"/>
    </row>
    <row r="11" spans="1:15" ht="145" x14ac:dyDescent="0.35">
      <c r="A11" s="19" t="s">
        <v>104</v>
      </c>
      <c r="B11" s="17">
        <v>0</v>
      </c>
      <c r="C11" s="45"/>
      <c r="D11" s="16"/>
      <c r="E11" s="16"/>
      <c r="F11" s="16"/>
      <c r="G11" s="16"/>
      <c r="H11" s="18"/>
      <c r="I11" s="18"/>
      <c r="J11" s="43"/>
      <c r="K11" s="34"/>
      <c r="L11" s="18"/>
      <c r="M11" s="18"/>
      <c r="N11" s="18"/>
      <c r="O11" s="34"/>
    </row>
    <row r="12" spans="1:15" ht="72.5" x14ac:dyDescent="0.35">
      <c r="A12" s="19" t="s">
        <v>105</v>
      </c>
      <c r="B12" s="17">
        <v>0</v>
      </c>
      <c r="C12" s="45"/>
      <c r="D12" s="16"/>
      <c r="E12" s="16"/>
      <c r="F12" s="16"/>
      <c r="G12" s="16"/>
      <c r="H12" s="18"/>
      <c r="I12" s="18"/>
      <c r="J12" s="43"/>
      <c r="K12" s="34"/>
      <c r="L12" s="18"/>
      <c r="M12" s="18"/>
      <c r="N12" s="18"/>
      <c r="O12" s="34"/>
    </row>
    <row r="13" spans="1:15" ht="87" x14ac:dyDescent="0.35">
      <c r="A13" s="19" t="s">
        <v>106</v>
      </c>
      <c r="B13" s="17">
        <v>0</v>
      </c>
      <c r="C13" s="45"/>
      <c r="D13" s="16"/>
      <c r="E13" s="16"/>
      <c r="F13" s="16"/>
      <c r="G13" s="16"/>
      <c r="H13" s="18"/>
      <c r="I13" s="18"/>
      <c r="J13" s="43"/>
      <c r="K13" s="34"/>
      <c r="L13" s="18"/>
      <c r="M13" s="18"/>
      <c r="N13" s="18"/>
      <c r="O13" s="34"/>
    </row>
    <row r="14" spans="1:15" ht="101.5" x14ac:dyDescent="0.35">
      <c r="A14" s="19" t="s">
        <v>107</v>
      </c>
      <c r="B14" s="17">
        <v>0</v>
      </c>
      <c r="C14" s="45"/>
      <c r="D14" s="16"/>
      <c r="E14" s="16"/>
      <c r="F14" s="16"/>
      <c r="G14" s="16"/>
      <c r="H14" s="18"/>
      <c r="I14" s="18"/>
      <c r="J14" s="43"/>
      <c r="K14" s="34"/>
      <c r="L14" s="18"/>
      <c r="M14" s="18"/>
      <c r="N14" s="18"/>
      <c r="O14" s="34"/>
    </row>
    <row r="15" spans="1:15" ht="101.5" x14ac:dyDescent="0.35">
      <c r="A15" s="19" t="s">
        <v>108</v>
      </c>
      <c r="B15" s="17">
        <v>0</v>
      </c>
      <c r="C15" s="45"/>
      <c r="D15" s="16"/>
      <c r="E15" s="16"/>
      <c r="F15" s="16"/>
      <c r="G15" s="16"/>
      <c r="H15" s="18"/>
      <c r="I15" s="18"/>
      <c r="J15" s="43"/>
      <c r="K15" s="34"/>
      <c r="L15" s="18"/>
      <c r="M15" s="18"/>
      <c r="N15" s="18"/>
      <c r="O15" s="34"/>
    </row>
    <row r="16" spans="1:15" ht="101.5" x14ac:dyDescent="0.35">
      <c r="A16" s="19" t="s">
        <v>109</v>
      </c>
      <c r="B16" s="17">
        <v>0</v>
      </c>
      <c r="C16" s="45"/>
      <c r="D16" s="16"/>
      <c r="E16" s="16"/>
      <c r="F16" s="16"/>
      <c r="G16" s="16"/>
      <c r="H16" s="18"/>
      <c r="I16" s="18"/>
      <c r="J16" s="43"/>
      <c r="K16" s="34"/>
      <c r="L16" s="18"/>
      <c r="M16" s="18"/>
      <c r="N16" s="18"/>
      <c r="O16" s="34"/>
    </row>
    <row r="17" spans="1:15" ht="145" x14ac:dyDescent="0.35">
      <c r="A17" s="46" t="s">
        <v>110</v>
      </c>
      <c r="B17" s="17">
        <v>0</v>
      </c>
      <c r="C17" s="45"/>
      <c r="D17" s="16"/>
      <c r="E17" s="16"/>
      <c r="F17" s="16"/>
      <c r="G17" s="16"/>
      <c r="H17" s="18"/>
      <c r="I17" s="18"/>
      <c r="J17" s="43"/>
      <c r="K17" s="34"/>
      <c r="L17" s="18"/>
      <c r="M17" s="18"/>
      <c r="N17" s="18"/>
      <c r="O17" s="34"/>
    </row>
  </sheetData>
  <sheetProtection algorithmName="SHA-512" hashValue="/A6n3cfDScqMUB5VQX1v9CzEmP6nUqldAfB2zebeC6MHPWG8X04/TLwPC0ptMZgp9kajepTFL61pxi8bRIlfAA==" saltValue="zFO81Ccub5+v1M7XskElyA==" spinCount="100000" sheet="1" objects="1" scenarios="1"/>
  <mergeCells count="2">
    <mergeCell ref="A4:B4"/>
    <mergeCell ref="A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3B83-10A5-48F0-881E-40EFDB85F644}">
  <dimension ref="A1:O19"/>
  <sheetViews>
    <sheetView zoomScale="90" zoomScaleNormal="90" workbookViewId="0"/>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66</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2" customFormat="1" ht="217.5" x14ac:dyDescent="0.35">
      <c r="A2" s="32" t="s">
        <v>150</v>
      </c>
      <c r="B2" s="41" t="s">
        <v>229</v>
      </c>
      <c r="C2" s="41" t="s">
        <v>229</v>
      </c>
      <c r="D2" s="41" t="s">
        <v>229</v>
      </c>
      <c r="E2" s="41" t="s">
        <v>229</v>
      </c>
      <c r="F2" s="41" t="s">
        <v>229</v>
      </c>
      <c r="G2" s="41" t="s">
        <v>229</v>
      </c>
      <c r="H2" s="32">
        <v>24</v>
      </c>
      <c r="I2" s="32">
        <v>0</v>
      </c>
      <c r="J2" s="47">
        <v>0</v>
      </c>
      <c r="K2" s="32" t="s">
        <v>127</v>
      </c>
      <c r="L2" s="32">
        <v>0</v>
      </c>
      <c r="M2" s="32">
        <v>0</v>
      </c>
      <c r="N2" s="32">
        <v>0</v>
      </c>
      <c r="O2" s="32" t="s">
        <v>115</v>
      </c>
    </row>
    <row r="3" spans="1:15" s="22" customFormat="1" ht="217.5" x14ac:dyDescent="0.35">
      <c r="A3" s="32" t="s">
        <v>151</v>
      </c>
      <c r="B3" s="41" t="s">
        <v>229</v>
      </c>
      <c r="C3" s="41" t="s">
        <v>229</v>
      </c>
      <c r="D3" s="41" t="s">
        <v>229</v>
      </c>
      <c r="E3" s="41" t="s">
        <v>229</v>
      </c>
      <c r="F3" s="41" t="s">
        <v>229</v>
      </c>
      <c r="G3" s="41" t="s">
        <v>229</v>
      </c>
      <c r="H3" s="32">
        <v>19</v>
      </c>
      <c r="I3" s="32">
        <v>0</v>
      </c>
      <c r="J3" s="47">
        <v>0</v>
      </c>
      <c r="K3" s="32" t="s">
        <v>127</v>
      </c>
      <c r="L3" s="32">
        <v>0</v>
      </c>
      <c r="M3" s="32">
        <v>0</v>
      </c>
      <c r="N3" s="32">
        <v>0</v>
      </c>
      <c r="O3" s="32" t="s">
        <v>115</v>
      </c>
    </row>
    <row r="4" spans="1:15" s="22" customFormat="1" ht="333.5" x14ac:dyDescent="0.35">
      <c r="A4" s="32" t="s">
        <v>152</v>
      </c>
      <c r="B4" s="41" t="s">
        <v>229</v>
      </c>
      <c r="C4" s="41" t="s">
        <v>229</v>
      </c>
      <c r="D4" s="41" t="s">
        <v>229</v>
      </c>
      <c r="E4" s="41" t="s">
        <v>229</v>
      </c>
      <c r="F4" s="41" t="s">
        <v>229</v>
      </c>
      <c r="G4" s="41" t="s">
        <v>229</v>
      </c>
      <c r="H4" s="32">
        <v>7</v>
      </c>
      <c r="I4" s="32">
        <v>0</v>
      </c>
      <c r="J4" s="47">
        <v>0</v>
      </c>
      <c r="K4" s="32" t="s">
        <v>128</v>
      </c>
      <c r="L4" s="32">
        <v>0</v>
      </c>
      <c r="M4" s="32">
        <v>0</v>
      </c>
      <c r="N4" s="32">
        <v>0</v>
      </c>
      <c r="O4" s="32" t="s">
        <v>115</v>
      </c>
    </row>
    <row r="5" spans="1:15" ht="30.9" customHeight="1" x14ac:dyDescent="0.35">
      <c r="C5" s="45"/>
    </row>
    <row r="6" spans="1:15" ht="38.25" customHeight="1" x14ac:dyDescent="0.35">
      <c r="A6" s="51" t="s">
        <v>67</v>
      </c>
      <c r="B6" s="52"/>
      <c r="C6" s="45"/>
    </row>
    <row r="7" spans="1:15" ht="42" customHeight="1" x14ac:dyDescent="0.35">
      <c r="A7" s="19" t="s">
        <v>78</v>
      </c>
      <c r="B7" s="17" t="s">
        <v>118</v>
      </c>
      <c r="C7" s="45"/>
    </row>
    <row r="8" spans="1:15" ht="42" customHeight="1" x14ac:dyDescent="0.35">
      <c r="A8" s="19" t="s">
        <v>99</v>
      </c>
      <c r="B8" s="17">
        <v>1</v>
      </c>
      <c r="C8" s="45"/>
    </row>
    <row r="9" spans="1:15" ht="87" x14ac:dyDescent="0.35">
      <c r="A9" s="19" t="s">
        <v>100</v>
      </c>
      <c r="B9" s="17">
        <v>4</v>
      </c>
      <c r="C9" s="45"/>
    </row>
    <row r="10" spans="1:15" ht="58" x14ac:dyDescent="0.35">
      <c r="A10" s="19" t="s">
        <v>101</v>
      </c>
      <c r="B10" s="17">
        <v>50</v>
      </c>
      <c r="C10" s="45"/>
    </row>
    <row r="11" spans="1:15" ht="116" x14ac:dyDescent="0.35">
      <c r="A11" s="19" t="s">
        <v>102</v>
      </c>
      <c r="B11" s="17">
        <v>0</v>
      </c>
      <c r="C11" s="45"/>
    </row>
    <row r="12" spans="1:15" ht="87" x14ac:dyDescent="0.35">
      <c r="A12" s="19" t="s">
        <v>103</v>
      </c>
      <c r="B12" s="17">
        <v>3</v>
      </c>
      <c r="C12" s="45"/>
    </row>
    <row r="13" spans="1:15" ht="145" x14ac:dyDescent="0.35">
      <c r="A13" s="19" t="s">
        <v>104</v>
      </c>
      <c r="B13" s="17">
        <v>0</v>
      </c>
      <c r="C13" s="45"/>
    </row>
    <row r="14" spans="1:15" ht="72.5" x14ac:dyDescent="0.35">
      <c r="A14" s="19" t="s">
        <v>105</v>
      </c>
      <c r="B14" s="17">
        <v>0</v>
      </c>
      <c r="C14" s="45"/>
    </row>
    <row r="15" spans="1:15" ht="87" x14ac:dyDescent="0.35">
      <c r="A15" s="19" t="s">
        <v>106</v>
      </c>
      <c r="B15" s="17">
        <v>0</v>
      </c>
      <c r="C15" s="45"/>
    </row>
    <row r="16" spans="1:15" ht="101.5" x14ac:dyDescent="0.35">
      <c r="A16" s="19" t="s">
        <v>107</v>
      </c>
      <c r="B16" s="17">
        <v>0</v>
      </c>
    </row>
    <row r="17" spans="1:2" ht="101.5" x14ac:dyDescent="0.35">
      <c r="A17" s="19" t="s">
        <v>108</v>
      </c>
      <c r="B17" s="17">
        <v>0</v>
      </c>
    </row>
    <row r="18" spans="1:2" ht="101.5" x14ac:dyDescent="0.35">
      <c r="A18" s="19" t="s">
        <v>109</v>
      </c>
      <c r="B18" s="17">
        <v>0</v>
      </c>
    </row>
    <row r="19" spans="1:2" ht="145" x14ac:dyDescent="0.35">
      <c r="A19" s="46" t="s">
        <v>110</v>
      </c>
      <c r="B19" s="17">
        <v>0</v>
      </c>
    </row>
  </sheetData>
  <sheetProtection algorithmName="SHA-512" hashValue="g30CEWF62fVZBjAj0lopVARTJoP/GT4oquaS/cyIfDSSXnU3LxThhb/Mik/PBeTv+hGoRvusBIgV+cjwK+bupg==" saltValue="Jh9pqWGwz22O+Pa66sZR7Q==" spinCount="100000" sheet="1" objects="1" scenarios="1"/>
  <mergeCells count="1">
    <mergeCell ref="A6:B6"/>
  </mergeCells>
  <phoneticPr fontId="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E0C4-52CA-4080-9CE9-1DF974B9B30C}">
  <dimension ref="A1:O18"/>
  <sheetViews>
    <sheetView workbookViewId="0">
      <selection activeCell="G4" sqref="A1:O18"/>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69</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2" customFormat="1" ht="159.5" x14ac:dyDescent="0.35">
      <c r="A2" s="17" t="s">
        <v>153</v>
      </c>
      <c r="B2" s="41" t="s">
        <v>229</v>
      </c>
      <c r="C2" s="41" t="s">
        <v>229</v>
      </c>
      <c r="D2" s="41" t="s">
        <v>229</v>
      </c>
      <c r="E2" s="41" t="s">
        <v>229</v>
      </c>
      <c r="F2" s="41" t="s">
        <v>229</v>
      </c>
      <c r="G2" s="41" t="s">
        <v>229</v>
      </c>
      <c r="H2" s="17">
        <v>4</v>
      </c>
      <c r="I2" s="17">
        <v>0</v>
      </c>
      <c r="J2" s="42">
        <v>0</v>
      </c>
      <c r="K2" s="32" t="s">
        <v>129</v>
      </c>
      <c r="L2" s="17">
        <v>0</v>
      </c>
      <c r="M2" s="17">
        <v>0</v>
      </c>
      <c r="N2" s="17">
        <v>0</v>
      </c>
      <c r="O2" s="32" t="s">
        <v>115</v>
      </c>
    </row>
    <row r="3" spans="1:15" s="22" customFormat="1" ht="72.5" x14ac:dyDescent="0.35">
      <c r="A3" s="17" t="s">
        <v>154</v>
      </c>
      <c r="B3" s="41" t="s">
        <v>229</v>
      </c>
      <c r="C3" s="41" t="s">
        <v>229</v>
      </c>
      <c r="D3" s="41" t="s">
        <v>229</v>
      </c>
      <c r="E3" s="41" t="s">
        <v>229</v>
      </c>
      <c r="F3" s="41" t="s">
        <v>229</v>
      </c>
      <c r="G3" s="41" t="s">
        <v>229</v>
      </c>
      <c r="H3" s="17">
        <v>1</v>
      </c>
      <c r="I3" s="17">
        <v>0</v>
      </c>
      <c r="J3" s="42">
        <v>0</v>
      </c>
      <c r="K3" s="32" t="s">
        <v>115</v>
      </c>
      <c r="L3" s="17">
        <v>0</v>
      </c>
      <c r="M3" s="17">
        <v>0</v>
      </c>
      <c r="N3" s="17">
        <v>0</v>
      </c>
      <c r="O3" s="32" t="s">
        <v>115</v>
      </c>
    </row>
    <row r="4" spans="1:15" ht="30.9" customHeight="1" x14ac:dyDescent="0.35">
      <c r="A4" s="18"/>
      <c r="B4" s="34"/>
      <c r="C4" s="18"/>
      <c r="D4" s="18"/>
      <c r="E4" s="34"/>
      <c r="F4" s="18"/>
      <c r="G4" s="18"/>
      <c r="H4" s="18"/>
      <c r="I4" s="18"/>
      <c r="J4" s="43"/>
      <c r="K4" s="34"/>
      <c r="L4" s="18"/>
      <c r="M4" s="18"/>
      <c r="N4" s="18"/>
      <c r="O4" s="34"/>
    </row>
    <row r="5" spans="1:15" ht="41.25" customHeight="1" x14ac:dyDescent="0.35">
      <c r="A5" s="51" t="s">
        <v>70</v>
      </c>
      <c r="B5" s="52"/>
      <c r="C5" s="44"/>
      <c r="D5" s="16"/>
      <c r="E5" s="16"/>
      <c r="F5" s="16"/>
      <c r="G5" s="16"/>
      <c r="H5" s="18"/>
      <c r="I5" s="18"/>
      <c r="J5" s="43"/>
      <c r="K5" s="34"/>
      <c r="L5" s="18"/>
      <c r="M5" s="18"/>
      <c r="N5" s="18"/>
      <c r="O5" s="34"/>
    </row>
    <row r="6" spans="1:15" ht="42" customHeight="1" x14ac:dyDescent="0.35">
      <c r="A6" s="19" t="s">
        <v>78</v>
      </c>
      <c r="B6" s="17" t="s">
        <v>118</v>
      </c>
      <c r="C6" s="45"/>
      <c r="D6" s="16"/>
      <c r="E6" s="16"/>
      <c r="F6" s="16"/>
      <c r="G6" s="16"/>
      <c r="H6" s="18"/>
      <c r="I6" s="18"/>
      <c r="J6" s="43"/>
      <c r="K6" s="34"/>
      <c r="L6" s="18"/>
      <c r="M6" s="18"/>
      <c r="N6" s="18"/>
      <c r="O6" s="34"/>
    </row>
    <row r="7" spans="1:15" ht="42" customHeight="1" x14ac:dyDescent="0.35">
      <c r="A7" s="19" t="s">
        <v>99</v>
      </c>
      <c r="B7" s="17">
        <v>1</v>
      </c>
      <c r="C7" s="45"/>
      <c r="D7" s="16"/>
      <c r="E7" s="16"/>
      <c r="F7" s="16"/>
      <c r="G7" s="16"/>
      <c r="H7" s="18"/>
      <c r="I7" s="18"/>
      <c r="J7" s="43"/>
      <c r="K7" s="34"/>
      <c r="L7" s="18"/>
      <c r="M7" s="18"/>
      <c r="N7" s="18"/>
      <c r="O7" s="34"/>
    </row>
    <row r="8" spans="1:15" ht="87" x14ac:dyDescent="0.35">
      <c r="A8" s="19" t="s">
        <v>100</v>
      </c>
      <c r="B8" s="17">
        <v>8</v>
      </c>
      <c r="C8" s="45"/>
      <c r="D8" s="16"/>
      <c r="E8" s="16"/>
      <c r="F8" s="16"/>
      <c r="G8" s="16"/>
      <c r="H8" s="18"/>
      <c r="I8" s="18"/>
      <c r="J8" s="43"/>
      <c r="K8" s="34"/>
      <c r="L8" s="18"/>
      <c r="M8" s="18"/>
      <c r="N8" s="18"/>
      <c r="O8" s="34"/>
    </row>
    <row r="9" spans="1:15" ht="58" x14ac:dyDescent="0.35">
      <c r="A9" s="19" t="s">
        <v>101</v>
      </c>
      <c r="B9" s="17">
        <v>5</v>
      </c>
      <c r="C9" s="45"/>
      <c r="D9" s="16"/>
      <c r="E9" s="16"/>
      <c r="F9" s="16"/>
      <c r="G9" s="16"/>
      <c r="H9" s="18"/>
      <c r="I9" s="18"/>
      <c r="J9" s="43"/>
      <c r="K9" s="34"/>
      <c r="L9" s="18"/>
      <c r="M9" s="18"/>
      <c r="N9" s="18"/>
      <c r="O9" s="34"/>
    </row>
    <row r="10" spans="1:15" ht="116" x14ac:dyDescent="0.35">
      <c r="A10" s="19" t="s">
        <v>102</v>
      </c>
      <c r="B10" s="17">
        <v>0</v>
      </c>
      <c r="C10" s="45"/>
      <c r="D10" s="16"/>
      <c r="E10" s="16"/>
      <c r="F10" s="16"/>
      <c r="G10" s="16"/>
      <c r="H10" s="18"/>
      <c r="I10" s="18"/>
      <c r="J10" s="43"/>
      <c r="K10" s="34"/>
      <c r="L10" s="18"/>
      <c r="M10" s="18"/>
      <c r="N10" s="18"/>
      <c r="O10" s="34"/>
    </row>
    <row r="11" spans="1:15" ht="87" x14ac:dyDescent="0.35">
      <c r="A11" s="19" t="s">
        <v>103</v>
      </c>
      <c r="B11" s="17">
        <v>1</v>
      </c>
      <c r="C11" s="45"/>
      <c r="D11" s="16"/>
      <c r="E11" s="16"/>
      <c r="F11" s="16"/>
      <c r="G11" s="16"/>
      <c r="H11" s="18"/>
      <c r="I11" s="18"/>
      <c r="J11" s="43"/>
      <c r="K11" s="34"/>
      <c r="L11" s="18"/>
      <c r="M11" s="18"/>
      <c r="N11" s="18"/>
      <c r="O11" s="34"/>
    </row>
    <row r="12" spans="1:15" ht="145" x14ac:dyDescent="0.35">
      <c r="A12" s="19" t="s">
        <v>104</v>
      </c>
      <c r="B12" s="17">
        <v>0</v>
      </c>
      <c r="C12" s="45"/>
      <c r="D12" s="16"/>
      <c r="E12" s="16"/>
      <c r="F12" s="16"/>
      <c r="G12" s="16"/>
      <c r="H12" s="18"/>
      <c r="I12" s="18"/>
      <c r="J12" s="43"/>
      <c r="K12" s="34"/>
      <c r="L12" s="18"/>
      <c r="M12" s="18"/>
      <c r="N12" s="18"/>
      <c r="O12" s="34"/>
    </row>
    <row r="13" spans="1:15" ht="72.5" x14ac:dyDescent="0.35">
      <c r="A13" s="19" t="s">
        <v>105</v>
      </c>
      <c r="B13" s="17">
        <v>0</v>
      </c>
      <c r="C13" s="45"/>
      <c r="D13" s="16"/>
      <c r="E13" s="16"/>
      <c r="F13" s="16"/>
      <c r="G13" s="16"/>
      <c r="H13" s="18"/>
      <c r="I13" s="18"/>
      <c r="J13" s="43"/>
      <c r="K13" s="34"/>
      <c r="L13" s="18"/>
      <c r="M13" s="18"/>
      <c r="N13" s="18"/>
      <c r="O13" s="34"/>
    </row>
    <row r="14" spans="1:15" ht="87" x14ac:dyDescent="0.35">
      <c r="A14" s="19" t="s">
        <v>106</v>
      </c>
      <c r="B14" s="17">
        <v>0</v>
      </c>
      <c r="C14" s="45"/>
      <c r="D14" s="16"/>
      <c r="E14" s="16"/>
      <c r="F14" s="16"/>
      <c r="G14" s="16"/>
      <c r="H14" s="18"/>
      <c r="I14" s="18"/>
      <c r="J14" s="43"/>
      <c r="K14" s="34"/>
      <c r="L14" s="18"/>
      <c r="M14" s="18"/>
      <c r="N14" s="18"/>
      <c r="O14" s="34"/>
    </row>
    <row r="15" spans="1:15" ht="101.5" x14ac:dyDescent="0.35">
      <c r="A15" s="19" t="s">
        <v>107</v>
      </c>
      <c r="B15" s="17">
        <v>0</v>
      </c>
      <c r="C15" s="45"/>
      <c r="D15" s="16"/>
      <c r="E15" s="16"/>
      <c r="F15" s="16"/>
      <c r="G15" s="16"/>
      <c r="H15" s="18"/>
      <c r="I15" s="18"/>
      <c r="J15" s="43"/>
      <c r="K15" s="34"/>
      <c r="L15" s="18"/>
      <c r="M15" s="18"/>
      <c r="N15" s="18"/>
      <c r="O15" s="34"/>
    </row>
    <row r="16" spans="1:15" ht="101.5" x14ac:dyDescent="0.35">
      <c r="A16" s="19" t="s">
        <v>108</v>
      </c>
      <c r="B16" s="17">
        <v>0</v>
      </c>
      <c r="C16" s="45"/>
      <c r="D16" s="16"/>
      <c r="E16" s="16"/>
      <c r="F16" s="16"/>
      <c r="G16" s="16"/>
      <c r="H16" s="18"/>
      <c r="I16" s="18"/>
      <c r="J16" s="43"/>
      <c r="K16" s="34"/>
      <c r="L16" s="18"/>
      <c r="M16" s="18"/>
      <c r="N16" s="18"/>
      <c r="O16" s="34"/>
    </row>
    <row r="17" spans="1:15" ht="101.5" x14ac:dyDescent="0.35">
      <c r="A17" s="19" t="s">
        <v>109</v>
      </c>
      <c r="B17" s="17">
        <v>0</v>
      </c>
      <c r="C17" s="16"/>
      <c r="D17" s="16"/>
      <c r="E17" s="16"/>
      <c r="F17" s="16"/>
      <c r="G17" s="16"/>
      <c r="H17" s="18"/>
      <c r="I17" s="18"/>
      <c r="J17" s="43"/>
      <c r="K17" s="34"/>
      <c r="L17" s="18"/>
      <c r="M17" s="18"/>
      <c r="N17" s="18"/>
      <c r="O17" s="34"/>
    </row>
    <row r="18" spans="1:15" ht="145" x14ac:dyDescent="0.35">
      <c r="A18" s="46" t="s">
        <v>110</v>
      </c>
      <c r="B18" s="17">
        <v>0</v>
      </c>
      <c r="C18" s="16"/>
      <c r="D18" s="16"/>
      <c r="E18" s="16"/>
      <c r="F18" s="16"/>
      <c r="G18" s="16"/>
      <c r="H18" s="18"/>
      <c r="I18" s="18"/>
      <c r="J18" s="43"/>
      <c r="K18" s="34"/>
      <c r="L18" s="18"/>
      <c r="M18" s="18"/>
      <c r="N18" s="18"/>
      <c r="O18" s="34"/>
    </row>
  </sheetData>
  <sheetProtection algorithmName="SHA-512" hashValue="reuItv/2iX4BesbwBUoO4Rhd/wQETs+cb0B1Dzx6Dzqgg5sbqq41g2pdFkwqFju0SpOKR2sRoG2eV80n0Wuhnw==" saltValue="/F06HZ62onS5QgW51VbuBw==" spinCount="100000" sheet="1" objects="1" scenarios="1"/>
  <mergeCells count="1">
    <mergeCell ref="A5:B5"/>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dimension ref="A1:P12"/>
  <sheetViews>
    <sheetView tabSelected="1" workbookViewId="0">
      <selection sqref="A1:P1"/>
    </sheetView>
  </sheetViews>
  <sheetFormatPr defaultRowHeight="14.5" x14ac:dyDescent="0.35"/>
  <cols>
    <col min="1" max="1" width="20.54296875" style="28" customWidth="1"/>
    <col min="2" max="7" width="20.54296875" customWidth="1"/>
    <col min="8" max="8" width="20.453125" customWidth="1"/>
    <col min="9" max="15" width="10.54296875" customWidth="1"/>
  </cols>
  <sheetData>
    <row r="1" spans="1:16" ht="28.5" x14ac:dyDescent="0.35">
      <c r="A1" s="50" t="s">
        <v>3</v>
      </c>
      <c r="B1" s="50"/>
      <c r="C1" s="50"/>
      <c r="D1" s="50"/>
      <c r="E1" s="50"/>
      <c r="F1" s="50"/>
      <c r="G1" s="50"/>
      <c r="H1" s="50"/>
      <c r="I1" s="50"/>
      <c r="J1" s="50"/>
      <c r="K1" s="50"/>
      <c r="L1" s="50"/>
      <c r="M1" s="50"/>
      <c r="N1" s="50"/>
      <c r="O1" s="50"/>
      <c r="P1" s="50"/>
    </row>
    <row r="2" spans="1:16" ht="101.5" x14ac:dyDescent="0.35">
      <c r="A2" s="1" t="s">
        <v>4</v>
      </c>
      <c r="B2" s="1" t="s">
        <v>5</v>
      </c>
      <c r="C2" s="1" t="s">
        <v>6</v>
      </c>
      <c r="D2" s="1" t="s">
        <v>7</v>
      </c>
      <c r="E2" s="1" t="s">
        <v>8</v>
      </c>
      <c r="F2" s="1" t="s">
        <v>123</v>
      </c>
      <c r="G2" s="1" t="s">
        <v>9</v>
      </c>
      <c r="H2" s="1" t="s">
        <v>230</v>
      </c>
      <c r="I2" s="1" t="s">
        <v>10</v>
      </c>
      <c r="J2" s="1" t="s">
        <v>11</v>
      </c>
      <c r="K2" s="1" t="s">
        <v>12</v>
      </c>
      <c r="L2" s="1" t="s">
        <v>13</v>
      </c>
      <c r="M2" s="1" t="s">
        <v>14</v>
      </c>
      <c r="N2" s="1" t="s">
        <v>15</v>
      </c>
      <c r="O2" s="1" t="s">
        <v>16</v>
      </c>
      <c r="P2" s="1" t="s">
        <v>17</v>
      </c>
    </row>
    <row r="3" spans="1:16" ht="29" x14ac:dyDescent="0.35">
      <c r="A3" s="2" t="s">
        <v>18</v>
      </c>
      <c r="B3" s="7">
        <v>243</v>
      </c>
      <c r="C3" s="7">
        <v>13</v>
      </c>
      <c r="D3" s="12">
        <v>63</v>
      </c>
      <c r="E3" s="7">
        <v>0</v>
      </c>
      <c r="F3" s="7">
        <v>1</v>
      </c>
      <c r="G3" s="13">
        <v>17</v>
      </c>
      <c r="H3" s="13">
        <v>0</v>
      </c>
      <c r="I3" s="7">
        <v>42</v>
      </c>
      <c r="J3" s="7">
        <v>21</v>
      </c>
      <c r="K3" s="7">
        <v>8</v>
      </c>
      <c r="L3" s="7">
        <v>2</v>
      </c>
      <c r="M3" s="7">
        <v>50</v>
      </c>
      <c r="N3" s="7">
        <v>1</v>
      </c>
      <c r="O3" s="7">
        <v>1</v>
      </c>
      <c r="P3" s="7">
        <v>1</v>
      </c>
    </row>
    <row r="4" spans="1:16" ht="29" x14ac:dyDescent="0.35">
      <c r="A4" s="3" t="s">
        <v>19</v>
      </c>
      <c r="B4" s="14">
        <v>285</v>
      </c>
      <c r="C4" s="14">
        <v>14</v>
      </c>
      <c r="D4" s="14">
        <v>46</v>
      </c>
      <c r="E4" s="14">
        <v>2</v>
      </c>
      <c r="F4" s="14">
        <v>1</v>
      </c>
      <c r="G4" s="14">
        <v>12</v>
      </c>
      <c r="H4" s="14">
        <v>0</v>
      </c>
      <c r="I4" s="14">
        <v>30</v>
      </c>
      <c r="J4" s="14">
        <v>16</v>
      </c>
      <c r="K4" s="14">
        <v>6</v>
      </c>
      <c r="L4" s="14">
        <v>3</v>
      </c>
      <c r="M4" s="14">
        <v>34</v>
      </c>
      <c r="N4" s="14">
        <v>1</v>
      </c>
      <c r="O4" s="14">
        <v>1</v>
      </c>
      <c r="P4" s="14">
        <v>0</v>
      </c>
    </row>
    <row r="5" spans="1:16" ht="29" x14ac:dyDescent="0.35">
      <c r="A5" s="2" t="s">
        <v>20</v>
      </c>
      <c r="B5" s="7">
        <v>372</v>
      </c>
      <c r="C5" s="7">
        <v>14</v>
      </c>
      <c r="D5" s="7">
        <v>56</v>
      </c>
      <c r="E5" s="7">
        <v>2</v>
      </c>
      <c r="F5" s="7">
        <v>5</v>
      </c>
      <c r="G5" s="7">
        <v>20</v>
      </c>
      <c r="H5" s="7">
        <v>0</v>
      </c>
      <c r="I5" s="7">
        <v>37</v>
      </c>
      <c r="J5" s="7">
        <v>18</v>
      </c>
      <c r="K5" s="7">
        <v>9</v>
      </c>
      <c r="L5" s="7">
        <v>4</v>
      </c>
      <c r="M5" s="7">
        <v>40</v>
      </c>
      <c r="N5" s="7">
        <v>1</v>
      </c>
      <c r="O5" s="7">
        <v>1</v>
      </c>
      <c r="P5" s="7">
        <v>0</v>
      </c>
    </row>
    <row r="6" spans="1:16" ht="29" x14ac:dyDescent="0.35">
      <c r="A6" s="3" t="s">
        <v>21</v>
      </c>
      <c r="B6" s="14">
        <v>476</v>
      </c>
      <c r="C6" s="14">
        <v>12</v>
      </c>
      <c r="D6" s="14">
        <v>41</v>
      </c>
      <c r="E6" s="14">
        <v>7</v>
      </c>
      <c r="F6" s="14">
        <v>1</v>
      </c>
      <c r="G6" s="14">
        <v>24</v>
      </c>
      <c r="H6" s="14">
        <v>3</v>
      </c>
      <c r="I6" s="14">
        <v>28</v>
      </c>
      <c r="J6" s="14">
        <v>13</v>
      </c>
      <c r="K6" s="14">
        <v>8</v>
      </c>
      <c r="L6" s="14">
        <v>2</v>
      </c>
      <c r="M6" s="14">
        <v>27</v>
      </c>
      <c r="N6" s="14">
        <v>3</v>
      </c>
      <c r="O6" s="14">
        <v>0</v>
      </c>
      <c r="P6" s="14">
        <v>1</v>
      </c>
    </row>
    <row r="7" spans="1:16" x14ac:dyDescent="0.35">
      <c r="B7" s="40"/>
      <c r="C7" s="40"/>
      <c r="D7" s="40"/>
      <c r="E7" s="40"/>
      <c r="F7" s="40"/>
      <c r="G7" s="40"/>
    </row>
    <row r="8" spans="1:16" x14ac:dyDescent="0.35">
      <c r="B8" s="40" t="s">
        <v>124</v>
      </c>
      <c r="C8" s="40"/>
      <c r="D8" s="40"/>
      <c r="E8" s="40"/>
      <c r="F8" s="40"/>
      <c r="G8" s="40"/>
    </row>
    <row r="9" spans="1:16" x14ac:dyDescent="0.35">
      <c r="B9" s="40" t="s">
        <v>231</v>
      </c>
      <c r="C9" s="40"/>
      <c r="D9" s="40"/>
      <c r="E9" s="40"/>
      <c r="F9" s="40"/>
      <c r="G9" s="40"/>
    </row>
    <row r="10" spans="1:16" x14ac:dyDescent="0.35">
      <c r="B10" s="40"/>
      <c r="C10" s="40"/>
      <c r="D10" s="40"/>
      <c r="E10" s="40"/>
      <c r="F10" s="40"/>
      <c r="G10" s="40"/>
    </row>
    <row r="11" spans="1:16" x14ac:dyDescent="0.35">
      <c r="B11" s="40"/>
      <c r="C11" s="40"/>
      <c r="D11" s="40"/>
      <c r="E11" s="40"/>
      <c r="F11" s="40"/>
      <c r="G11" s="40"/>
    </row>
    <row r="12" spans="1:16" x14ac:dyDescent="0.35">
      <c r="B12" s="40"/>
      <c r="C12" s="40"/>
      <c r="D12" s="40"/>
      <c r="E12" s="40"/>
      <c r="F12" s="40"/>
      <c r="G12" s="40"/>
    </row>
  </sheetData>
  <sheetProtection algorithmName="SHA-512" hashValue="NsxEz3ci9WzIsE1rP7gr6SzGNBQ03eg7Q06SluEAfIM6HbbD1L1LiqAQb3rCbf3TeAZC6tw6Mybk9jUoP/fFBA==" saltValue="KU6Mverh7qLnOmSNiJkU2A==" spinCount="100000" sheet="1" objects="1" scenarios="1"/>
  <mergeCells count="1">
    <mergeCell ref="A1:P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0EED-2E40-43D1-81CD-C5FBA1F3C7E9}">
  <dimension ref="A1:O19"/>
  <sheetViews>
    <sheetView workbookViewId="0"/>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25.6328125" style="34" customWidth="1"/>
    <col min="12" max="14" width="15.6328125" style="18" customWidth="1"/>
    <col min="15" max="15" width="15.6328125" style="34" customWidth="1"/>
    <col min="16" max="16384" width="9.08984375" style="16"/>
  </cols>
  <sheetData>
    <row r="1" spans="1:15" ht="145" x14ac:dyDescent="0.35">
      <c r="A1" s="15" t="s">
        <v>68</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ht="159.5" x14ac:dyDescent="0.35">
      <c r="A2" s="32" t="s">
        <v>155</v>
      </c>
      <c r="B2" s="41" t="s">
        <v>229</v>
      </c>
      <c r="C2" s="41" t="s">
        <v>229</v>
      </c>
      <c r="D2" s="41" t="s">
        <v>229</v>
      </c>
      <c r="E2" s="41" t="s">
        <v>229</v>
      </c>
      <c r="F2" s="41" t="s">
        <v>229</v>
      </c>
      <c r="G2" s="41" t="s">
        <v>229</v>
      </c>
      <c r="H2" s="32">
        <v>6</v>
      </c>
      <c r="I2" s="32">
        <v>0</v>
      </c>
      <c r="J2" s="47">
        <v>0</v>
      </c>
      <c r="K2" s="32" t="s">
        <v>130</v>
      </c>
      <c r="L2" s="32">
        <v>0</v>
      </c>
      <c r="M2" s="32">
        <v>0</v>
      </c>
      <c r="N2" s="32">
        <v>0</v>
      </c>
      <c r="O2" s="32" t="s">
        <v>131</v>
      </c>
    </row>
    <row r="3" spans="1:15" ht="72.5" x14ac:dyDescent="0.35">
      <c r="A3" s="32" t="s">
        <v>156</v>
      </c>
      <c r="B3" s="41" t="s">
        <v>229</v>
      </c>
      <c r="C3" s="41" t="s">
        <v>229</v>
      </c>
      <c r="D3" s="41" t="s">
        <v>229</v>
      </c>
      <c r="E3" s="41" t="s">
        <v>229</v>
      </c>
      <c r="F3" s="41" t="s">
        <v>229</v>
      </c>
      <c r="G3" s="41" t="s">
        <v>229</v>
      </c>
      <c r="H3" s="32">
        <v>1</v>
      </c>
      <c r="I3" s="32">
        <v>0</v>
      </c>
      <c r="J3" s="47">
        <v>0</v>
      </c>
      <c r="K3" s="32" t="s">
        <v>115</v>
      </c>
      <c r="L3" s="32">
        <v>0</v>
      </c>
      <c r="M3" s="32">
        <v>0</v>
      </c>
      <c r="N3" s="32">
        <v>0</v>
      </c>
      <c r="O3" s="32" t="s">
        <v>115</v>
      </c>
    </row>
    <row r="4" spans="1:15" ht="72.5" x14ac:dyDescent="0.35">
      <c r="A4" s="32" t="s">
        <v>157</v>
      </c>
      <c r="B4" s="41" t="s">
        <v>229</v>
      </c>
      <c r="C4" s="41" t="s">
        <v>229</v>
      </c>
      <c r="D4" s="41" t="s">
        <v>229</v>
      </c>
      <c r="E4" s="41" t="s">
        <v>229</v>
      </c>
      <c r="F4" s="41" t="s">
        <v>229</v>
      </c>
      <c r="G4" s="41" t="s">
        <v>229</v>
      </c>
      <c r="H4" s="32">
        <v>1</v>
      </c>
      <c r="I4" s="32">
        <v>0</v>
      </c>
      <c r="J4" s="47">
        <v>0</v>
      </c>
      <c r="K4" s="32" t="s">
        <v>115</v>
      </c>
      <c r="L4" s="32">
        <v>0</v>
      </c>
      <c r="M4" s="32">
        <v>0</v>
      </c>
      <c r="N4" s="32">
        <v>0</v>
      </c>
      <c r="O4" s="32" t="s">
        <v>115</v>
      </c>
    </row>
    <row r="5" spans="1:15" ht="30.9" customHeight="1" x14ac:dyDescent="0.35">
      <c r="C5" s="44"/>
      <c r="J5" s="48"/>
    </row>
    <row r="6" spans="1:15" ht="40.5" customHeight="1" x14ac:dyDescent="0.35">
      <c r="A6" s="51" t="s">
        <v>122</v>
      </c>
      <c r="B6" s="52"/>
      <c r="C6" s="44"/>
    </row>
    <row r="7" spans="1:15" ht="42" customHeight="1" x14ac:dyDescent="0.35">
      <c r="A7" s="19" t="s">
        <v>78</v>
      </c>
      <c r="B7" s="17" t="s">
        <v>118</v>
      </c>
      <c r="C7" s="44"/>
    </row>
    <row r="8" spans="1:15" ht="42" customHeight="1" x14ac:dyDescent="0.35">
      <c r="A8" s="19" t="s">
        <v>99</v>
      </c>
      <c r="B8" s="17">
        <v>1</v>
      </c>
      <c r="C8" s="45"/>
    </row>
    <row r="9" spans="1:15" ht="87" x14ac:dyDescent="0.35">
      <c r="A9" s="19" t="s">
        <v>100</v>
      </c>
      <c r="B9" s="17">
        <v>7</v>
      </c>
      <c r="C9" s="45"/>
    </row>
    <row r="10" spans="1:15" ht="58" x14ac:dyDescent="0.35">
      <c r="A10" s="19" t="s">
        <v>101</v>
      </c>
      <c r="B10" s="17">
        <v>8</v>
      </c>
      <c r="C10" s="45"/>
    </row>
    <row r="11" spans="1:15" ht="116" x14ac:dyDescent="0.35">
      <c r="A11" s="19" t="s">
        <v>102</v>
      </c>
      <c r="B11" s="17">
        <v>0</v>
      </c>
      <c r="C11" s="45"/>
    </row>
    <row r="12" spans="1:15" ht="87" x14ac:dyDescent="0.35">
      <c r="A12" s="19" t="s">
        <v>103</v>
      </c>
      <c r="B12" s="17">
        <v>1</v>
      </c>
      <c r="C12" s="45"/>
    </row>
    <row r="13" spans="1:15" ht="145" x14ac:dyDescent="0.35">
      <c r="A13" s="19" t="s">
        <v>104</v>
      </c>
      <c r="B13" s="17">
        <v>0</v>
      </c>
      <c r="C13" s="45"/>
    </row>
    <row r="14" spans="1:15" ht="72.5" x14ac:dyDescent="0.35">
      <c r="A14" s="19" t="s">
        <v>105</v>
      </c>
      <c r="B14" s="17">
        <v>0</v>
      </c>
      <c r="C14" s="45"/>
    </row>
    <row r="15" spans="1:15" ht="87" x14ac:dyDescent="0.35">
      <c r="A15" s="19" t="s">
        <v>106</v>
      </c>
      <c r="B15" s="17">
        <v>0</v>
      </c>
      <c r="C15" s="45"/>
    </row>
    <row r="16" spans="1:15" ht="101.5" x14ac:dyDescent="0.35">
      <c r="A16" s="19" t="s">
        <v>107</v>
      </c>
      <c r="B16" s="17">
        <v>0</v>
      </c>
      <c r="C16" s="45"/>
    </row>
    <row r="17" spans="1:3" ht="101.5" x14ac:dyDescent="0.35">
      <c r="A17" s="19" t="s">
        <v>108</v>
      </c>
      <c r="B17" s="17">
        <v>0</v>
      </c>
      <c r="C17" s="45"/>
    </row>
    <row r="18" spans="1:3" ht="101.5" x14ac:dyDescent="0.35">
      <c r="A18" s="19" t="s">
        <v>109</v>
      </c>
      <c r="B18" s="17">
        <v>0</v>
      </c>
      <c r="C18" s="45"/>
    </row>
    <row r="19" spans="1:3" ht="145" x14ac:dyDescent="0.35">
      <c r="A19" s="46" t="s">
        <v>110</v>
      </c>
      <c r="B19" s="17">
        <v>0</v>
      </c>
    </row>
  </sheetData>
  <sheetProtection algorithmName="SHA-512" hashValue="iuN2yBrOoZo5SH+izZzYY3Soq39R3EwhPQxR00h6aQ/EiHvK0SAbFUZ33ThfeA7JONxP072rccIzSZZzBEcZ8Q==" saltValue="T/1htnsu8WDRKZW4XNyjVQ==" spinCount="100000" sheet="1" objects="1" scenarios="1"/>
  <mergeCells count="1">
    <mergeCell ref="A6:B6"/>
  </mergeCells>
  <phoneticPr fontId="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16FF-ADF6-4467-BAB5-6E0BBC8D8808}">
  <dimension ref="A1:O17"/>
  <sheetViews>
    <sheetView workbookViewId="0">
      <selection activeCell="A3" sqref="A1:O17"/>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71</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21" x14ac:dyDescent="0.35">
      <c r="A2" s="60" t="s">
        <v>77</v>
      </c>
      <c r="B2" s="61"/>
      <c r="C2" s="61"/>
      <c r="D2" s="61"/>
      <c r="E2" s="61"/>
      <c r="F2" s="61"/>
      <c r="G2" s="61"/>
      <c r="H2" s="61"/>
      <c r="I2" s="61"/>
      <c r="J2" s="61"/>
      <c r="K2" s="61"/>
      <c r="L2" s="61"/>
      <c r="M2" s="61"/>
      <c r="N2" s="61"/>
      <c r="O2" s="61"/>
    </row>
    <row r="3" spans="1:15" ht="30.9" customHeight="1" x14ac:dyDescent="0.35">
      <c r="C3" s="44"/>
      <c r="D3" s="16"/>
      <c r="E3" s="16"/>
      <c r="F3" s="16"/>
      <c r="G3" s="16"/>
      <c r="H3" s="18"/>
      <c r="I3" s="18"/>
      <c r="J3" s="43"/>
      <c r="K3" s="34"/>
      <c r="L3" s="18"/>
      <c r="M3" s="18"/>
      <c r="N3" s="18"/>
      <c r="O3" s="34"/>
    </row>
    <row r="4" spans="1:15" ht="45" customHeight="1" x14ac:dyDescent="0.35">
      <c r="A4" s="51" t="s">
        <v>72</v>
      </c>
      <c r="B4" s="52"/>
      <c r="C4" s="44"/>
      <c r="D4" s="16"/>
      <c r="E4" s="16"/>
      <c r="F4" s="16"/>
      <c r="G4" s="16"/>
      <c r="H4" s="18"/>
      <c r="I4" s="18"/>
      <c r="J4" s="43"/>
      <c r="K4" s="34"/>
      <c r="L4" s="18"/>
      <c r="M4" s="18"/>
      <c r="N4" s="18"/>
      <c r="O4" s="34"/>
    </row>
    <row r="5" spans="1:15" ht="42" customHeight="1" x14ac:dyDescent="0.35">
      <c r="A5" s="19" t="s">
        <v>78</v>
      </c>
      <c r="B5" s="17" t="s">
        <v>36</v>
      </c>
      <c r="C5" s="44"/>
      <c r="D5" s="16"/>
      <c r="E5" s="16"/>
      <c r="F5" s="16"/>
      <c r="G5" s="16"/>
      <c r="H5" s="18"/>
      <c r="I5" s="18"/>
      <c r="J5" s="43"/>
      <c r="K5" s="34"/>
      <c r="L5" s="18"/>
      <c r="M5" s="18"/>
      <c r="N5" s="18"/>
      <c r="O5" s="34"/>
    </row>
    <row r="6" spans="1:15" ht="42" customHeight="1" x14ac:dyDescent="0.35">
      <c r="A6" s="19" t="s">
        <v>99</v>
      </c>
      <c r="B6" s="17">
        <v>1</v>
      </c>
      <c r="C6" s="45"/>
      <c r="D6" s="16"/>
      <c r="E6" s="16"/>
      <c r="F6" s="16"/>
      <c r="G6" s="16"/>
      <c r="H6" s="18"/>
      <c r="I6" s="18"/>
      <c r="J6" s="43"/>
      <c r="K6" s="34"/>
      <c r="L6" s="18"/>
      <c r="M6" s="18"/>
      <c r="N6" s="18"/>
      <c r="O6" s="34"/>
    </row>
    <row r="7" spans="1:15" ht="87" x14ac:dyDescent="0.35">
      <c r="A7" s="19" t="s">
        <v>100</v>
      </c>
      <c r="B7" s="17">
        <v>3</v>
      </c>
      <c r="C7" s="45"/>
      <c r="D7" s="16"/>
      <c r="E7" s="16"/>
      <c r="F7" s="16"/>
      <c r="G7" s="16"/>
      <c r="H7" s="18"/>
      <c r="I7" s="18"/>
      <c r="J7" s="43"/>
      <c r="K7" s="34"/>
      <c r="L7" s="18"/>
      <c r="M7" s="18"/>
      <c r="N7" s="18"/>
      <c r="O7" s="34"/>
    </row>
    <row r="8" spans="1:15" ht="58" x14ac:dyDescent="0.35">
      <c r="A8" s="19" t="s">
        <v>101</v>
      </c>
      <c r="B8" s="17">
        <v>0</v>
      </c>
      <c r="C8" s="45"/>
      <c r="D8" s="16"/>
      <c r="E8" s="16"/>
      <c r="F8" s="16"/>
      <c r="G8" s="16"/>
      <c r="H8" s="18"/>
      <c r="I8" s="18"/>
      <c r="J8" s="43"/>
      <c r="K8" s="34"/>
      <c r="L8" s="18"/>
      <c r="M8" s="18"/>
      <c r="N8" s="18"/>
      <c r="O8" s="34"/>
    </row>
    <row r="9" spans="1:15" ht="116" x14ac:dyDescent="0.35">
      <c r="A9" s="19" t="s">
        <v>102</v>
      </c>
      <c r="B9" s="17">
        <v>0</v>
      </c>
      <c r="C9" s="45"/>
      <c r="D9" s="16"/>
      <c r="E9" s="16"/>
      <c r="F9" s="16"/>
      <c r="G9" s="16"/>
      <c r="H9" s="18"/>
      <c r="I9" s="18"/>
      <c r="J9" s="43"/>
      <c r="K9" s="34"/>
      <c r="L9" s="18"/>
      <c r="M9" s="18"/>
      <c r="N9" s="18"/>
      <c r="O9" s="34"/>
    </row>
    <row r="10" spans="1:15" ht="87" x14ac:dyDescent="0.35">
      <c r="A10" s="19" t="s">
        <v>103</v>
      </c>
      <c r="B10" s="17">
        <v>0</v>
      </c>
      <c r="C10" s="45"/>
      <c r="D10" s="16"/>
      <c r="E10" s="16"/>
      <c r="F10" s="16"/>
      <c r="G10" s="16"/>
      <c r="H10" s="18"/>
      <c r="I10" s="18"/>
      <c r="J10" s="43"/>
      <c r="K10" s="34"/>
      <c r="L10" s="18"/>
      <c r="M10" s="18"/>
      <c r="N10" s="18"/>
      <c r="O10" s="34"/>
    </row>
    <row r="11" spans="1:15" ht="145" x14ac:dyDescent="0.35">
      <c r="A11" s="19" t="s">
        <v>104</v>
      </c>
      <c r="B11" s="17">
        <v>0</v>
      </c>
      <c r="C11" s="45"/>
      <c r="D11" s="16"/>
      <c r="E11" s="16"/>
      <c r="F11" s="16"/>
      <c r="G11" s="16"/>
      <c r="H11" s="18"/>
      <c r="I11" s="18"/>
      <c r="J11" s="43"/>
      <c r="K11" s="34"/>
      <c r="L11" s="18"/>
      <c r="M11" s="18"/>
      <c r="N11" s="18"/>
      <c r="O11" s="34"/>
    </row>
    <row r="12" spans="1:15" ht="72.5" x14ac:dyDescent="0.35">
      <c r="A12" s="19" t="s">
        <v>105</v>
      </c>
      <c r="B12" s="17">
        <v>0</v>
      </c>
      <c r="C12" s="45"/>
      <c r="D12" s="16"/>
      <c r="E12" s="16"/>
      <c r="F12" s="16"/>
      <c r="G12" s="16"/>
      <c r="H12" s="18"/>
      <c r="I12" s="18"/>
      <c r="J12" s="43"/>
      <c r="K12" s="34"/>
      <c r="L12" s="18"/>
      <c r="M12" s="18"/>
      <c r="N12" s="18"/>
      <c r="O12" s="34"/>
    </row>
    <row r="13" spans="1:15" ht="87" x14ac:dyDescent="0.35">
      <c r="A13" s="19" t="s">
        <v>106</v>
      </c>
      <c r="B13" s="17">
        <v>0</v>
      </c>
      <c r="C13" s="45"/>
      <c r="D13" s="16"/>
      <c r="E13" s="16"/>
      <c r="F13" s="16"/>
      <c r="G13" s="16"/>
      <c r="H13" s="18"/>
      <c r="I13" s="18"/>
      <c r="J13" s="43"/>
      <c r="K13" s="34"/>
      <c r="L13" s="18"/>
      <c r="M13" s="18"/>
      <c r="N13" s="18"/>
      <c r="O13" s="34"/>
    </row>
    <row r="14" spans="1:15" ht="101.5" x14ac:dyDescent="0.35">
      <c r="A14" s="19" t="s">
        <v>107</v>
      </c>
      <c r="B14" s="17">
        <v>0</v>
      </c>
      <c r="C14" s="45"/>
      <c r="D14" s="16"/>
      <c r="E14" s="16"/>
      <c r="F14" s="16"/>
      <c r="G14" s="16"/>
      <c r="H14" s="18"/>
      <c r="I14" s="18"/>
      <c r="J14" s="43"/>
      <c r="K14" s="34"/>
      <c r="L14" s="18"/>
      <c r="M14" s="18"/>
      <c r="N14" s="18"/>
      <c r="O14" s="34"/>
    </row>
    <row r="15" spans="1:15" ht="101.5" x14ac:dyDescent="0.35">
      <c r="A15" s="19" t="s">
        <v>108</v>
      </c>
      <c r="B15" s="17">
        <v>0</v>
      </c>
      <c r="C15" s="45"/>
      <c r="D15" s="16"/>
      <c r="E15" s="16"/>
      <c r="F15" s="16"/>
      <c r="G15" s="16"/>
      <c r="H15" s="18"/>
      <c r="I15" s="18"/>
      <c r="J15" s="43"/>
      <c r="K15" s="34"/>
      <c r="L15" s="18"/>
      <c r="M15" s="18"/>
      <c r="N15" s="18"/>
      <c r="O15" s="34"/>
    </row>
    <row r="16" spans="1:15" ht="101.5" x14ac:dyDescent="0.35">
      <c r="A16" s="19" t="s">
        <v>109</v>
      </c>
      <c r="B16" s="17">
        <v>0</v>
      </c>
      <c r="C16" s="45"/>
      <c r="D16" s="16"/>
      <c r="E16" s="16"/>
      <c r="F16" s="16"/>
      <c r="G16" s="16"/>
      <c r="H16" s="18"/>
      <c r="I16" s="18"/>
      <c r="J16" s="43"/>
      <c r="K16" s="34"/>
      <c r="L16" s="18"/>
      <c r="M16" s="18"/>
      <c r="N16" s="18"/>
      <c r="O16" s="34"/>
    </row>
    <row r="17" spans="1:15" ht="145" x14ac:dyDescent="0.35">
      <c r="A17" s="46" t="s">
        <v>110</v>
      </c>
      <c r="B17" s="17">
        <v>0</v>
      </c>
      <c r="C17" s="16"/>
      <c r="D17" s="16"/>
      <c r="E17" s="16"/>
      <c r="F17" s="16"/>
      <c r="G17" s="16"/>
      <c r="H17" s="18"/>
      <c r="I17" s="18"/>
      <c r="J17" s="43"/>
      <c r="K17" s="34"/>
      <c r="L17" s="18"/>
      <c r="M17" s="18"/>
      <c r="N17" s="18"/>
      <c r="O17" s="34"/>
    </row>
  </sheetData>
  <sheetProtection algorithmName="SHA-512" hashValue="4O+sQWkPIIyYMEwTC4S/Ug82Pd5Vmd2Piv7cZ82nbceMkEBgE6viBS8o8MvEZRSd1ZMKvVWr/ESDiYUiuin02A==" saltValue="C03FXIzVE8pHTXMHhnmFhw==" spinCount="100000" sheet="1" objects="1" scenarios="1"/>
  <mergeCells count="2">
    <mergeCell ref="A4:B4"/>
    <mergeCell ref="A2:O2"/>
  </mergeCells>
  <phoneticPr fontId="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790A-DEC3-41FA-BC1A-AC42765E9226}">
  <dimension ref="A1:O17"/>
  <sheetViews>
    <sheetView workbookViewId="0">
      <selection sqref="A1:O2"/>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73</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72.5" x14ac:dyDescent="0.35">
      <c r="A2" s="17" t="s">
        <v>174</v>
      </c>
      <c r="B2" s="41" t="s">
        <v>229</v>
      </c>
      <c r="C2" s="41" t="s">
        <v>229</v>
      </c>
      <c r="D2" s="41" t="s">
        <v>229</v>
      </c>
      <c r="E2" s="41" t="s">
        <v>229</v>
      </c>
      <c r="F2" s="41" t="s">
        <v>229</v>
      </c>
      <c r="G2" s="41" t="s">
        <v>229</v>
      </c>
      <c r="H2" s="17">
        <v>1</v>
      </c>
      <c r="I2" s="17">
        <v>0</v>
      </c>
      <c r="J2" s="17">
        <v>0</v>
      </c>
      <c r="K2" s="32" t="s">
        <v>115</v>
      </c>
      <c r="L2" s="17">
        <v>0</v>
      </c>
      <c r="M2" s="17">
        <v>0</v>
      </c>
      <c r="N2" s="17">
        <v>0</v>
      </c>
      <c r="O2" s="32" t="s">
        <v>115</v>
      </c>
    </row>
    <row r="3" spans="1:15" ht="42" customHeight="1" x14ac:dyDescent="0.35"/>
    <row r="4" spans="1:15" ht="42" customHeight="1" x14ac:dyDescent="0.35">
      <c r="A4" s="51" t="s">
        <v>74</v>
      </c>
      <c r="B4" s="52"/>
      <c r="C4" s="10"/>
    </row>
    <row r="5" spans="1:15" ht="58" x14ac:dyDescent="0.35">
      <c r="A5" s="19" t="s">
        <v>78</v>
      </c>
      <c r="B5" s="17" t="s">
        <v>36</v>
      </c>
      <c r="C5" s="10"/>
    </row>
    <row r="6" spans="1:15" ht="72.5" x14ac:dyDescent="0.35">
      <c r="A6" s="5" t="s">
        <v>99</v>
      </c>
      <c r="B6" s="17">
        <v>2</v>
      </c>
      <c r="C6" s="10"/>
    </row>
    <row r="7" spans="1:15" ht="87" x14ac:dyDescent="0.35">
      <c r="A7" s="5" t="s">
        <v>100</v>
      </c>
      <c r="B7" s="17">
        <v>5</v>
      </c>
      <c r="C7" s="11"/>
    </row>
    <row r="8" spans="1:15" ht="58" x14ac:dyDescent="0.35">
      <c r="A8" s="5" t="s">
        <v>101</v>
      </c>
      <c r="B8" s="17">
        <v>1</v>
      </c>
      <c r="C8" s="11"/>
    </row>
    <row r="9" spans="1:15" ht="116" x14ac:dyDescent="0.35">
      <c r="A9" s="5" t="s">
        <v>102</v>
      </c>
      <c r="B9" s="17">
        <v>0</v>
      </c>
      <c r="C9" s="11"/>
    </row>
    <row r="10" spans="1:15" ht="87" x14ac:dyDescent="0.35">
      <c r="A10" s="5" t="s">
        <v>103</v>
      </c>
      <c r="B10" s="17">
        <v>0</v>
      </c>
      <c r="C10" s="11"/>
    </row>
    <row r="11" spans="1:15" ht="145" x14ac:dyDescent="0.35">
      <c r="A11" s="5" t="s">
        <v>104</v>
      </c>
      <c r="B11" s="17">
        <v>0</v>
      </c>
      <c r="C11" s="11"/>
    </row>
    <row r="12" spans="1:15" ht="72.5" x14ac:dyDescent="0.35">
      <c r="A12" s="5" t="s">
        <v>105</v>
      </c>
      <c r="B12" s="17">
        <v>0</v>
      </c>
      <c r="C12" s="11"/>
    </row>
    <row r="13" spans="1:15" ht="87" x14ac:dyDescent="0.35">
      <c r="A13" s="5" t="s">
        <v>106</v>
      </c>
      <c r="B13" s="17">
        <v>0</v>
      </c>
      <c r="C13" s="11"/>
    </row>
    <row r="14" spans="1:15" ht="101.5" x14ac:dyDescent="0.35">
      <c r="A14" s="5" t="s">
        <v>107</v>
      </c>
      <c r="B14" s="17">
        <v>0</v>
      </c>
      <c r="C14" s="11"/>
    </row>
    <row r="15" spans="1:15" ht="101.5" x14ac:dyDescent="0.35">
      <c r="A15" s="5" t="s">
        <v>108</v>
      </c>
      <c r="B15" s="17">
        <v>0</v>
      </c>
      <c r="C15" s="11"/>
    </row>
    <row r="16" spans="1:15" ht="101.5" x14ac:dyDescent="0.35">
      <c r="A16" s="5" t="s">
        <v>109</v>
      </c>
      <c r="B16" s="17">
        <v>0</v>
      </c>
      <c r="C16" s="11"/>
    </row>
    <row r="17" spans="1:3" ht="145" x14ac:dyDescent="0.35">
      <c r="A17" s="6" t="s">
        <v>110</v>
      </c>
      <c r="B17" s="17">
        <v>0</v>
      </c>
      <c r="C17" s="11"/>
    </row>
  </sheetData>
  <sheetProtection algorithmName="SHA-512" hashValue="M0vdKY/Pj4Bvi5D2j9Jpcbj6z2nMXF7XRXp6uPj2eK0uDYSp7Sp+rnr/5Tkg7m2SMxGOrPwMHaxpsZPI3t3dmw==" saltValue="sArWnyAFr/CrQ7ibxVpULg==" spinCount="100000" sheet="1" objects="1" scenarios="1"/>
  <mergeCells count="1">
    <mergeCell ref="A4:B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64-4982-45C2-A511-8B629236C47B}">
  <dimension ref="A1:O17"/>
  <sheetViews>
    <sheetView workbookViewId="0">
      <selection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75</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18" customFormat="1" ht="116" x14ac:dyDescent="0.35">
      <c r="A2" s="17" t="s">
        <v>147</v>
      </c>
      <c r="B2" s="41" t="s">
        <v>229</v>
      </c>
      <c r="C2" s="41" t="s">
        <v>229</v>
      </c>
      <c r="D2" s="41" t="s">
        <v>229</v>
      </c>
      <c r="E2" s="41" t="s">
        <v>229</v>
      </c>
      <c r="F2" s="41" t="s">
        <v>229</v>
      </c>
      <c r="G2" s="41" t="s">
        <v>229</v>
      </c>
      <c r="H2" s="17">
        <v>28</v>
      </c>
      <c r="I2" s="17">
        <v>0</v>
      </c>
      <c r="J2" s="42">
        <v>1</v>
      </c>
      <c r="K2" s="32" t="s">
        <v>126</v>
      </c>
      <c r="L2" s="17">
        <v>0</v>
      </c>
      <c r="M2" s="17">
        <v>0</v>
      </c>
      <c r="N2" s="17">
        <v>0</v>
      </c>
      <c r="O2" s="32" t="s">
        <v>115</v>
      </c>
    </row>
    <row r="3" spans="1:15" ht="30.9" customHeight="1" x14ac:dyDescent="0.35">
      <c r="A3" s="18"/>
      <c r="B3" s="34"/>
      <c r="C3" s="18"/>
      <c r="D3" s="18"/>
      <c r="E3" s="34"/>
      <c r="F3" s="18"/>
      <c r="G3" s="18"/>
    </row>
    <row r="4" spans="1:15" ht="43.5" customHeight="1" x14ac:dyDescent="0.35">
      <c r="A4" s="51" t="s">
        <v>76</v>
      </c>
      <c r="B4" s="52"/>
      <c r="C4" s="44"/>
    </row>
    <row r="5" spans="1:15" ht="42" customHeight="1" x14ac:dyDescent="0.35">
      <c r="A5" s="19" t="s">
        <v>78</v>
      </c>
      <c r="B5" s="17" t="s">
        <v>36</v>
      </c>
      <c r="C5" s="44"/>
    </row>
    <row r="6" spans="1:15" ht="42" customHeight="1" x14ac:dyDescent="0.35">
      <c r="A6" s="19" t="s">
        <v>99</v>
      </c>
      <c r="B6" s="17">
        <v>1</v>
      </c>
      <c r="C6" s="45"/>
    </row>
    <row r="7" spans="1:15" ht="87" x14ac:dyDescent="0.35">
      <c r="A7" s="19" t="s">
        <v>100</v>
      </c>
      <c r="B7" s="17">
        <v>3</v>
      </c>
      <c r="C7" s="45"/>
    </row>
    <row r="8" spans="1:15" ht="58" x14ac:dyDescent="0.35">
      <c r="A8" s="19" t="s">
        <v>101</v>
      </c>
      <c r="B8" s="17">
        <v>28</v>
      </c>
      <c r="C8" s="45"/>
    </row>
    <row r="9" spans="1:15" ht="116" x14ac:dyDescent="0.35">
      <c r="A9" s="19" t="s">
        <v>102</v>
      </c>
      <c r="B9" s="17">
        <v>1</v>
      </c>
      <c r="C9" s="45"/>
    </row>
    <row r="10" spans="1:15" ht="87" x14ac:dyDescent="0.35">
      <c r="A10" s="19" t="s">
        <v>103</v>
      </c>
      <c r="B10" s="17">
        <v>1</v>
      </c>
      <c r="C10" s="45"/>
    </row>
    <row r="11" spans="1:15" ht="145" x14ac:dyDescent="0.35">
      <c r="A11" s="19" t="s">
        <v>104</v>
      </c>
      <c r="B11" s="17">
        <v>0</v>
      </c>
      <c r="C11" s="45"/>
    </row>
    <row r="12" spans="1:15" ht="72.5" x14ac:dyDescent="0.35">
      <c r="A12" s="19" t="s">
        <v>105</v>
      </c>
      <c r="B12" s="17">
        <v>0</v>
      </c>
      <c r="C12" s="45"/>
    </row>
    <row r="13" spans="1:15" ht="87" x14ac:dyDescent="0.35">
      <c r="A13" s="19" t="s">
        <v>106</v>
      </c>
      <c r="B13" s="17">
        <v>0</v>
      </c>
      <c r="C13" s="45"/>
    </row>
    <row r="14" spans="1:15" ht="101.5" x14ac:dyDescent="0.35">
      <c r="A14" s="19" t="s">
        <v>107</v>
      </c>
      <c r="B14" s="17">
        <v>0</v>
      </c>
      <c r="C14" s="45"/>
    </row>
    <row r="15" spans="1:15" ht="101.5" x14ac:dyDescent="0.35">
      <c r="A15" s="19" t="s">
        <v>108</v>
      </c>
      <c r="B15" s="17">
        <v>0</v>
      </c>
      <c r="C15" s="45"/>
    </row>
    <row r="16" spans="1:15" ht="101.5" x14ac:dyDescent="0.35">
      <c r="A16" s="19" t="s">
        <v>109</v>
      </c>
      <c r="B16" s="17">
        <v>0</v>
      </c>
      <c r="C16" s="45"/>
    </row>
    <row r="17" spans="1:2" ht="145" x14ac:dyDescent="0.35">
      <c r="A17" s="46" t="s">
        <v>110</v>
      </c>
      <c r="B17" s="17">
        <v>0</v>
      </c>
    </row>
  </sheetData>
  <sheetProtection algorithmName="SHA-512" hashValue="yIcC9v841PrJdTTP7GUu4OjWr2nqw6pkx0A7bZCsc2DdV9CtNC4bFaBXyOFmp1uZjwXy+rn0dqqTXnefOoMgzw==" saltValue="r9dHaa1lOGDTDEjwLnzDGQ==" spinCount="100000" sheet="1" objects="1" scenarios="1"/>
  <mergeCells count="1">
    <mergeCell ref="A4:B4"/>
  </mergeCells>
  <phoneticPr fontId="5" type="noConversion"/>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dimension ref="A1:AY117"/>
  <sheetViews>
    <sheetView zoomScale="110" zoomScaleNormal="110" workbookViewId="0">
      <selection sqref="A1:XFD1048576"/>
    </sheetView>
  </sheetViews>
  <sheetFormatPr defaultColWidth="16.453125" defaultRowHeight="14.5" x14ac:dyDescent="0.35"/>
  <cols>
    <col min="1" max="1" width="12.6328125" style="31" customWidth="1"/>
    <col min="2" max="2" width="14.90625" style="31" customWidth="1"/>
    <col min="3" max="7" width="16.453125" style="31"/>
    <col min="8" max="8" width="15.6328125" style="34" customWidth="1"/>
    <col min="9" max="9" width="16.453125" style="31"/>
    <col min="10" max="10" width="16.453125" style="38"/>
    <col min="11" max="11" width="16.453125" style="31"/>
    <col min="12" max="29" width="8.90625" style="31"/>
    <col min="30" max="16384" width="16.453125" style="31"/>
  </cols>
  <sheetData>
    <row r="1" spans="1:51" ht="159.5" x14ac:dyDescent="0.35">
      <c r="A1" s="15" t="s">
        <v>35</v>
      </c>
      <c r="B1" s="15" t="s">
        <v>22</v>
      </c>
      <c r="C1" s="15" t="s">
        <v>33</v>
      </c>
      <c r="D1" s="15" t="s">
        <v>34</v>
      </c>
      <c r="E1" s="15" t="s">
        <v>23</v>
      </c>
      <c r="F1" s="15" t="s">
        <v>24</v>
      </c>
      <c r="G1" s="15" t="s">
        <v>25</v>
      </c>
      <c r="H1" s="15" t="s">
        <v>26</v>
      </c>
      <c r="I1" s="15" t="s">
        <v>111</v>
      </c>
      <c r="J1" s="15" t="s">
        <v>27</v>
      </c>
      <c r="K1" s="15" t="s">
        <v>28</v>
      </c>
      <c r="L1" s="15" t="s">
        <v>79</v>
      </c>
      <c r="M1" s="15" t="s">
        <v>80</v>
      </c>
      <c r="N1" s="15" t="s">
        <v>81</v>
      </c>
      <c r="O1" s="15" t="s">
        <v>82</v>
      </c>
      <c r="P1" s="15" t="s">
        <v>83</v>
      </c>
      <c r="Q1" s="15" t="s">
        <v>84</v>
      </c>
      <c r="R1" s="15" t="s">
        <v>85</v>
      </c>
      <c r="S1" s="15" t="s">
        <v>86</v>
      </c>
      <c r="T1" s="15" t="s">
        <v>87</v>
      </c>
      <c r="U1" s="15" t="s">
        <v>88</v>
      </c>
      <c r="V1" s="15" t="s">
        <v>89</v>
      </c>
      <c r="W1" s="15" t="s">
        <v>90</v>
      </c>
      <c r="X1" s="15" t="s">
        <v>91</v>
      </c>
      <c r="Y1" s="15" t="s">
        <v>92</v>
      </c>
      <c r="Z1" s="15" t="s">
        <v>93</v>
      </c>
      <c r="AA1" s="15" t="s">
        <v>94</v>
      </c>
      <c r="AB1" s="15" t="s">
        <v>95</v>
      </c>
      <c r="AC1" s="15" t="s">
        <v>96</v>
      </c>
      <c r="AD1" s="15" t="s">
        <v>29</v>
      </c>
      <c r="AE1" s="15" t="s">
        <v>125</v>
      </c>
      <c r="AF1" s="15" t="s">
        <v>31</v>
      </c>
      <c r="AG1" s="15" t="s">
        <v>32</v>
      </c>
      <c r="AH1" s="15" t="s">
        <v>79</v>
      </c>
      <c r="AI1" s="15" t="s">
        <v>80</v>
      </c>
      <c r="AJ1" s="15" t="s">
        <v>81</v>
      </c>
      <c r="AK1" s="15" t="s">
        <v>82</v>
      </c>
      <c r="AL1" s="15" t="s">
        <v>83</v>
      </c>
      <c r="AM1" s="15" t="s">
        <v>84</v>
      </c>
      <c r="AN1" s="15" t="s">
        <v>85</v>
      </c>
      <c r="AO1" s="15" t="s">
        <v>86</v>
      </c>
      <c r="AP1" s="15" t="s">
        <v>87</v>
      </c>
      <c r="AQ1" s="15" t="s">
        <v>88</v>
      </c>
      <c r="AR1" s="15" t="s">
        <v>89</v>
      </c>
      <c r="AS1" s="15" t="s">
        <v>90</v>
      </c>
      <c r="AT1" s="15" t="s">
        <v>91</v>
      </c>
      <c r="AU1" s="15" t="s">
        <v>92</v>
      </c>
      <c r="AV1" s="15" t="s">
        <v>93</v>
      </c>
      <c r="AW1" s="15" t="s">
        <v>94</v>
      </c>
      <c r="AX1" s="15" t="s">
        <v>95</v>
      </c>
      <c r="AY1" s="15" t="s">
        <v>96</v>
      </c>
    </row>
    <row r="2" spans="1:51" s="34" customFormat="1" ht="72.5" x14ac:dyDescent="0.35">
      <c r="A2" s="32" t="s">
        <v>188</v>
      </c>
      <c r="B2" s="32" t="s">
        <v>121</v>
      </c>
      <c r="C2" s="32" t="s">
        <v>116</v>
      </c>
      <c r="D2" s="32" t="s">
        <v>116</v>
      </c>
      <c r="E2" s="32" t="s">
        <v>113</v>
      </c>
      <c r="F2" s="32" t="s">
        <v>114</v>
      </c>
      <c r="G2" s="32" t="s">
        <v>36</v>
      </c>
      <c r="H2" s="32">
        <v>1</v>
      </c>
      <c r="I2" s="32">
        <v>0</v>
      </c>
      <c r="J2" s="32">
        <v>0</v>
      </c>
      <c r="K2" s="32" t="s">
        <v>115</v>
      </c>
      <c r="L2" s="33" t="str">
        <f t="shared" ref="L2:L42" si="0">IF(COUNTIF($K2,"*Three or fewer restraints/seclusion occurred during this reporting period*"),"1","0")</f>
        <v>1</v>
      </c>
      <c r="M2" s="33" t="str">
        <f t="shared" ref="M2:M42" si="1">IF(COUNTIF($K2,"*Update has been made to the FBA*"),"1","0")</f>
        <v>0</v>
      </c>
      <c r="N2" s="33" t="str">
        <f t="shared" ref="N2:N42" si="2">IF(COUNTIF($K2,"*Update has been made to the PBSP*"),"1","0")</f>
        <v>0</v>
      </c>
      <c r="O2" s="33" t="str">
        <f t="shared" ref="O2:O42" si="3">IF(COUNTIF($K2,"*ISP Team has convened*"),"1","0")</f>
        <v>0</v>
      </c>
      <c r="P2" s="33" t="str">
        <f t="shared" ref="P2:P42" si="4">IF(COUNTIF($K2,"*General retraining of staff*"),"1","0")</f>
        <v>0</v>
      </c>
      <c r="Q2" s="33" t="str">
        <f t="shared" ref="Q2:Q42" si="5">IF(COUNTIF($K2,"*ISP Team has convened*"),"1","0")</f>
        <v>0</v>
      </c>
      <c r="R2" s="33" t="str">
        <f t="shared" ref="R2:R42" si="6">IF(COUNTIF($K2,"*Changes made to the ISP*"),"1","0")</f>
        <v>0</v>
      </c>
      <c r="S2" s="33" t="str">
        <f t="shared" ref="S2:S42" si="7">IF(COUNTIF($K2,"*Assistive Device/Technology added to child's ISP*"),"1","0")</f>
        <v>0</v>
      </c>
      <c r="T2" s="33" t="str">
        <f t="shared" ref="T2:T42" si="8">IF(COUNTIF($K2,"*Adaptations made to meet identified sensory needs*"),"1","0")</f>
        <v>0</v>
      </c>
      <c r="U2" s="33" t="str">
        <f t="shared" ref="U2:U42" si="9">IF(COUNTIF($K2,"*Consultation with psychiatrist/medication prescriber*"),"1","0")</f>
        <v>0</v>
      </c>
      <c r="V2" s="33" t="str">
        <f t="shared" ref="V2:V42" si="10">IF(COUNTIF($K2,"*Consultation with Primary Care Physician/Dentist*"),"1","0")</f>
        <v>0</v>
      </c>
      <c r="W2" s="33" t="str">
        <f t="shared" ref="W2:W42" si="11">IF(COUNTIF($K2,"*Environmental changes to the setting interior*"),"1","0")</f>
        <v>0</v>
      </c>
      <c r="X2" s="33" t="str">
        <f t="shared" ref="X2:X42" si="12">IF(COUNTIF($K2,"*Door Window Dings Added*"),"1","0")</f>
        <v>0</v>
      </c>
      <c r="Y2" s="33" t="str">
        <f t="shared" ref="Y2:Y42" si="13">IF(COUNTIF($K2,"*Environmental changes to the child's bedroom*"),"1","0")</f>
        <v>0</v>
      </c>
      <c r="Z2" s="33" t="str">
        <f t="shared" ref="Z2:Z42" si="14">IF(COUNTIF($K2,"*Environmental changes to the setting exterior / property*"),"1","0")</f>
        <v>0</v>
      </c>
      <c r="AA2" s="33" t="str">
        <f t="shared" ref="AA2:AA42" si="15">IF(COUNTIF($K2,"*Changes made to the child's schedule*"),"1","0")</f>
        <v>0</v>
      </c>
      <c r="AB2" s="33" t="str">
        <f t="shared" ref="AB2:AB42" si="16">IF(COUNTIF($K2,"*Changes made to the child's protocols*"),"1","0")</f>
        <v>0</v>
      </c>
      <c r="AC2" s="33" t="str">
        <f t="shared" ref="AC2:AC42" si="17">IF(COUNTIF($K2,"*Following a review of the restraints, no steps were taken to decrease the use of restraint/secusion during this reporting period*"),"1","0")</f>
        <v>0</v>
      </c>
      <c r="AD2" s="32">
        <v>0</v>
      </c>
      <c r="AE2" s="32">
        <v>0</v>
      </c>
      <c r="AF2" s="32">
        <v>0</v>
      </c>
      <c r="AG2" s="32" t="s">
        <v>115</v>
      </c>
      <c r="AH2" s="33" t="str">
        <f t="shared" ref="AH2:AH42" si="18">IF(COUNTIF($AG2,"*Three or fewer restraints/seclusion occurred during this reporting period*"),"1","0")</f>
        <v>1</v>
      </c>
      <c r="AI2" s="33" t="str">
        <f t="shared" ref="AI2:AI42" si="19">IF(COUNTIF($AG2,"*Update has been made to the FBA*"),"1","0")</f>
        <v>0</v>
      </c>
      <c r="AJ2" s="33" t="str">
        <f t="shared" ref="AJ2:AJ42" si="20">IF(COUNTIF($AG2,"*Update has been made to the PBSP*"),"1","0")</f>
        <v>0</v>
      </c>
      <c r="AK2" s="33" t="str">
        <f t="shared" ref="AK2:AK42" si="21">IF(COUNTIF($AG2,"*ISP Team has convened*"),"1","0")</f>
        <v>0</v>
      </c>
      <c r="AL2" s="33" t="str">
        <f t="shared" ref="AL2:AL42" si="22">IF(COUNTIF($AG2,"*General retraining of staff*"),"1","0")</f>
        <v>0</v>
      </c>
      <c r="AM2" s="33" t="str">
        <f t="shared" ref="AM2:AM42" si="23">IF(COUNTIF($AG2,"*ISP Team has convened*"),"1","0")</f>
        <v>0</v>
      </c>
      <c r="AN2" s="33" t="str">
        <f t="shared" ref="AN2:AN42" si="24">IF(COUNTIF($AG2,"*Changes made to the ISP*"),"1","0")</f>
        <v>0</v>
      </c>
      <c r="AO2" s="33" t="str">
        <f t="shared" ref="AO2:AO42" si="25">IF(COUNTIF($AG2,"*Assistive Device/Technology added to child's ISP*"),"1","0")</f>
        <v>0</v>
      </c>
      <c r="AP2" s="33" t="str">
        <f t="shared" ref="AP2:AP42" si="26">IF(COUNTIF($AG2,"*Adaptations made to meet identified sensory needs*"),"1","0")</f>
        <v>0</v>
      </c>
      <c r="AQ2" s="33" t="str">
        <f t="shared" ref="AQ2:AQ42" si="27">IF(COUNTIF($AG2,"*Consultation with psychiatrist/medication prescriber*"),"1","0")</f>
        <v>0</v>
      </c>
      <c r="AR2" s="33" t="str">
        <f t="shared" ref="AR2:AR42" si="28">IF(COUNTIF($AG2,"*Consultation with Primary Care Physician/Dentist*"),"1","0")</f>
        <v>0</v>
      </c>
      <c r="AS2" s="33" t="str">
        <f t="shared" ref="AS2:AS42" si="29">IF(COUNTIF($AG2,"*Environmental changes to the setting interior*"),"1","0")</f>
        <v>0</v>
      </c>
      <c r="AT2" s="33" t="str">
        <f t="shared" ref="AT2:AT42" si="30">IF(COUNTIF($AG2,"*Door Window Dings Added*"),"1","0")</f>
        <v>0</v>
      </c>
      <c r="AU2" s="33" t="str">
        <f t="shared" ref="AU2:AU42" si="31">IF(COUNTIF($AG2,"*Environmental changes to the child's bedroom*"),"1","0")</f>
        <v>0</v>
      </c>
      <c r="AV2" s="33" t="str">
        <f t="shared" ref="AV2:AV42" si="32">IF(COUNTIF($AG2,"*Environmental changes to the setting exterior / property*"),"1","0")</f>
        <v>0</v>
      </c>
      <c r="AW2" s="33" t="str">
        <f t="shared" ref="AW2:AW42" si="33">IF(COUNTIF($AG2,"*Changes made to the child's schedule*"),"1","0")</f>
        <v>0</v>
      </c>
      <c r="AX2" s="33" t="str">
        <f t="shared" ref="AX2:AX42" si="34">IF(COUNTIF($AG2,"*Changes made to the child's protocols*"),"1","0")</f>
        <v>0</v>
      </c>
      <c r="AY2" s="33" t="str">
        <f t="shared" ref="AY2:AY42" si="35">IF(COUNTIF($AG2,"*Following a review of the restraints, no steps were taken to decrease the use of restraint/secusion during this reporting period*"),"1","0")</f>
        <v>0</v>
      </c>
    </row>
    <row r="3" spans="1:51" s="34" customFormat="1" ht="72.5" x14ac:dyDescent="0.35">
      <c r="A3" s="32" t="s">
        <v>189</v>
      </c>
      <c r="B3" s="32" t="s">
        <v>1</v>
      </c>
      <c r="C3" s="32" t="s">
        <v>112</v>
      </c>
      <c r="D3" s="32" t="s">
        <v>112</v>
      </c>
      <c r="E3" s="32" t="s">
        <v>113</v>
      </c>
      <c r="F3" s="32" t="s">
        <v>114</v>
      </c>
      <c r="G3" s="32" t="s">
        <v>36</v>
      </c>
      <c r="H3" s="32">
        <v>1</v>
      </c>
      <c r="I3" s="32">
        <v>0</v>
      </c>
      <c r="J3" s="47">
        <v>0</v>
      </c>
      <c r="K3" s="32" t="s">
        <v>115</v>
      </c>
      <c r="L3" s="33" t="str">
        <f t="shared" si="0"/>
        <v>1</v>
      </c>
      <c r="M3" s="33" t="str">
        <f t="shared" si="1"/>
        <v>0</v>
      </c>
      <c r="N3" s="33" t="str">
        <f t="shared" si="2"/>
        <v>0</v>
      </c>
      <c r="O3" s="33" t="str">
        <f t="shared" si="3"/>
        <v>0</v>
      </c>
      <c r="P3" s="33" t="str">
        <f t="shared" si="4"/>
        <v>0</v>
      </c>
      <c r="Q3" s="33" t="str">
        <f t="shared" si="5"/>
        <v>0</v>
      </c>
      <c r="R3" s="33" t="str">
        <f t="shared" si="6"/>
        <v>0</v>
      </c>
      <c r="S3" s="33" t="str">
        <f t="shared" si="7"/>
        <v>0</v>
      </c>
      <c r="T3" s="33" t="str">
        <f t="shared" si="8"/>
        <v>0</v>
      </c>
      <c r="U3" s="33" t="str">
        <f t="shared" si="9"/>
        <v>0</v>
      </c>
      <c r="V3" s="33" t="str">
        <f t="shared" si="10"/>
        <v>0</v>
      </c>
      <c r="W3" s="33" t="str">
        <f t="shared" si="11"/>
        <v>0</v>
      </c>
      <c r="X3" s="33" t="str">
        <f t="shared" si="12"/>
        <v>0</v>
      </c>
      <c r="Y3" s="33" t="str">
        <f t="shared" si="13"/>
        <v>0</v>
      </c>
      <c r="Z3" s="33" t="str">
        <f t="shared" si="14"/>
        <v>0</v>
      </c>
      <c r="AA3" s="33" t="str">
        <f t="shared" si="15"/>
        <v>0</v>
      </c>
      <c r="AB3" s="33" t="str">
        <f t="shared" si="16"/>
        <v>0</v>
      </c>
      <c r="AC3" s="33" t="str">
        <f t="shared" si="17"/>
        <v>0</v>
      </c>
      <c r="AD3" s="32">
        <v>0</v>
      </c>
      <c r="AE3" s="32">
        <v>0</v>
      </c>
      <c r="AF3" s="32">
        <v>0</v>
      </c>
      <c r="AG3" s="32" t="s">
        <v>115</v>
      </c>
      <c r="AH3" s="33" t="str">
        <f t="shared" si="18"/>
        <v>1</v>
      </c>
      <c r="AI3" s="33" t="str">
        <f t="shared" si="19"/>
        <v>0</v>
      </c>
      <c r="AJ3" s="33" t="str">
        <f t="shared" si="20"/>
        <v>0</v>
      </c>
      <c r="AK3" s="33" t="str">
        <f t="shared" si="21"/>
        <v>0</v>
      </c>
      <c r="AL3" s="33" t="str">
        <f t="shared" si="22"/>
        <v>0</v>
      </c>
      <c r="AM3" s="33" t="str">
        <f t="shared" si="23"/>
        <v>0</v>
      </c>
      <c r="AN3" s="33" t="str">
        <f t="shared" si="24"/>
        <v>0</v>
      </c>
      <c r="AO3" s="33" t="str">
        <f t="shared" si="25"/>
        <v>0</v>
      </c>
      <c r="AP3" s="33" t="str">
        <f t="shared" si="26"/>
        <v>0</v>
      </c>
      <c r="AQ3" s="33" t="str">
        <f t="shared" si="27"/>
        <v>0</v>
      </c>
      <c r="AR3" s="33" t="str">
        <f t="shared" si="28"/>
        <v>0</v>
      </c>
      <c r="AS3" s="33" t="str">
        <f t="shared" si="29"/>
        <v>0</v>
      </c>
      <c r="AT3" s="33" t="str">
        <f t="shared" si="30"/>
        <v>0</v>
      </c>
      <c r="AU3" s="33" t="str">
        <f t="shared" si="31"/>
        <v>0</v>
      </c>
      <c r="AV3" s="33" t="str">
        <f t="shared" si="32"/>
        <v>0</v>
      </c>
      <c r="AW3" s="33" t="str">
        <f t="shared" si="33"/>
        <v>0</v>
      </c>
      <c r="AX3" s="33" t="str">
        <f t="shared" si="34"/>
        <v>0</v>
      </c>
      <c r="AY3" s="33" t="str">
        <f t="shared" si="35"/>
        <v>0</v>
      </c>
    </row>
    <row r="4" spans="1:51" s="34" customFormat="1" ht="72.5" x14ac:dyDescent="0.35">
      <c r="A4" s="32" t="s">
        <v>190</v>
      </c>
      <c r="B4" s="32" t="s">
        <v>0</v>
      </c>
      <c r="C4" s="32" t="s">
        <v>112</v>
      </c>
      <c r="D4" s="32" t="s">
        <v>2</v>
      </c>
      <c r="E4" s="32" t="s">
        <v>113</v>
      </c>
      <c r="F4" s="32" t="s">
        <v>114</v>
      </c>
      <c r="G4" s="32" t="s">
        <v>36</v>
      </c>
      <c r="H4" s="32">
        <v>1</v>
      </c>
      <c r="I4" s="32">
        <v>0</v>
      </c>
      <c r="J4" s="47">
        <v>0</v>
      </c>
      <c r="K4" s="32" t="s">
        <v>115</v>
      </c>
      <c r="L4" s="33" t="str">
        <f t="shared" si="0"/>
        <v>1</v>
      </c>
      <c r="M4" s="33" t="str">
        <f t="shared" si="1"/>
        <v>0</v>
      </c>
      <c r="N4" s="33" t="str">
        <f t="shared" si="2"/>
        <v>0</v>
      </c>
      <c r="O4" s="33" t="str">
        <f t="shared" si="3"/>
        <v>0</v>
      </c>
      <c r="P4" s="33" t="str">
        <f t="shared" si="4"/>
        <v>0</v>
      </c>
      <c r="Q4" s="33" t="str">
        <f t="shared" si="5"/>
        <v>0</v>
      </c>
      <c r="R4" s="33" t="str">
        <f t="shared" si="6"/>
        <v>0</v>
      </c>
      <c r="S4" s="33" t="str">
        <f t="shared" si="7"/>
        <v>0</v>
      </c>
      <c r="T4" s="33" t="str">
        <f t="shared" si="8"/>
        <v>0</v>
      </c>
      <c r="U4" s="33" t="str">
        <f t="shared" si="9"/>
        <v>0</v>
      </c>
      <c r="V4" s="33" t="str">
        <f t="shared" si="10"/>
        <v>0</v>
      </c>
      <c r="W4" s="33" t="str">
        <f t="shared" si="11"/>
        <v>0</v>
      </c>
      <c r="X4" s="33" t="str">
        <f t="shared" si="12"/>
        <v>0</v>
      </c>
      <c r="Y4" s="33" t="str">
        <f t="shared" si="13"/>
        <v>0</v>
      </c>
      <c r="Z4" s="33" t="str">
        <f t="shared" si="14"/>
        <v>0</v>
      </c>
      <c r="AA4" s="33" t="str">
        <f t="shared" si="15"/>
        <v>0</v>
      </c>
      <c r="AB4" s="33" t="str">
        <f t="shared" si="16"/>
        <v>0</v>
      </c>
      <c r="AC4" s="33" t="str">
        <f t="shared" si="17"/>
        <v>0</v>
      </c>
      <c r="AD4" s="32">
        <v>0</v>
      </c>
      <c r="AE4" s="32">
        <v>0</v>
      </c>
      <c r="AF4" s="32">
        <v>0</v>
      </c>
      <c r="AG4" s="32" t="s">
        <v>115</v>
      </c>
      <c r="AH4" s="33" t="str">
        <f t="shared" si="18"/>
        <v>1</v>
      </c>
      <c r="AI4" s="33" t="str">
        <f t="shared" si="19"/>
        <v>0</v>
      </c>
      <c r="AJ4" s="33" t="str">
        <f t="shared" si="20"/>
        <v>0</v>
      </c>
      <c r="AK4" s="33" t="str">
        <f t="shared" si="21"/>
        <v>0</v>
      </c>
      <c r="AL4" s="33" t="str">
        <f t="shared" si="22"/>
        <v>0</v>
      </c>
      <c r="AM4" s="33" t="str">
        <f t="shared" si="23"/>
        <v>0</v>
      </c>
      <c r="AN4" s="33" t="str">
        <f t="shared" si="24"/>
        <v>0</v>
      </c>
      <c r="AO4" s="33" t="str">
        <f t="shared" si="25"/>
        <v>0</v>
      </c>
      <c r="AP4" s="33" t="str">
        <f t="shared" si="26"/>
        <v>0</v>
      </c>
      <c r="AQ4" s="33" t="str">
        <f t="shared" si="27"/>
        <v>0</v>
      </c>
      <c r="AR4" s="33" t="str">
        <f t="shared" si="28"/>
        <v>0</v>
      </c>
      <c r="AS4" s="33" t="str">
        <f t="shared" si="29"/>
        <v>0</v>
      </c>
      <c r="AT4" s="33" t="str">
        <f t="shared" si="30"/>
        <v>0</v>
      </c>
      <c r="AU4" s="33" t="str">
        <f t="shared" si="31"/>
        <v>0</v>
      </c>
      <c r="AV4" s="33" t="str">
        <f t="shared" si="32"/>
        <v>0</v>
      </c>
      <c r="AW4" s="33" t="str">
        <f t="shared" si="33"/>
        <v>0</v>
      </c>
      <c r="AX4" s="33" t="str">
        <f t="shared" si="34"/>
        <v>0</v>
      </c>
      <c r="AY4" s="33" t="str">
        <f t="shared" si="35"/>
        <v>0</v>
      </c>
    </row>
    <row r="5" spans="1:51" ht="72.5" x14ac:dyDescent="0.35">
      <c r="A5" s="32" t="s">
        <v>191</v>
      </c>
      <c r="B5" s="32" t="s">
        <v>1</v>
      </c>
      <c r="C5" s="32" t="s">
        <v>116</v>
      </c>
      <c r="D5" s="32" t="s">
        <v>116</v>
      </c>
      <c r="E5" s="32" t="s">
        <v>113</v>
      </c>
      <c r="F5" s="32" t="s">
        <v>114</v>
      </c>
      <c r="G5" s="32" t="s">
        <v>118</v>
      </c>
      <c r="H5" s="32">
        <v>1</v>
      </c>
      <c r="I5" s="32">
        <v>0</v>
      </c>
      <c r="J5" s="47">
        <v>0</v>
      </c>
      <c r="K5" s="32" t="s">
        <v>115</v>
      </c>
      <c r="L5" s="33" t="str">
        <f t="shared" si="0"/>
        <v>1</v>
      </c>
      <c r="M5" s="33" t="str">
        <f t="shared" si="1"/>
        <v>0</v>
      </c>
      <c r="N5" s="33" t="str">
        <f t="shared" si="2"/>
        <v>0</v>
      </c>
      <c r="O5" s="33" t="str">
        <f t="shared" si="3"/>
        <v>0</v>
      </c>
      <c r="P5" s="33" t="str">
        <f t="shared" si="4"/>
        <v>0</v>
      </c>
      <c r="Q5" s="33" t="str">
        <f t="shared" si="5"/>
        <v>0</v>
      </c>
      <c r="R5" s="33" t="str">
        <f t="shared" si="6"/>
        <v>0</v>
      </c>
      <c r="S5" s="33" t="str">
        <f t="shared" si="7"/>
        <v>0</v>
      </c>
      <c r="T5" s="33" t="str">
        <f t="shared" si="8"/>
        <v>0</v>
      </c>
      <c r="U5" s="33" t="str">
        <f t="shared" si="9"/>
        <v>0</v>
      </c>
      <c r="V5" s="33" t="str">
        <f t="shared" si="10"/>
        <v>0</v>
      </c>
      <c r="W5" s="33" t="str">
        <f t="shared" si="11"/>
        <v>0</v>
      </c>
      <c r="X5" s="33" t="str">
        <f t="shared" si="12"/>
        <v>0</v>
      </c>
      <c r="Y5" s="33" t="str">
        <f t="shared" si="13"/>
        <v>0</v>
      </c>
      <c r="Z5" s="33" t="str">
        <f t="shared" si="14"/>
        <v>0</v>
      </c>
      <c r="AA5" s="33" t="str">
        <f t="shared" si="15"/>
        <v>0</v>
      </c>
      <c r="AB5" s="33" t="str">
        <f t="shared" si="16"/>
        <v>0</v>
      </c>
      <c r="AC5" s="33" t="str">
        <f t="shared" si="17"/>
        <v>0</v>
      </c>
      <c r="AD5" s="32">
        <v>0</v>
      </c>
      <c r="AE5" s="32">
        <v>0</v>
      </c>
      <c r="AF5" s="32">
        <v>0</v>
      </c>
      <c r="AG5" s="32" t="s">
        <v>115</v>
      </c>
      <c r="AH5" s="33" t="str">
        <f t="shared" si="18"/>
        <v>1</v>
      </c>
      <c r="AI5" s="33" t="str">
        <f t="shared" si="19"/>
        <v>0</v>
      </c>
      <c r="AJ5" s="33" t="str">
        <f t="shared" si="20"/>
        <v>0</v>
      </c>
      <c r="AK5" s="33" t="str">
        <f t="shared" si="21"/>
        <v>0</v>
      </c>
      <c r="AL5" s="33" t="str">
        <f t="shared" si="22"/>
        <v>0</v>
      </c>
      <c r="AM5" s="33" t="str">
        <f t="shared" si="23"/>
        <v>0</v>
      </c>
      <c r="AN5" s="33" t="str">
        <f t="shared" si="24"/>
        <v>0</v>
      </c>
      <c r="AO5" s="33" t="str">
        <f t="shared" si="25"/>
        <v>0</v>
      </c>
      <c r="AP5" s="33" t="str">
        <f t="shared" si="26"/>
        <v>0</v>
      </c>
      <c r="AQ5" s="33" t="str">
        <f t="shared" si="27"/>
        <v>0</v>
      </c>
      <c r="AR5" s="33" t="str">
        <f t="shared" si="28"/>
        <v>0</v>
      </c>
      <c r="AS5" s="33" t="str">
        <f t="shared" si="29"/>
        <v>0</v>
      </c>
      <c r="AT5" s="33" t="str">
        <f t="shared" si="30"/>
        <v>0</v>
      </c>
      <c r="AU5" s="33" t="str">
        <f t="shared" si="31"/>
        <v>0</v>
      </c>
      <c r="AV5" s="33" t="str">
        <f t="shared" si="32"/>
        <v>0</v>
      </c>
      <c r="AW5" s="33" t="str">
        <f t="shared" si="33"/>
        <v>0</v>
      </c>
      <c r="AX5" s="33" t="str">
        <f t="shared" si="34"/>
        <v>0</v>
      </c>
      <c r="AY5" s="33" t="str">
        <f t="shared" si="35"/>
        <v>0</v>
      </c>
    </row>
    <row r="6" spans="1:51" s="34" customFormat="1" ht="72.5" x14ac:dyDescent="0.35">
      <c r="A6" s="32" t="s">
        <v>192</v>
      </c>
      <c r="B6" s="32" t="s">
        <v>0</v>
      </c>
      <c r="C6" s="32" t="s">
        <v>112</v>
      </c>
      <c r="D6" s="32" t="s">
        <v>112</v>
      </c>
      <c r="E6" s="32" t="s">
        <v>113</v>
      </c>
      <c r="F6" s="32" t="s">
        <v>114</v>
      </c>
      <c r="G6" s="32" t="s">
        <v>36</v>
      </c>
      <c r="H6" s="32">
        <v>1</v>
      </c>
      <c r="I6" s="32">
        <v>0</v>
      </c>
      <c r="J6" s="47">
        <v>0</v>
      </c>
      <c r="K6" s="32" t="s">
        <v>115</v>
      </c>
      <c r="L6" s="33" t="str">
        <f t="shared" si="0"/>
        <v>1</v>
      </c>
      <c r="M6" s="33" t="str">
        <f t="shared" si="1"/>
        <v>0</v>
      </c>
      <c r="N6" s="33" t="str">
        <f t="shared" si="2"/>
        <v>0</v>
      </c>
      <c r="O6" s="33" t="str">
        <f t="shared" si="3"/>
        <v>0</v>
      </c>
      <c r="P6" s="33" t="str">
        <f t="shared" si="4"/>
        <v>0</v>
      </c>
      <c r="Q6" s="33" t="str">
        <f t="shared" si="5"/>
        <v>0</v>
      </c>
      <c r="R6" s="33" t="str">
        <f t="shared" si="6"/>
        <v>0</v>
      </c>
      <c r="S6" s="33" t="str">
        <f t="shared" si="7"/>
        <v>0</v>
      </c>
      <c r="T6" s="33" t="str">
        <f t="shared" si="8"/>
        <v>0</v>
      </c>
      <c r="U6" s="33" t="str">
        <f t="shared" si="9"/>
        <v>0</v>
      </c>
      <c r="V6" s="33" t="str">
        <f t="shared" si="10"/>
        <v>0</v>
      </c>
      <c r="W6" s="33" t="str">
        <f t="shared" si="11"/>
        <v>0</v>
      </c>
      <c r="X6" s="33" t="str">
        <f t="shared" si="12"/>
        <v>0</v>
      </c>
      <c r="Y6" s="33" t="str">
        <f t="shared" si="13"/>
        <v>0</v>
      </c>
      <c r="Z6" s="33" t="str">
        <f t="shared" si="14"/>
        <v>0</v>
      </c>
      <c r="AA6" s="33" t="str">
        <f t="shared" si="15"/>
        <v>0</v>
      </c>
      <c r="AB6" s="33" t="str">
        <f t="shared" si="16"/>
        <v>0</v>
      </c>
      <c r="AC6" s="33" t="str">
        <f t="shared" si="17"/>
        <v>0</v>
      </c>
      <c r="AD6" s="32">
        <v>0</v>
      </c>
      <c r="AE6" s="32">
        <v>0</v>
      </c>
      <c r="AF6" s="32">
        <v>0</v>
      </c>
      <c r="AG6" s="32" t="s">
        <v>115</v>
      </c>
      <c r="AH6" s="33" t="str">
        <f t="shared" si="18"/>
        <v>1</v>
      </c>
      <c r="AI6" s="33" t="str">
        <f t="shared" si="19"/>
        <v>0</v>
      </c>
      <c r="AJ6" s="33" t="str">
        <f t="shared" si="20"/>
        <v>0</v>
      </c>
      <c r="AK6" s="33" t="str">
        <f t="shared" si="21"/>
        <v>0</v>
      </c>
      <c r="AL6" s="33" t="str">
        <f t="shared" si="22"/>
        <v>0</v>
      </c>
      <c r="AM6" s="33" t="str">
        <f t="shared" si="23"/>
        <v>0</v>
      </c>
      <c r="AN6" s="33" t="str">
        <f t="shared" si="24"/>
        <v>0</v>
      </c>
      <c r="AO6" s="33" t="str">
        <f t="shared" si="25"/>
        <v>0</v>
      </c>
      <c r="AP6" s="33" t="str">
        <f t="shared" si="26"/>
        <v>0</v>
      </c>
      <c r="AQ6" s="33" t="str">
        <f t="shared" si="27"/>
        <v>0</v>
      </c>
      <c r="AR6" s="33" t="str">
        <f t="shared" si="28"/>
        <v>0</v>
      </c>
      <c r="AS6" s="33" t="str">
        <f t="shared" si="29"/>
        <v>0</v>
      </c>
      <c r="AT6" s="33" t="str">
        <f t="shared" si="30"/>
        <v>0</v>
      </c>
      <c r="AU6" s="33" t="str">
        <f t="shared" si="31"/>
        <v>0</v>
      </c>
      <c r="AV6" s="33" t="str">
        <f t="shared" si="32"/>
        <v>0</v>
      </c>
      <c r="AW6" s="33" t="str">
        <f t="shared" si="33"/>
        <v>0</v>
      </c>
      <c r="AX6" s="33" t="str">
        <f t="shared" si="34"/>
        <v>0</v>
      </c>
      <c r="AY6" s="33" t="str">
        <f t="shared" si="35"/>
        <v>0</v>
      </c>
    </row>
    <row r="7" spans="1:51" s="34" customFormat="1" ht="188.5" x14ac:dyDescent="0.35">
      <c r="A7" s="32" t="s">
        <v>193</v>
      </c>
      <c r="B7" s="32" t="s">
        <v>1</v>
      </c>
      <c r="C7" s="32" t="s">
        <v>112</v>
      </c>
      <c r="D7" s="32" t="s">
        <v>112</v>
      </c>
      <c r="E7" s="32" t="s">
        <v>113</v>
      </c>
      <c r="F7" s="32" t="s">
        <v>114</v>
      </c>
      <c r="G7" s="32" t="s">
        <v>36</v>
      </c>
      <c r="H7" s="32">
        <v>1</v>
      </c>
      <c r="I7" s="32">
        <v>0</v>
      </c>
      <c r="J7" s="32">
        <v>0</v>
      </c>
      <c r="K7" s="32" t="s">
        <v>140</v>
      </c>
      <c r="L7" s="33" t="str">
        <f t="shared" si="0"/>
        <v>1</v>
      </c>
      <c r="M7" s="33" t="str">
        <f t="shared" si="1"/>
        <v>0</v>
      </c>
      <c r="N7" s="33" t="str">
        <f t="shared" si="2"/>
        <v>0</v>
      </c>
      <c r="O7" s="33" t="str">
        <f t="shared" si="3"/>
        <v>0</v>
      </c>
      <c r="P7" s="33" t="str">
        <f t="shared" si="4"/>
        <v>0</v>
      </c>
      <c r="Q7" s="33" t="str">
        <f t="shared" si="5"/>
        <v>0</v>
      </c>
      <c r="R7" s="33" t="str">
        <f t="shared" si="6"/>
        <v>0</v>
      </c>
      <c r="S7" s="33" t="str">
        <f t="shared" si="7"/>
        <v>0</v>
      </c>
      <c r="T7" s="33" t="str">
        <f t="shared" si="8"/>
        <v>0</v>
      </c>
      <c r="U7" s="33" t="str">
        <f t="shared" si="9"/>
        <v>0</v>
      </c>
      <c r="V7" s="33" t="str">
        <f t="shared" si="10"/>
        <v>0</v>
      </c>
      <c r="W7" s="33" t="str">
        <f t="shared" si="11"/>
        <v>0</v>
      </c>
      <c r="X7" s="33" t="str">
        <f t="shared" si="12"/>
        <v>0</v>
      </c>
      <c r="Y7" s="33" t="str">
        <f t="shared" si="13"/>
        <v>0</v>
      </c>
      <c r="Z7" s="33" t="str">
        <f t="shared" si="14"/>
        <v>0</v>
      </c>
      <c r="AA7" s="33" t="str">
        <f t="shared" si="15"/>
        <v>0</v>
      </c>
      <c r="AB7" s="33" t="str">
        <f t="shared" si="16"/>
        <v>0</v>
      </c>
      <c r="AC7" s="33" t="str">
        <f t="shared" si="17"/>
        <v>1</v>
      </c>
      <c r="AD7" s="32">
        <v>0</v>
      </c>
      <c r="AE7" s="32">
        <v>0</v>
      </c>
      <c r="AF7" s="32">
        <v>0</v>
      </c>
      <c r="AG7" s="32" t="s">
        <v>115</v>
      </c>
      <c r="AH7" s="33" t="str">
        <f t="shared" si="18"/>
        <v>1</v>
      </c>
      <c r="AI7" s="33" t="str">
        <f t="shared" si="19"/>
        <v>0</v>
      </c>
      <c r="AJ7" s="33" t="str">
        <f t="shared" si="20"/>
        <v>0</v>
      </c>
      <c r="AK7" s="33" t="str">
        <f t="shared" si="21"/>
        <v>0</v>
      </c>
      <c r="AL7" s="33" t="str">
        <f t="shared" si="22"/>
        <v>0</v>
      </c>
      <c r="AM7" s="33" t="str">
        <f t="shared" si="23"/>
        <v>0</v>
      </c>
      <c r="AN7" s="33" t="str">
        <f t="shared" si="24"/>
        <v>0</v>
      </c>
      <c r="AO7" s="33" t="str">
        <f t="shared" si="25"/>
        <v>0</v>
      </c>
      <c r="AP7" s="33" t="str">
        <f t="shared" si="26"/>
        <v>0</v>
      </c>
      <c r="AQ7" s="33" t="str">
        <f t="shared" si="27"/>
        <v>0</v>
      </c>
      <c r="AR7" s="33" t="str">
        <f t="shared" si="28"/>
        <v>0</v>
      </c>
      <c r="AS7" s="33" t="str">
        <f t="shared" si="29"/>
        <v>0</v>
      </c>
      <c r="AT7" s="33" t="str">
        <f t="shared" si="30"/>
        <v>0</v>
      </c>
      <c r="AU7" s="33" t="str">
        <f t="shared" si="31"/>
        <v>0</v>
      </c>
      <c r="AV7" s="33" t="str">
        <f t="shared" si="32"/>
        <v>0</v>
      </c>
      <c r="AW7" s="33" t="str">
        <f t="shared" si="33"/>
        <v>0</v>
      </c>
      <c r="AX7" s="33" t="str">
        <f t="shared" si="34"/>
        <v>0</v>
      </c>
      <c r="AY7" s="33" t="str">
        <f t="shared" si="35"/>
        <v>0</v>
      </c>
    </row>
    <row r="8" spans="1:51" s="34" customFormat="1" ht="72.5" x14ac:dyDescent="0.35">
      <c r="A8" s="32" t="s">
        <v>194</v>
      </c>
      <c r="B8" s="32" t="s">
        <v>1</v>
      </c>
      <c r="C8" s="32" t="s">
        <v>116</v>
      </c>
      <c r="D8" s="32" t="s">
        <v>116</v>
      </c>
      <c r="E8" s="32" t="s">
        <v>119</v>
      </c>
      <c r="F8" s="32" t="s">
        <v>114</v>
      </c>
      <c r="G8" s="32" t="s">
        <v>118</v>
      </c>
      <c r="H8" s="32">
        <v>1</v>
      </c>
      <c r="I8" s="32">
        <v>0</v>
      </c>
      <c r="J8" s="47">
        <v>0</v>
      </c>
      <c r="K8" s="32" t="s">
        <v>115</v>
      </c>
      <c r="L8" s="33" t="str">
        <f t="shared" si="0"/>
        <v>1</v>
      </c>
      <c r="M8" s="33" t="str">
        <f t="shared" si="1"/>
        <v>0</v>
      </c>
      <c r="N8" s="33" t="str">
        <f t="shared" si="2"/>
        <v>0</v>
      </c>
      <c r="O8" s="33" t="str">
        <f t="shared" si="3"/>
        <v>0</v>
      </c>
      <c r="P8" s="33" t="str">
        <f t="shared" si="4"/>
        <v>0</v>
      </c>
      <c r="Q8" s="33" t="str">
        <f t="shared" si="5"/>
        <v>0</v>
      </c>
      <c r="R8" s="33" t="str">
        <f t="shared" si="6"/>
        <v>0</v>
      </c>
      <c r="S8" s="33" t="str">
        <f t="shared" si="7"/>
        <v>0</v>
      </c>
      <c r="T8" s="33" t="str">
        <f t="shared" si="8"/>
        <v>0</v>
      </c>
      <c r="U8" s="33" t="str">
        <f t="shared" si="9"/>
        <v>0</v>
      </c>
      <c r="V8" s="33" t="str">
        <f t="shared" si="10"/>
        <v>0</v>
      </c>
      <c r="W8" s="33" t="str">
        <f t="shared" si="11"/>
        <v>0</v>
      </c>
      <c r="X8" s="33" t="str">
        <f t="shared" si="12"/>
        <v>0</v>
      </c>
      <c r="Y8" s="33" t="str">
        <f t="shared" si="13"/>
        <v>0</v>
      </c>
      <c r="Z8" s="33" t="str">
        <f t="shared" si="14"/>
        <v>0</v>
      </c>
      <c r="AA8" s="33" t="str">
        <f t="shared" si="15"/>
        <v>0</v>
      </c>
      <c r="AB8" s="33" t="str">
        <f t="shared" si="16"/>
        <v>0</v>
      </c>
      <c r="AC8" s="33" t="str">
        <f t="shared" si="17"/>
        <v>0</v>
      </c>
      <c r="AD8" s="32">
        <v>0</v>
      </c>
      <c r="AE8" s="32">
        <v>0</v>
      </c>
      <c r="AF8" s="32">
        <v>0</v>
      </c>
      <c r="AG8" s="32" t="s">
        <v>115</v>
      </c>
      <c r="AH8" s="33" t="str">
        <f t="shared" si="18"/>
        <v>1</v>
      </c>
      <c r="AI8" s="33" t="str">
        <f t="shared" si="19"/>
        <v>0</v>
      </c>
      <c r="AJ8" s="33" t="str">
        <f t="shared" si="20"/>
        <v>0</v>
      </c>
      <c r="AK8" s="33" t="str">
        <f t="shared" si="21"/>
        <v>0</v>
      </c>
      <c r="AL8" s="33" t="str">
        <f t="shared" si="22"/>
        <v>0</v>
      </c>
      <c r="AM8" s="33" t="str">
        <f t="shared" si="23"/>
        <v>0</v>
      </c>
      <c r="AN8" s="33" t="str">
        <f t="shared" si="24"/>
        <v>0</v>
      </c>
      <c r="AO8" s="33" t="str">
        <f t="shared" si="25"/>
        <v>0</v>
      </c>
      <c r="AP8" s="33" t="str">
        <f t="shared" si="26"/>
        <v>0</v>
      </c>
      <c r="AQ8" s="33" t="str">
        <f t="shared" si="27"/>
        <v>0</v>
      </c>
      <c r="AR8" s="33" t="str">
        <f t="shared" si="28"/>
        <v>0</v>
      </c>
      <c r="AS8" s="33" t="str">
        <f t="shared" si="29"/>
        <v>0</v>
      </c>
      <c r="AT8" s="33" t="str">
        <f t="shared" si="30"/>
        <v>0</v>
      </c>
      <c r="AU8" s="33" t="str">
        <f t="shared" si="31"/>
        <v>0</v>
      </c>
      <c r="AV8" s="33" t="str">
        <f t="shared" si="32"/>
        <v>0</v>
      </c>
      <c r="AW8" s="33" t="str">
        <f t="shared" si="33"/>
        <v>0</v>
      </c>
      <c r="AX8" s="33" t="str">
        <f t="shared" si="34"/>
        <v>0</v>
      </c>
      <c r="AY8" s="33" t="str">
        <f t="shared" si="35"/>
        <v>0</v>
      </c>
    </row>
    <row r="9" spans="1:51" s="34" customFormat="1" ht="72.5" x14ac:dyDescent="0.35">
      <c r="A9" s="32" t="s">
        <v>195</v>
      </c>
      <c r="B9" s="32" t="s">
        <v>1</v>
      </c>
      <c r="C9" s="32" t="s">
        <v>116</v>
      </c>
      <c r="D9" s="32" t="s">
        <v>116</v>
      </c>
      <c r="E9" s="32" t="s">
        <v>113</v>
      </c>
      <c r="F9" s="32" t="s">
        <v>114</v>
      </c>
      <c r="G9" s="32" t="s">
        <v>36</v>
      </c>
      <c r="H9" s="32">
        <v>1</v>
      </c>
      <c r="I9" s="32">
        <v>0</v>
      </c>
      <c r="J9" s="47">
        <v>0</v>
      </c>
      <c r="K9" s="32" t="s">
        <v>115</v>
      </c>
      <c r="L9" s="33" t="str">
        <f t="shared" si="0"/>
        <v>1</v>
      </c>
      <c r="M9" s="33" t="str">
        <f t="shared" si="1"/>
        <v>0</v>
      </c>
      <c r="N9" s="33" t="str">
        <f t="shared" si="2"/>
        <v>0</v>
      </c>
      <c r="O9" s="33" t="str">
        <f t="shared" si="3"/>
        <v>0</v>
      </c>
      <c r="P9" s="33" t="str">
        <f t="shared" si="4"/>
        <v>0</v>
      </c>
      <c r="Q9" s="33" t="str">
        <f t="shared" si="5"/>
        <v>0</v>
      </c>
      <c r="R9" s="33" t="str">
        <f t="shared" si="6"/>
        <v>0</v>
      </c>
      <c r="S9" s="33" t="str">
        <f t="shared" si="7"/>
        <v>0</v>
      </c>
      <c r="T9" s="33" t="str">
        <f t="shared" si="8"/>
        <v>0</v>
      </c>
      <c r="U9" s="33" t="str">
        <f t="shared" si="9"/>
        <v>0</v>
      </c>
      <c r="V9" s="33" t="str">
        <f t="shared" si="10"/>
        <v>0</v>
      </c>
      <c r="W9" s="33" t="str">
        <f t="shared" si="11"/>
        <v>0</v>
      </c>
      <c r="X9" s="33" t="str">
        <f t="shared" si="12"/>
        <v>0</v>
      </c>
      <c r="Y9" s="33" t="str">
        <f t="shared" si="13"/>
        <v>0</v>
      </c>
      <c r="Z9" s="33" t="str">
        <f t="shared" si="14"/>
        <v>0</v>
      </c>
      <c r="AA9" s="33" t="str">
        <f t="shared" si="15"/>
        <v>0</v>
      </c>
      <c r="AB9" s="33" t="str">
        <f t="shared" si="16"/>
        <v>0</v>
      </c>
      <c r="AC9" s="33" t="str">
        <f t="shared" si="17"/>
        <v>0</v>
      </c>
      <c r="AD9" s="32">
        <v>0</v>
      </c>
      <c r="AE9" s="32">
        <v>0</v>
      </c>
      <c r="AF9" s="32">
        <v>0</v>
      </c>
      <c r="AG9" s="32" t="s">
        <v>115</v>
      </c>
      <c r="AH9" s="33" t="str">
        <f t="shared" si="18"/>
        <v>1</v>
      </c>
      <c r="AI9" s="33" t="str">
        <f t="shared" si="19"/>
        <v>0</v>
      </c>
      <c r="AJ9" s="33" t="str">
        <f t="shared" si="20"/>
        <v>0</v>
      </c>
      <c r="AK9" s="33" t="str">
        <f t="shared" si="21"/>
        <v>0</v>
      </c>
      <c r="AL9" s="33" t="str">
        <f t="shared" si="22"/>
        <v>0</v>
      </c>
      <c r="AM9" s="33" t="str">
        <f t="shared" si="23"/>
        <v>0</v>
      </c>
      <c r="AN9" s="33" t="str">
        <f t="shared" si="24"/>
        <v>0</v>
      </c>
      <c r="AO9" s="33" t="str">
        <f t="shared" si="25"/>
        <v>0</v>
      </c>
      <c r="AP9" s="33" t="str">
        <f t="shared" si="26"/>
        <v>0</v>
      </c>
      <c r="AQ9" s="33" t="str">
        <f t="shared" si="27"/>
        <v>0</v>
      </c>
      <c r="AR9" s="33" t="str">
        <f t="shared" si="28"/>
        <v>0</v>
      </c>
      <c r="AS9" s="33" t="str">
        <f t="shared" si="29"/>
        <v>0</v>
      </c>
      <c r="AT9" s="33" t="str">
        <f t="shared" si="30"/>
        <v>0</v>
      </c>
      <c r="AU9" s="33" t="str">
        <f t="shared" si="31"/>
        <v>0</v>
      </c>
      <c r="AV9" s="33" t="str">
        <f t="shared" si="32"/>
        <v>0</v>
      </c>
      <c r="AW9" s="33" t="str">
        <f t="shared" si="33"/>
        <v>0</v>
      </c>
      <c r="AX9" s="33" t="str">
        <f t="shared" si="34"/>
        <v>0</v>
      </c>
      <c r="AY9" s="33" t="str">
        <f t="shared" si="35"/>
        <v>0</v>
      </c>
    </row>
    <row r="10" spans="1:51" s="34" customFormat="1" ht="72.5" x14ac:dyDescent="0.35">
      <c r="A10" s="32" t="s">
        <v>196</v>
      </c>
      <c r="B10" s="32" t="s">
        <v>1</v>
      </c>
      <c r="C10" s="32" t="s">
        <v>116</v>
      </c>
      <c r="D10" s="32" t="s">
        <v>116</v>
      </c>
      <c r="E10" s="32" t="s">
        <v>113</v>
      </c>
      <c r="F10" s="32" t="s">
        <v>114</v>
      </c>
      <c r="G10" s="32" t="s">
        <v>36</v>
      </c>
      <c r="H10" s="32">
        <v>1</v>
      </c>
      <c r="I10" s="32">
        <v>0</v>
      </c>
      <c r="J10" s="32">
        <v>0</v>
      </c>
      <c r="K10" s="32" t="s">
        <v>115</v>
      </c>
      <c r="L10" s="33" t="str">
        <f t="shared" si="0"/>
        <v>1</v>
      </c>
      <c r="M10" s="33" t="str">
        <f t="shared" si="1"/>
        <v>0</v>
      </c>
      <c r="N10" s="33" t="str">
        <f t="shared" si="2"/>
        <v>0</v>
      </c>
      <c r="O10" s="33" t="str">
        <f t="shared" si="3"/>
        <v>0</v>
      </c>
      <c r="P10" s="33" t="str">
        <f t="shared" si="4"/>
        <v>0</v>
      </c>
      <c r="Q10" s="33" t="str">
        <f t="shared" si="5"/>
        <v>0</v>
      </c>
      <c r="R10" s="33" t="str">
        <f t="shared" si="6"/>
        <v>0</v>
      </c>
      <c r="S10" s="33" t="str">
        <f t="shared" si="7"/>
        <v>0</v>
      </c>
      <c r="T10" s="33" t="str">
        <f t="shared" si="8"/>
        <v>0</v>
      </c>
      <c r="U10" s="33" t="str">
        <f t="shared" si="9"/>
        <v>0</v>
      </c>
      <c r="V10" s="33" t="str">
        <f t="shared" si="10"/>
        <v>0</v>
      </c>
      <c r="W10" s="33" t="str">
        <f t="shared" si="11"/>
        <v>0</v>
      </c>
      <c r="X10" s="33" t="str">
        <f t="shared" si="12"/>
        <v>0</v>
      </c>
      <c r="Y10" s="33" t="str">
        <f t="shared" si="13"/>
        <v>0</v>
      </c>
      <c r="Z10" s="33" t="str">
        <f t="shared" si="14"/>
        <v>0</v>
      </c>
      <c r="AA10" s="33" t="str">
        <f t="shared" si="15"/>
        <v>0</v>
      </c>
      <c r="AB10" s="33" t="str">
        <f t="shared" si="16"/>
        <v>0</v>
      </c>
      <c r="AC10" s="33" t="str">
        <f t="shared" si="17"/>
        <v>0</v>
      </c>
      <c r="AD10" s="32">
        <v>0</v>
      </c>
      <c r="AE10" s="32">
        <v>0</v>
      </c>
      <c r="AF10" s="32">
        <v>0</v>
      </c>
      <c r="AG10" s="32" t="s">
        <v>115</v>
      </c>
      <c r="AH10" s="33" t="str">
        <f t="shared" si="18"/>
        <v>1</v>
      </c>
      <c r="AI10" s="33" t="str">
        <f t="shared" si="19"/>
        <v>0</v>
      </c>
      <c r="AJ10" s="33" t="str">
        <f t="shared" si="20"/>
        <v>0</v>
      </c>
      <c r="AK10" s="33" t="str">
        <f t="shared" si="21"/>
        <v>0</v>
      </c>
      <c r="AL10" s="33" t="str">
        <f t="shared" si="22"/>
        <v>0</v>
      </c>
      <c r="AM10" s="33" t="str">
        <f t="shared" si="23"/>
        <v>0</v>
      </c>
      <c r="AN10" s="33" t="str">
        <f t="shared" si="24"/>
        <v>0</v>
      </c>
      <c r="AO10" s="33" t="str">
        <f t="shared" si="25"/>
        <v>0</v>
      </c>
      <c r="AP10" s="33" t="str">
        <f t="shared" si="26"/>
        <v>0</v>
      </c>
      <c r="AQ10" s="33" t="str">
        <f t="shared" si="27"/>
        <v>0</v>
      </c>
      <c r="AR10" s="33" t="str">
        <f t="shared" si="28"/>
        <v>0</v>
      </c>
      <c r="AS10" s="33" t="str">
        <f t="shared" si="29"/>
        <v>0</v>
      </c>
      <c r="AT10" s="33" t="str">
        <f t="shared" si="30"/>
        <v>0</v>
      </c>
      <c r="AU10" s="33" t="str">
        <f t="shared" si="31"/>
        <v>0</v>
      </c>
      <c r="AV10" s="33" t="str">
        <f t="shared" si="32"/>
        <v>0</v>
      </c>
      <c r="AW10" s="33" t="str">
        <f t="shared" si="33"/>
        <v>0</v>
      </c>
      <c r="AX10" s="33" t="str">
        <f t="shared" si="34"/>
        <v>0</v>
      </c>
      <c r="AY10" s="33" t="str">
        <f t="shared" si="35"/>
        <v>0</v>
      </c>
    </row>
    <row r="11" spans="1:51" s="34" customFormat="1" ht="72.5" x14ac:dyDescent="0.35">
      <c r="A11" s="32" t="s">
        <v>197</v>
      </c>
      <c r="B11" s="32" t="s">
        <v>1</v>
      </c>
      <c r="C11" s="32" t="s">
        <v>112</v>
      </c>
      <c r="D11" s="32" t="s">
        <v>112</v>
      </c>
      <c r="E11" s="32" t="s">
        <v>113</v>
      </c>
      <c r="F11" s="32" t="s">
        <v>114</v>
      </c>
      <c r="G11" s="32" t="s">
        <v>36</v>
      </c>
      <c r="H11" s="32">
        <v>1</v>
      </c>
      <c r="I11" s="32">
        <v>0</v>
      </c>
      <c r="J11" s="32">
        <v>0</v>
      </c>
      <c r="K11" s="32" t="s">
        <v>115</v>
      </c>
      <c r="L11" s="33" t="str">
        <f t="shared" si="0"/>
        <v>1</v>
      </c>
      <c r="M11" s="33" t="str">
        <f t="shared" si="1"/>
        <v>0</v>
      </c>
      <c r="N11" s="33" t="str">
        <f t="shared" si="2"/>
        <v>0</v>
      </c>
      <c r="O11" s="33" t="str">
        <f t="shared" si="3"/>
        <v>0</v>
      </c>
      <c r="P11" s="33" t="str">
        <f t="shared" si="4"/>
        <v>0</v>
      </c>
      <c r="Q11" s="33" t="str">
        <f t="shared" si="5"/>
        <v>0</v>
      </c>
      <c r="R11" s="33" t="str">
        <f t="shared" si="6"/>
        <v>0</v>
      </c>
      <c r="S11" s="33" t="str">
        <f t="shared" si="7"/>
        <v>0</v>
      </c>
      <c r="T11" s="33" t="str">
        <f t="shared" si="8"/>
        <v>0</v>
      </c>
      <c r="U11" s="33" t="str">
        <f t="shared" si="9"/>
        <v>0</v>
      </c>
      <c r="V11" s="33" t="str">
        <f t="shared" si="10"/>
        <v>0</v>
      </c>
      <c r="W11" s="33" t="str">
        <f t="shared" si="11"/>
        <v>0</v>
      </c>
      <c r="X11" s="33" t="str">
        <f t="shared" si="12"/>
        <v>0</v>
      </c>
      <c r="Y11" s="33" t="str">
        <f t="shared" si="13"/>
        <v>0</v>
      </c>
      <c r="Z11" s="33" t="str">
        <f t="shared" si="14"/>
        <v>0</v>
      </c>
      <c r="AA11" s="33" t="str">
        <f t="shared" si="15"/>
        <v>0</v>
      </c>
      <c r="AB11" s="33" t="str">
        <f t="shared" si="16"/>
        <v>0</v>
      </c>
      <c r="AC11" s="33" t="str">
        <f t="shared" si="17"/>
        <v>0</v>
      </c>
      <c r="AD11" s="32">
        <v>0</v>
      </c>
      <c r="AE11" s="32">
        <v>0</v>
      </c>
      <c r="AF11" s="32">
        <v>0</v>
      </c>
      <c r="AG11" s="32" t="s">
        <v>115</v>
      </c>
      <c r="AH11" s="33" t="str">
        <f t="shared" si="18"/>
        <v>1</v>
      </c>
      <c r="AI11" s="33" t="str">
        <f t="shared" si="19"/>
        <v>0</v>
      </c>
      <c r="AJ11" s="33" t="str">
        <f t="shared" si="20"/>
        <v>0</v>
      </c>
      <c r="AK11" s="33" t="str">
        <f t="shared" si="21"/>
        <v>0</v>
      </c>
      <c r="AL11" s="33" t="str">
        <f t="shared" si="22"/>
        <v>0</v>
      </c>
      <c r="AM11" s="33" t="str">
        <f t="shared" si="23"/>
        <v>0</v>
      </c>
      <c r="AN11" s="33" t="str">
        <f t="shared" si="24"/>
        <v>0</v>
      </c>
      <c r="AO11" s="33" t="str">
        <f t="shared" si="25"/>
        <v>0</v>
      </c>
      <c r="AP11" s="33" t="str">
        <f t="shared" si="26"/>
        <v>0</v>
      </c>
      <c r="AQ11" s="33" t="str">
        <f t="shared" si="27"/>
        <v>0</v>
      </c>
      <c r="AR11" s="33" t="str">
        <f t="shared" si="28"/>
        <v>0</v>
      </c>
      <c r="AS11" s="33" t="str">
        <f t="shared" si="29"/>
        <v>0</v>
      </c>
      <c r="AT11" s="33" t="str">
        <f t="shared" si="30"/>
        <v>0</v>
      </c>
      <c r="AU11" s="33" t="str">
        <f t="shared" si="31"/>
        <v>0</v>
      </c>
      <c r="AV11" s="33" t="str">
        <f t="shared" si="32"/>
        <v>0</v>
      </c>
      <c r="AW11" s="33" t="str">
        <f t="shared" si="33"/>
        <v>0</v>
      </c>
      <c r="AX11" s="33" t="str">
        <f t="shared" si="34"/>
        <v>0</v>
      </c>
      <c r="AY11" s="33" t="str">
        <f t="shared" si="35"/>
        <v>0</v>
      </c>
    </row>
    <row r="12" spans="1:51" s="34" customFormat="1" ht="72.5" x14ac:dyDescent="0.35">
      <c r="A12" s="32" t="s">
        <v>198</v>
      </c>
      <c r="B12" s="32" t="s">
        <v>1</v>
      </c>
      <c r="C12" s="32" t="s">
        <v>116</v>
      </c>
      <c r="D12" s="32" t="s">
        <v>116</v>
      </c>
      <c r="E12" s="32" t="s">
        <v>113</v>
      </c>
      <c r="F12" s="32" t="s">
        <v>114</v>
      </c>
      <c r="G12" s="32" t="s">
        <v>36</v>
      </c>
      <c r="H12" s="32">
        <v>1</v>
      </c>
      <c r="I12" s="32">
        <v>0</v>
      </c>
      <c r="J12" s="32">
        <v>0</v>
      </c>
      <c r="K12" s="32" t="s">
        <v>115</v>
      </c>
      <c r="L12" s="33" t="str">
        <f t="shared" si="0"/>
        <v>1</v>
      </c>
      <c r="M12" s="33" t="str">
        <f t="shared" si="1"/>
        <v>0</v>
      </c>
      <c r="N12" s="33" t="str">
        <f t="shared" si="2"/>
        <v>0</v>
      </c>
      <c r="O12" s="33" t="str">
        <f t="shared" si="3"/>
        <v>0</v>
      </c>
      <c r="P12" s="33" t="str">
        <f t="shared" si="4"/>
        <v>0</v>
      </c>
      <c r="Q12" s="33" t="str">
        <f t="shared" si="5"/>
        <v>0</v>
      </c>
      <c r="R12" s="33" t="str">
        <f t="shared" si="6"/>
        <v>0</v>
      </c>
      <c r="S12" s="33" t="str">
        <f t="shared" si="7"/>
        <v>0</v>
      </c>
      <c r="T12" s="33" t="str">
        <f t="shared" si="8"/>
        <v>0</v>
      </c>
      <c r="U12" s="33" t="str">
        <f t="shared" si="9"/>
        <v>0</v>
      </c>
      <c r="V12" s="33" t="str">
        <f t="shared" si="10"/>
        <v>0</v>
      </c>
      <c r="W12" s="33" t="str">
        <f t="shared" si="11"/>
        <v>0</v>
      </c>
      <c r="X12" s="33" t="str">
        <f t="shared" si="12"/>
        <v>0</v>
      </c>
      <c r="Y12" s="33" t="str">
        <f t="shared" si="13"/>
        <v>0</v>
      </c>
      <c r="Z12" s="33" t="str">
        <f t="shared" si="14"/>
        <v>0</v>
      </c>
      <c r="AA12" s="33" t="str">
        <f t="shared" si="15"/>
        <v>0</v>
      </c>
      <c r="AB12" s="33" t="str">
        <f t="shared" si="16"/>
        <v>0</v>
      </c>
      <c r="AC12" s="33" t="str">
        <f t="shared" si="17"/>
        <v>0</v>
      </c>
      <c r="AD12" s="32">
        <v>0</v>
      </c>
      <c r="AE12" s="32">
        <v>0</v>
      </c>
      <c r="AF12" s="32">
        <v>0</v>
      </c>
      <c r="AG12" s="32" t="s">
        <v>115</v>
      </c>
      <c r="AH12" s="33" t="str">
        <f t="shared" si="18"/>
        <v>1</v>
      </c>
      <c r="AI12" s="33" t="str">
        <f t="shared" si="19"/>
        <v>0</v>
      </c>
      <c r="AJ12" s="33" t="str">
        <f t="shared" si="20"/>
        <v>0</v>
      </c>
      <c r="AK12" s="33" t="str">
        <f t="shared" si="21"/>
        <v>0</v>
      </c>
      <c r="AL12" s="33" t="str">
        <f t="shared" si="22"/>
        <v>0</v>
      </c>
      <c r="AM12" s="33" t="str">
        <f t="shared" si="23"/>
        <v>0</v>
      </c>
      <c r="AN12" s="33" t="str">
        <f t="shared" si="24"/>
        <v>0</v>
      </c>
      <c r="AO12" s="33" t="str">
        <f t="shared" si="25"/>
        <v>0</v>
      </c>
      <c r="AP12" s="33" t="str">
        <f t="shared" si="26"/>
        <v>0</v>
      </c>
      <c r="AQ12" s="33" t="str">
        <f t="shared" si="27"/>
        <v>0</v>
      </c>
      <c r="AR12" s="33" t="str">
        <f t="shared" si="28"/>
        <v>0</v>
      </c>
      <c r="AS12" s="33" t="str">
        <f t="shared" si="29"/>
        <v>0</v>
      </c>
      <c r="AT12" s="33" t="str">
        <f t="shared" si="30"/>
        <v>0</v>
      </c>
      <c r="AU12" s="33" t="str">
        <f t="shared" si="31"/>
        <v>0</v>
      </c>
      <c r="AV12" s="33" t="str">
        <f t="shared" si="32"/>
        <v>0</v>
      </c>
      <c r="AW12" s="33" t="str">
        <f t="shared" si="33"/>
        <v>0</v>
      </c>
      <c r="AX12" s="33" t="str">
        <f t="shared" si="34"/>
        <v>0</v>
      </c>
      <c r="AY12" s="33" t="str">
        <f t="shared" si="35"/>
        <v>0</v>
      </c>
    </row>
    <row r="13" spans="1:51" s="34" customFormat="1" ht="72.5" x14ac:dyDescent="0.35">
      <c r="A13" s="32" t="s">
        <v>199</v>
      </c>
      <c r="B13" s="32" t="s">
        <v>1</v>
      </c>
      <c r="C13" s="32" t="s">
        <v>116</v>
      </c>
      <c r="D13" s="32" t="s">
        <v>116</v>
      </c>
      <c r="E13" s="32" t="s">
        <v>113</v>
      </c>
      <c r="F13" s="32" t="s">
        <v>114</v>
      </c>
      <c r="G13" s="32" t="s">
        <v>36</v>
      </c>
      <c r="H13" s="32">
        <v>1</v>
      </c>
      <c r="I13" s="32">
        <v>0</v>
      </c>
      <c r="J13" s="47">
        <v>0</v>
      </c>
      <c r="K13" s="32" t="s">
        <v>115</v>
      </c>
      <c r="L13" s="33" t="str">
        <f t="shared" si="0"/>
        <v>1</v>
      </c>
      <c r="M13" s="33" t="str">
        <f t="shared" si="1"/>
        <v>0</v>
      </c>
      <c r="N13" s="33" t="str">
        <f t="shared" si="2"/>
        <v>0</v>
      </c>
      <c r="O13" s="33" t="str">
        <f t="shared" si="3"/>
        <v>0</v>
      </c>
      <c r="P13" s="33" t="str">
        <f t="shared" si="4"/>
        <v>0</v>
      </c>
      <c r="Q13" s="33" t="str">
        <f t="shared" si="5"/>
        <v>0</v>
      </c>
      <c r="R13" s="33" t="str">
        <f t="shared" si="6"/>
        <v>0</v>
      </c>
      <c r="S13" s="33" t="str">
        <f t="shared" si="7"/>
        <v>0</v>
      </c>
      <c r="T13" s="33" t="str">
        <f t="shared" si="8"/>
        <v>0</v>
      </c>
      <c r="U13" s="33" t="str">
        <f t="shared" si="9"/>
        <v>0</v>
      </c>
      <c r="V13" s="33" t="str">
        <f t="shared" si="10"/>
        <v>0</v>
      </c>
      <c r="W13" s="33" t="str">
        <f t="shared" si="11"/>
        <v>0</v>
      </c>
      <c r="X13" s="33" t="str">
        <f t="shared" si="12"/>
        <v>0</v>
      </c>
      <c r="Y13" s="33" t="str">
        <f t="shared" si="13"/>
        <v>0</v>
      </c>
      <c r="Z13" s="33" t="str">
        <f t="shared" si="14"/>
        <v>0</v>
      </c>
      <c r="AA13" s="33" t="str">
        <f t="shared" si="15"/>
        <v>0</v>
      </c>
      <c r="AB13" s="33" t="str">
        <f t="shared" si="16"/>
        <v>0</v>
      </c>
      <c r="AC13" s="33" t="str">
        <f t="shared" si="17"/>
        <v>0</v>
      </c>
      <c r="AD13" s="32">
        <v>0</v>
      </c>
      <c r="AE13" s="32">
        <v>0</v>
      </c>
      <c r="AF13" s="32">
        <v>0</v>
      </c>
      <c r="AG13" s="32" t="s">
        <v>115</v>
      </c>
      <c r="AH13" s="33" t="str">
        <f t="shared" si="18"/>
        <v>1</v>
      </c>
      <c r="AI13" s="33" t="str">
        <f t="shared" si="19"/>
        <v>0</v>
      </c>
      <c r="AJ13" s="33" t="str">
        <f t="shared" si="20"/>
        <v>0</v>
      </c>
      <c r="AK13" s="33" t="str">
        <f t="shared" si="21"/>
        <v>0</v>
      </c>
      <c r="AL13" s="33" t="str">
        <f t="shared" si="22"/>
        <v>0</v>
      </c>
      <c r="AM13" s="33" t="str">
        <f t="shared" si="23"/>
        <v>0</v>
      </c>
      <c r="AN13" s="33" t="str">
        <f t="shared" si="24"/>
        <v>0</v>
      </c>
      <c r="AO13" s="33" t="str">
        <f t="shared" si="25"/>
        <v>0</v>
      </c>
      <c r="AP13" s="33" t="str">
        <f t="shared" si="26"/>
        <v>0</v>
      </c>
      <c r="AQ13" s="33" t="str">
        <f t="shared" si="27"/>
        <v>0</v>
      </c>
      <c r="AR13" s="33" t="str">
        <f t="shared" si="28"/>
        <v>0</v>
      </c>
      <c r="AS13" s="33" t="str">
        <f t="shared" si="29"/>
        <v>0</v>
      </c>
      <c r="AT13" s="33" t="str">
        <f t="shared" si="30"/>
        <v>0</v>
      </c>
      <c r="AU13" s="33" t="str">
        <f t="shared" si="31"/>
        <v>0</v>
      </c>
      <c r="AV13" s="33" t="str">
        <f t="shared" si="32"/>
        <v>0</v>
      </c>
      <c r="AW13" s="33" t="str">
        <f t="shared" si="33"/>
        <v>0</v>
      </c>
      <c r="AX13" s="33" t="str">
        <f t="shared" si="34"/>
        <v>0</v>
      </c>
      <c r="AY13" s="33" t="str">
        <f t="shared" si="35"/>
        <v>0</v>
      </c>
    </row>
    <row r="14" spans="1:51" s="34" customFormat="1" ht="72.5" x14ac:dyDescent="0.35">
      <c r="A14" s="32" t="s">
        <v>200</v>
      </c>
      <c r="B14" s="32" t="s">
        <v>1</v>
      </c>
      <c r="C14" s="32" t="s">
        <v>116</v>
      </c>
      <c r="D14" s="32" t="s">
        <v>116</v>
      </c>
      <c r="E14" s="32" t="s">
        <v>113</v>
      </c>
      <c r="F14" s="32" t="s">
        <v>114</v>
      </c>
      <c r="G14" s="32" t="s">
        <v>36</v>
      </c>
      <c r="H14" s="32">
        <v>1</v>
      </c>
      <c r="I14" s="32">
        <v>0</v>
      </c>
      <c r="J14" s="47">
        <v>0</v>
      </c>
      <c r="K14" s="32" t="s">
        <v>115</v>
      </c>
      <c r="L14" s="33" t="str">
        <f t="shared" si="0"/>
        <v>1</v>
      </c>
      <c r="M14" s="33" t="str">
        <f t="shared" si="1"/>
        <v>0</v>
      </c>
      <c r="N14" s="33" t="str">
        <f t="shared" si="2"/>
        <v>0</v>
      </c>
      <c r="O14" s="33" t="str">
        <f t="shared" si="3"/>
        <v>0</v>
      </c>
      <c r="P14" s="33" t="str">
        <f t="shared" si="4"/>
        <v>0</v>
      </c>
      <c r="Q14" s="33" t="str">
        <f t="shared" si="5"/>
        <v>0</v>
      </c>
      <c r="R14" s="33" t="str">
        <f t="shared" si="6"/>
        <v>0</v>
      </c>
      <c r="S14" s="33" t="str">
        <f t="shared" si="7"/>
        <v>0</v>
      </c>
      <c r="T14" s="33" t="str">
        <f t="shared" si="8"/>
        <v>0</v>
      </c>
      <c r="U14" s="33" t="str">
        <f t="shared" si="9"/>
        <v>0</v>
      </c>
      <c r="V14" s="33" t="str">
        <f t="shared" si="10"/>
        <v>0</v>
      </c>
      <c r="W14" s="33" t="str">
        <f t="shared" si="11"/>
        <v>0</v>
      </c>
      <c r="X14" s="33" t="str">
        <f t="shared" si="12"/>
        <v>0</v>
      </c>
      <c r="Y14" s="33" t="str">
        <f t="shared" si="13"/>
        <v>0</v>
      </c>
      <c r="Z14" s="33" t="str">
        <f t="shared" si="14"/>
        <v>0</v>
      </c>
      <c r="AA14" s="33" t="str">
        <f t="shared" si="15"/>
        <v>0</v>
      </c>
      <c r="AB14" s="33" t="str">
        <f t="shared" si="16"/>
        <v>0</v>
      </c>
      <c r="AC14" s="33" t="str">
        <f t="shared" si="17"/>
        <v>0</v>
      </c>
      <c r="AD14" s="32">
        <v>0</v>
      </c>
      <c r="AE14" s="32">
        <v>0</v>
      </c>
      <c r="AF14" s="32">
        <v>0</v>
      </c>
      <c r="AG14" s="32" t="s">
        <v>115</v>
      </c>
      <c r="AH14" s="33" t="str">
        <f t="shared" si="18"/>
        <v>1</v>
      </c>
      <c r="AI14" s="33" t="str">
        <f t="shared" si="19"/>
        <v>0</v>
      </c>
      <c r="AJ14" s="33" t="str">
        <f t="shared" si="20"/>
        <v>0</v>
      </c>
      <c r="AK14" s="33" t="str">
        <f t="shared" si="21"/>
        <v>0</v>
      </c>
      <c r="AL14" s="33" t="str">
        <f t="shared" si="22"/>
        <v>0</v>
      </c>
      <c r="AM14" s="33" t="str">
        <f t="shared" si="23"/>
        <v>0</v>
      </c>
      <c r="AN14" s="33" t="str">
        <f t="shared" si="24"/>
        <v>0</v>
      </c>
      <c r="AO14" s="33" t="str">
        <f t="shared" si="25"/>
        <v>0</v>
      </c>
      <c r="AP14" s="33" t="str">
        <f t="shared" si="26"/>
        <v>0</v>
      </c>
      <c r="AQ14" s="33" t="str">
        <f t="shared" si="27"/>
        <v>0</v>
      </c>
      <c r="AR14" s="33" t="str">
        <f t="shared" si="28"/>
        <v>0</v>
      </c>
      <c r="AS14" s="33" t="str">
        <f t="shared" si="29"/>
        <v>0</v>
      </c>
      <c r="AT14" s="33" t="str">
        <f t="shared" si="30"/>
        <v>0</v>
      </c>
      <c r="AU14" s="33" t="str">
        <f t="shared" si="31"/>
        <v>0</v>
      </c>
      <c r="AV14" s="33" t="str">
        <f t="shared" si="32"/>
        <v>0</v>
      </c>
      <c r="AW14" s="33" t="str">
        <f t="shared" si="33"/>
        <v>0</v>
      </c>
      <c r="AX14" s="33" t="str">
        <f t="shared" si="34"/>
        <v>0</v>
      </c>
      <c r="AY14" s="33" t="str">
        <f t="shared" si="35"/>
        <v>0</v>
      </c>
    </row>
    <row r="15" spans="1:51" s="34" customFormat="1" ht="72.5" x14ac:dyDescent="0.35">
      <c r="A15" s="32" t="s">
        <v>201</v>
      </c>
      <c r="B15" s="32" t="s">
        <v>1</v>
      </c>
      <c r="C15" s="32" t="s">
        <v>116</v>
      </c>
      <c r="D15" s="32" t="s">
        <v>116</v>
      </c>
      <c r="E15" s="32" t="s">
        <v>113</v>
      </c>
      <c r="F15" s="32" t="s">
        <v>114</v>
      </c>
      <c r="G15" s="32" t="s">
        <v>36</v>
      </c>
      <c r="H15" s="32">
        <v>1</v>
      </c>
      <c r="I15" s="32">
        <v>0</v>
      </c>
      <c r="J15" s="32">
        <v>0</v>
      </c>
      <c r="K15" s="32" t="s">
        <v>115</v>
      </c>
      <c r="L15" s="33" t="str">
        <f t="shared" si="0"/>
        <v>1</v>
      </c>
      <c r="M15" s="33" t="str">
        <f t="shared" si="1"/>
        <v>0</v>
      </c>
      <c r="N15" s="33" t="str">
        <f t="shared" si="2"/>
        <v>0</v>
      </c>
      <c r="O15" s="33" t="str">
        <f t="shared" si="3"/>
        <v>0</v>
      </c>
      <c r="P15" s="33" t="str">
        <f t="shared" si="4"/>
        <v>0</v>
      </c>
      <c r="Q15" s="33" t="str">
        <f t="shared" si="5"/>
        <v>0</v>
      </c>
      <c r="R15" s="33" t="str">
        <f t="shared" si="6"/>
        <v>0</v>
      </c>
      <c r="S15" s="33" t="str">
        <f t="shared" si="7"/>
        <v>0</v>
      </c>
      <c r="T15" s="33" t="str">
        <f t="shared" si="8"/>
        <v>0</v>
      </c>
      <c r="U15" s="33" t="str">
        <f t="shared" si="9"/>
        <v>0</v>
      </c>
      <c r="V15" s="33" t="str">
        <f t="shared" si="10"/>
        <v>0</v>
      </c>
      <c r="W15" s="33" t="str">
        <f t="shared" si="11"/>
        <v>0</v>
      </c>
      <c r="X15" s="33" t="str">
        <f t="shared" si="12"/>
        <v>0</v>
      </c>
      <c r="Y15" s="33" t="str">
        <f t="shared" si="13"/>
        <v>0</v>
      </c>
      <c r="Z15" s="33" t="str">
        <f t="shared" si="14"/>
        <v>0</v>
      </c>
      <c r="AA15" s="33" t="str">
        <f t="shared" si="15"/>
        <v>0</v>
      </c>
      <c r="AB15" s="33" t="str">
        <f t="shared" si="16"/>
        <v>0</v>
      </c>
      <c r="AC15" s="33" t="str">
        <f t="shared" si="17"/>
        <v>0</v>
      </c>
      <c r="AD15" s="32">
        <v>0</v>
      </c>
      <c r="AE15" s="32">
        <v>0</v>
      </c>
      <c r="AF15" s="32">
        <v>0</v>
      </c>
      <c r="AG15" s="32" t="s">
        <v>115</v>
      </c>
      <c r="AH15" s="33" t="str">
        <f t="shared" si="18"/>
        <v>1</v>
      </c>
      <c r="AI15" s="33" t="str">
        <f t="shared" si="19"/>
        <v>0</v>
      </c>
      <c r="AJ15" s="33" t="str">
        <f t="shared" si="20"/>
        <v>0</v>
      </c>
      <c r="AK15" s="33" t="str">
        <f t="shared" si="21"/>
        <v>0</v>
      </c>
      <c r="AL15" s="33" t="str">
        <f t="shared" si="22"/>
        <v>0</v>
      </c>
      <c r="AM15" s="33" t="str">
        <f t="shared" si="23"/>
        <v>0</v>
      </c>
      <c r="AN15" s="33" t="str">
        <f t="shared" si="24"/>
        <v>0</v>
      </c>
      <c r="AO15" s="33" t="str">
        <f t="shared" si="25"/>
        <v>0</v>
      </c>
      <c r="AP15" s="33" t="str">
        <f t="shared" si="26"/>
        <v>0</v>
      </c>
      <c r="AQ15" s="33" t="str">
        <f t="shared" si="27"/>
        <v>0</v>
      </c>
      <c r="AR15" s="33" t="str">
        <f t="shared" si="28"/>
        <v>0</v>
      </c>
      <c r="AS15" s="33" t="str">
        <f t="shared" si="29"/>
        <v>0</v>
      </c>
      <c r="AT15" s="33" t="str">
        <f t="shared" si="30"/>
        <v>0</v>
      </c>
      <c r="AU15" s="33" t="str">
        <f t="shared" si="31"/>
        <v>0</v>
      </c>
      <c r="AV15" s="33" t="str">
        <f t="shared" si="32"/>
        <v>0</v>
      </c>
      <c r="AW15" s="33" t="str">
        <f t="shared" si="33"/>
        <v>0</v>
      </c>
      <c r="AX15" s="33" t="str">
        <f t="shared" si="34"/>
        <v>0</v>
      </c>
      <c r="AY15" s="33" t="str">
        <f t="shared" si="35"/>
        <v>0</v>
      </c>
    </row>
    <row r="16" spans="1:51" s="34" customFormat="1" ht="72.5" x14ac:dyDescent="0.35">
      <c r="A16" s="32" t="s">
        <v>202</v>
      </c>
      <c r="B16" s="32" t="s">
        <v>117</v>
      </c>
      <c r="C16" s="32" t="s">
        <v>116</v>
      </c>
      <c r="D16" s="32" t="s">
        <v>116</v>
      </c>
      <c r="E16" s="32" t="s">
        <v>113</v>
      </c>
      <c r="F16" s="32" t="s">
        <v>114</v>
      </c>
      <c r="G16" s="32" t="s">
        <v>118</v>
      </c>
      <c r="H16" s="32">
        <v>1</v>
      </c>
      <c r="I16" s="32">
        <v>0</v>
      </c>
      <c r="J16" s="47">
        <v>0</v>
      </c>
      <c r="K16" s="32" t="s">
        <v>115</v>
      </c>
      <c r="L16" s="33" t="str">
        <f t="shared" si="0"/>
        <v>1</v>
      </c>
      <c r="M16" s="33" t="str">
        <f t="shared" si="1"/>
        <v>0</v>
      </c>
      <c r="N16" s="33" t="str">
        <f t="shared" si="2"/>
        <v>0</v>
      </c>
      <c r="O16" s="33" t="str">
        <f t="shared" si="3"/>
        <v>0</v>
      </c>
      <c r="P16" s="33" t="str">
        <f t="shared" si="4"/>
        <v>0</v>
      </c>
      <c r="Q16" s="33" t="str">
        <f t="shared" si="5"/>
        <v>0</v>
      </c>
      <c r="R16" s="33" t="str">
        <f t="shared" si="6"/>
        <v>0</v>
      </c>
      <c r="S16" s="33" t="str">
        <f t="shared" si="7"/>
        <v>0</v>
      </c>
      <c r="T16" s="33" t="str">
        <f t="shared" si="8"/>
        <v>0</v>
      </c>
      <c r="U16" s="33" t="str">
        <f t="shared" si="9"/>
        <v>0</v>
      </c>
      <c r="V16" s="33" t="str">
        <f t="shared" si="10"/>
        <v>0</v>
      </c>
      <c r="W16" s="33" t="str">
        <f t="shared" si="11"/>
        <v>0</v>
      </c>
      <c r="X16" s="33" t="str">
        <f t="shared" si="12"/>
        <v>0</v>
      </c>
      <c r="Y16" s="33" t="str">
        <f t="shared" si="13"/>
        <v>0</v>
      </c>
      <c r="Z16" s="33" t="str">
        <f t="shared" si="14"/>
        <v>0</v>
      </c>
      <c r="AA16" s="33" t="str">
        <f t="shared" si="15"/>
        <v>0</v>
      </c>
      <c r="AB16" s="33" t="str">
        <f t="shared" si="16"/>
        <v>0</v>
      </c>
      <c r="AC16" s="33" t="str">
        <f t="shared" si="17"/>
        <v>0</v>
      </c>
      <c r="AD16" s="32">
        <v>0</v>
      </c>
      <c r="AE16" s="32">
        <v>0</v>
      </c>
      <c r="AF16" s="32">
        <v>0</v>
      </c>
      <c r="AG16" s="32" t="s">
        <v>115</v>
      </c>
      <c r="AH16" s="33" t="str">
        <f t="shared" si="18"/>
        <v>1</v>
      </c>
      <c r="AI16" s="33" t="str">
        <f t="shared" si="19"/>
        <v>0</v>
      </c>
      <c r="AJ16" s="33" t="str">
        <f t="shared" si="20"/>
        <v>0</v>
      </c>
      <c r="AK16" s="33" t="str">
        <f t="shared" si="21"/>
        <v>0</v>
      </c>
      <c r="AL16" s="33" t="str">
        <f t="shared" si="22"/>
        <v>0</v>
      </c>
      <c r="AM16" s="33" t="str">
        <f t="shared" si="23"/>
        <v>0</v>
      </c>
      <c r="AN16" s="33" t="str">
        <f t="shared" si="24"/>
        <v>0</v>
      </c>
      <c r="AO16" s="33" t="str">
        <f t="shared" si="25"/>
        <v>0</v>
      </c>
      <c r="AP16" s="33" t="str">
        <f t="shared" si="26"/>
        <v>0</v>
      </c>
      <c r="AQ16" s="33" t="str">
        <f t="shared" si="27"/>
        <v>0</v>
      </c>
      <c r="AR16" s="33" t="str">
        <f t="shared" si="28"/>
        <v>0</v>
      </c>
      <c r="AS16" s="33" t="str">
        <f t="shared" si="29"/>
        <v>0</v>
      </c>
      <c r="AT16" s="33" t="str">
        <f t="shared" si="30"/>
        <v>0</v>
      </c>
      <c r="AU16" s="33" t="str">
        <f t="shared" si="31"/>
        <v>0</v>
      </c>
      <c r="AV16" s="33" t="str">
        <f t="shared" si="32"/>
        <v>0</v>
      </c>
      <c r="AW16" s="33" t="str">
        <f t="shared" si="33"/>
        <v>0</v>
      </c>
      <c r="AX16" s="33" t="str">
        <f t="shared" si="34"/>
        <v>0</v>
      </c>
      <c r="AY16" s="33" t="str">
        <f t="shared" si="35"/>
        <v>0</v>
      </c>
    </row>
    <row r="17" spans="1:51" s="34" customFormat="1" ht="72.5" x14ac:dyDescent="0.35">
      <c r="A17" s="32" t="s">
        <v>203</v>
      </c>
      <c r="B17" s="32" t="s">
        <v>1</v>
      </c>
      <c r="C17" s="32" t="s">
        <v>116</v>
      </c>
      <c r="D17" s="32" t="s">
        <v>116</v>
      </c>
      <c r="E17" s="32" t="s">
        <v>113</v>
      </c>
      <c r="F17" s="32" t="s">
        <v>114</v>
      </c>
      <c r="G17" s="32" t="s">
        <v>36</v>
      </c>
      <c r="H17" s="32">
        <v>2</v>
      </c>
      <c r="I17" s="32">
        <v>0</v>
      </c>
      <c r="J17" s="32">
        <v>1</v>
      </c>
      <c r="K17" s="32" t="s">
        <v>115</v>
      </c>
      <c r="L17" s="33" t="str">
        <f t="shared" si="0"/>
        <v>1</v>
      </c>
      <c r="M17" s="33" t="str">
        <f t="shared" si="1"/>
        <v>0</v>
      </c>
      <c r="N17" s="33" t="str">
        <f t="shared" si="2"/>
        <v>0</v>
      </c>
      <c r="O17" s="33" t="str">
        <f t="shared" si="3"/>
        <v>0</v>
      </c>
      <c r="P17" s="33" t="str">
        <f t="shared" si="4"/>
        <v>0</v>
      </c>
      <c r="Q17" s="33" t="str">
        <f t="shared" si="5"/>
        <v>0</v>
      </c>
      <c r="R17" s="33" t="str">
        <f t="shared" si="6"/>
        <v>0</v>
      </c>
      <c r="S17" s="33" t="str">
        <f t="shared" si="7"/>
        <v>0</v>
      </c>
      <c r="T17" s="33" t="str">
        <f t="shared" si="8"/>
        <v>0</v>
      </c>
      <c r="U17" s="33" t="str">
        <f t="shared" si="9"/>
        <v>0</v>
      </c>
      <c r="V17" s="33" t="str">
        <f t="shared" si="10"/>
        <v>0</v>
      </c>
      <c r="W17" s="33" t="str">
        <f t="shared" si="11"/>
        <v>0</v>
      </c>
      <c r="X17" s="33" t="str">
        <f t="shared" si="12"/>
        <v>0</v>
      </c>
      <c r="Y17" s="33" t="str">
        <f t="shared" si="13"/>
        <v>0</v>
      </c>
      <c r="Z17" s="33" t="str">
        <f t="shared" si="14"/>
        <v>0</v>
      </c>
      <c r="AA17" s="33" t="str">
        <f t="shared" si="15"/>
        <v>0</v>
      </c>
      <c r="AB17" s="33" t="str">
        <f t="shared" si="16"/>
        <v>0</v>
      </c>
      <c r="AC17" s="33" t="str">
        <f t="shared" si="17"/>
        <v>0</v>
      </c>
      <c r="AD17" s="32">
        <v>0</v>
      </c>
      <c r="AE17" s="32">
        <v>0</v>
      </c>
      <c r="AF17" s="32">
        <v>0</v>
      </c>
      <c r="AG17" s="32" t="s">
        <v>115</v>
      </c>
      <c r="AH17" s="33" t="str">
        <f t="shared" si="18"/>
        <v>1</v>
      </c>
      <c r="AI17" s="33" t="str">
        <f t="shared" si="19"/>
        <v>0</v>
      </c>
      <c r="AJ17" s="33" t="str">
        <f t="shared" si="20"/>
        <v>0</v>
      </c>
      <c r="AK17" s="33" t="str">
        <f t="shared" si="21"/>
        <v>0</v>
      </c>
      <c r="AL17" s="33" t="str">
        <f t="shared" si="22"/>
        <v>0</v>
      </c>
      <c r="AM17" s="33" t="str">
        <f t="shared" si="23"/>
        <v>0</v>
      </c>
      <c r="AN17" s="33" t="str">
        <f t="shared" si="24"/>
        <v>0</v>
      </c>
      <c r="AO17" s="33" t="str">
        <f t="shared" si="25"/>
        <v>0</v>
      </c>
      <c r="AP17" s="33" t="str">
        <f t="shared" si="26"/>
        <v>0</v>
      </c>
      <c r="AQ17" s="33" t="str">
        <f t="shared" si="27"/>
        <v>0</v>
      </c>
      <c r="AR17" s="33" t="str">
        <f t="shared" si="28"/>
        <v>0</v>
      </c>
      <c r="AS17" s="33" t="str">
        <f t="shared" si="29"/>
        <v>0</v>
      </c>
      <c r="AT17" s="33" t="str">
        <f t="shared" si="30"/>
        <v>0</v>
      </c>
      <c r="AU17" s="33" t="str">
        <f t="shared" si="31"/>
        <v>0</v>
      </c>
      <c r="AV17" s="33" t="str">
        <f t="shared" si="32"/>
        <v>0</v>
      </c>
      <c r="AW17" s="33" t="str">
        <f t="shared" si="33"/>
        <v>0</v>
      </c>
      <c r="AX17" s="33" t="str">
        <f t="shared" si="34"/>
        <v>0</v>
      </c>
      <c r="AY17" s="33" t="str">
        <f t="shared" si="35"/>
        <v>0</v>
      </c>
    </row>
    <row r="18" spans="1:51" s="34" customFormat="1" ht="72.5" x14ac:dyDescent="0.35">
      <c r="A18" s="32" t="s">
        <v>204</v>
      </c>
      <c r="B18" s="32" t="s">
        <v>121</v>
      </c>
      <c r="C18" s="32" t="s">
        <v>116</v>
      </c>
      <c r="D18" s="32" t="s">
        <v>136</v>
      </c>
      <c r="E18" s="32" t="s">
        <v>113</v>
      </c>
      <c r="F18" s="32" t="s">
        <v>114</v>
      </c>
      <c r="G18" s="32" t="s">
        <v>118</v>
      </c>
      <c r="H18" s="32">
        <v>2</v>
      </c>
      <c r="I18" s="32">
        <v>0</v>
      </c>
      <c r="J18" s="47">
        <v>0</v>
      </c>
      <c r="K18" s="32" t="s">
        <v>115</v>
      </c>
      <c r="L18" s="33" t="str">
        <f t="shared" si="0"/>
        <v>1</v>
      </c>
      <c r="M18" s="33" t="str">
        <f t="shared" si="1"/>
        <v>0</v>
      </c>
      <c r="N18" s="33" t="str">
        <f t="shared" si="2"/>
        <v>0</v>
      </c>
      <c r="O18" s="33" t="str">
        <f t="shared" si="3"/>
        <v>0</v>
      </c>
      <c r="P18" s="33" t="str">
        <f t="shared" si="4"/>
        <v>0</v>
      </c>
      <c r="Q18" s="33" t="str">
        <f t="shared" si="5"/>
        <v>0</v>
      </c>
      <c r="R18" s="33" t="str">
        <f t="shared" si="6"/>
        <v>0</v>
      </c>
      <c r="S18" s="33" t="str">
        <f t="shared" si="7"/>
        <v>0</v>
      </c>
      <c r="T18" s="33" t="str">
        <f t="shared" si="8"/>
        <v>0</v>
      </c>
      <c r="U18" s="33" t="str">
        <f t="shared" si="9"/>
        <v>0</v>
      </c>
      <c r="V18" s="33" t="str">
        <f t="shared" si="10"/>
        <v>0</v>
      </c>
      <c r="W18" s="33" t="str">
        <f t="shared" si="11"/>
        <v>0</v>
      </c>
      <c r="X18" s="33" t="str">
        <f t="shared" si="12"/>
        <v>0</v>
      </c>
      <c r="Y18" s="33" t="str">
        <f t="shared" si="13"/>
        <v>0</v>
      </c>
      <c r="Z18" s="33" t="str">
        <f t="shared" si="14"/>
        <v>0</v>
      </c>
      <c r="AA18" s="33" t="str">
        <f t="shared" si="15"/>
        <v>0</v>
      </c>
      <c r="AB18" s="33" t="str">
        <f t="shared" si="16"/>
        <v>0</v>
      </c>
      <c r="AC18" s="33" t="str">
        <f t="shared" si="17"/>
        <v>0</v>
      </c>
      <c r="AD18" s="32">
        <v>0</v>
      </c>
      <c r="AE18" s="32">
        <v>0</v>
      </c>
      <c r="AF18" s="32">
        <v>0</v>
      </c>
      <c r="AG18" s="32" t="s">
        <v>115</v>
      </c>
      <c r="AH18" s="33" t="str">
        <f t="shared" si="18"/>
        <v>1</v>
      </c>
      <c r="AI18" s="33" t="str">
        <f t="shared" si="19"/>
        <v>0</v>
      </c>
      <c r="AJ18" s="33" t="str">
        <f t="shared" si="20"/>
        <v>0</v>
      </c>
      <c r="AK18" s="33" t="str">
        <f t="shared" si="21"/>
        <v>0</v>
      </c>
      <c r="AL18" s="33" t="str">
        <f t="shared" si="22"/>
        <v>0</v>
      </c>
      <c r="AM18" s="33" t="str">
        <f t="shared" si="23"/>
        <v>0</v>
      </c>
      <c r="AN18" s="33" t="str">
        <f t="shared" si="24"/>
        <v>0</v>
      </c>
      <c r="AO18" s="33" t="str">
        <f t="shared" si="25"/>
        <v>0</v>
      </c>
      <c r="AP18" s="33" t="str">
        <f t="shared" si="26"/>
        <v>0</v>
      </c>
      <c r="AQ18" s="33" t="str">
        <f t="shared" si="27"/>
        <v>0</v>
      </c>
      <c r="AR18" s="33" t="str">
        <f t="shared" si="28"/>
        <v>0</v>
      </c>
      <c r="AS18" s="33" t="str">
        <f t="shared" si="29"/>
        <v>0</v>
      </c>
      <c r="AT18" s="33" t="str">
        <f t="shared" si="30"/>
        <v>0</v>
      </c>
      <c r="AU18" s="33" t="str">
        <f t="shared" si="31"/>
        <v>0</v>
      </c>
      <c r="AV18" s="33" t="str">
        <f t="shared" si="32"/>
        <v>0</v>
      </c>
      <c r="AW18" s="33" t="str">
        <f t="shared" si="33"/>
        <v>0</v>
      </c>
      <c r="AX18" s="33" t="str">
        <f t="shared" si="34"/>
        <v>0</v>
      </c>
      <c r="AY18" s="33" t="str">
        <f t="shared" si="35"/>
        <v>0</v>
      </c>
    </row>
    <row r="19" spans="1:51" s="34" customFormat="1" ht="72.5" x14ac:dyDescent="0.35">
      <c r="A19" s="32" t="s">
        <v>205</v>
      </c>
      <c r="B19" s="32" t="s">
        <v>1</v>
      </c>
      <c r="C19" s="32" t="s">
        <v>112</v>
      </c>
      <c r="D19" s="32" t="s">
        <v>112</v>
      </c>
      <c r="E19" s="32" t="s">
        <v>113</v>
      </c>
      <c r="F19" s="32" t="s">
        <v>114</v>
      </c>
      <c r="G19" s="32" t="s">
        <v>36</v>
      </c>
      <c r="H19" s="32">
        <v>2</v>
      </c>
      <c r="I19" s="32">
        <v>1</v>
      </c>
      <c r="J19" s="32">
        <v>0</v>
      </c>
      <c r="K19" s="32" t="s">
        <v>115</v>
      </c>
      <c r="L19" s="33" t="str">
        <f t="shared" si="0"/>
        <v>1</v>
      </c>
      <c r="M19" s="33" t="str">
        <f t="shared" si="1"/>
        <v>0</v>
      </c>
      <c r="N19" s="33" t="str">
        <f t="shared" si="2"/>
        <v>0</v>
      </c>
      <c r="O19" s="33" t="str">
        <f t="shared" si="3"/>
        <v>0</v>
      </c>
      <c r="P19" s="33" t="str">
        <f t="shared" si="4"/>
        <v>0</v>
      </c>
      <c r="Q19" s="33" t="str">
        <f t="shared" si="5"/>
        <v>0</v>
      </c>
      <c r="R19" s="33" t="str">
        <f t="shared" si="6"/>
        <v>0</v>
      </c>
      <c r="S19" s="33" t="str">
        <f t="shared" si="7"/>
        <v>0</v>
      </c>
      <c r="T19" s="33" t="str">
        <f t="shared" si="8"/>
        <v>0</v>
      </c>
      <c r="U19" s="33" t="str">
        <f t="shared" si="9"/>
        <v>0</v>
      </c>
      <c r="V19" s="33" t="str">
        <f t="shared" si="10"/>
        <v>0</v>
      </c>
      <c r="W19" s="33" t="str">
        <f t="shared" si="11"/>
        <v>0</v>
      </c>
      <c r="X19" s="33" t="str">
        <f t="shared" si="12"/>
        <v>0</v>
      </c>
      <c r="Y19" s="33" t="str">
        <f t="shared" si="13"/>
        <v>0</v>
      </c>
      <c r="Z19" s="33" t="str">
        <f t="shared" si="14"/>
        <v>0</v>
      </c>
      <c r="AA19" s="33" t="str">
        <f t="shared" si="15"/>
        <v>0</v>
      </c>
      <c r="AB19" s="33" t="str">
        <f t="shared" si="16"/>
        <v>0</v>
      </c>
      <c r="AC19" s="33" t="str">
        <f t="shared" si="17"/>
        <v>0</v>
      </c>
      <c r="AD19" s="32">
        <v>0</v>
      </c>
      <c r="AE19" s="32">
        <v>0</v>
      </c>
      <c r="AF19" s="32">
        <v>0</v>
      </c>
      <c r="AG19" s="32" t="s">
        <v>115</v>
      </c>
      <c r="AH19" s="33" t="str">
        <f t="shared" si="18"/>
        <v>1</v>
      </c>
      <c r="AI19" s="33" t="str">
        <f t="shared" si="19"/>
        <v>0</v>
      </c>
      <c r="AJ19" s="33" t="str">
        <f t="shared" si="20"/>
        <v>0</v>
      </c>
      <c r="AK19" s="33" t="str">
        <f t="shared" si="21"/>
        <v>0</v>
      </c>
      <c r="AL19" s="33" t="str">
        <f t="shared" si="22"/>
        <v>0</v>
      </c>
      <c r="AM19" s="33" t="str">
        <f t="shared" si="23"/>
        <v>0</v>
      </c>
      <c r="AN19" s="33" t="str">
        <f t="shared" si="24"/>
        <v>0</v>
      </c>
      <c r="AO19" s="33" t="str">
        <f t="shared" si="25"/>
        <v>0</v>
      </c>
      <c r="AP19" s="33" t="str">
        <f t="shared" si="26"/>
        <v>0</v>
      </c>
      <c r="AQ19" s="33" t="str">
        <f t="shared" si="27"/>
        <v>0</v>
      </c>
      <c r="AR19" s="33" t="str">
        <f t="shared" si="28"/>
        <v>0</v>
      </c>
      <c r="AS19" s="33" t="str">
        <f t="shared" si="29"/>
        <v>0</v>
      </c>
      <c r="AT19" s="33" t="str">
        <f t="shared" si="30"/>
        <v>0</v>
      </c>
      <c r="AU19" s="33" t="str">
        <f t="shared" si="31"/>
        <v>0</v>
      </c>
      <c r="AV19" s="33" t="str">
        <f t="shared" si="32"/>
        <v>0</v>
      </c>
      <c r="AW19" s="33" t="str">
        <f t="shared" si="33"/>
        <v>0</v>
      </c>
      <c r="AX19" s="33" t="str">
        <f t="shared" si="34"/>
        <v>0</v>
      </c>
      <c r="AY19" s="33" t="str">
        <f t="shared" si="35"/>
        <v>0</v>
      </c>
    </row>
    <row r="20" spans="1:51" ht="72.5" x14ac:dyDescent="0.35">
      <c r="A20" s="32" t="s">
        <v>206</v>
      </c>
      <c r="B20" s="32" t="s">
        <v>1</v>
      </c>
      <c r="C20" s="32" t="s">
        <v>116</v>
      </c>
      <c r="D20" s="32" t="s">
        <v>116</v>
      </c>
      <c r="E20" s="32" t="s">
        <v>113</v>
      </c>
      <c r="F20" s="32" t="s">
        <v>114</v>
      </c>
      <c r="G20" s="32" t="s">
        <v>36</v>
      </c>
      <c r="H20" s="32">
        <v>2</v>
      </c>
      <c r="I20" s="32">
        <v>0</v>
      </c>
      <c r="J20" s="32">
        <v>0</v>
      </c>
      <c r="K20" s="32" t="s">
        <v>115</v>
      </c>
      <c r="L20" s="33" t="str">
        <f t="shared" si="0"/>
        <v>1</v>
      </c>
      <c r="M20" s="33" t="str">
        <f t="shared" si="1"/>
        <v>0</v>
      </c>
      <c r="N20" s="33" t="str">
        <f t="shared" si="2"/>
        <v>0</v>
      </c>
      <c r="O20" s="33" t="str">
        <f t="shared" si="3"/>
        <v>0</v>
      </c>
      <c r="P20" s="33" t="str">
        <f t="shared" si="4"/>
        <v>0</v>
      </c>
      <c r="Q20" s="33" t="str">
        <f t="shared" si="5"/>
        <v>0</v>
      </c>
      <c r="R20" s="33" t="str">
        <f t="shared" si="6"/>
        <v>0</v>
      </c>
      <c r="S20" s="33" t="str">
        <f t="shared" si="7"/>
        <v>0</v>
      </c>
      <c r="T20" s="33" t="str">
        <f t="shared" si="8"/>
        <v>0</v>
      </c>
      <c r="U20" s="33" t="str">
        <f t="shared" si="9"/>
        <v>0</v>
      </c>
      <c r="V20" s="33" t="str">
        <f t="shared" si="10"/>
        <v>0</v>
      </c>
      <c r="W20" s="33" t="str">
        <f t="shared" si="11"/>
        <v>0</v>
      </c>
      <c r="X20" s="33" t="str">
        <f t="shared" si="12"/>
        <v>0</v>
      </c>
      <c r="Y20" s="33" t="str">
        <f t="shared" si="13"/>
        <v>0</v>
      </c>
      <c r="Z20" s="33" t="str">
        <f t="shared" si="14"/>
        <v>0</v>
      </c>
      <c r="AA20" s="33" t="str">
        <f t="shared" si="15"/>
        <v>0</v>
      </c>
      <c r="AB20" s="33" t="str">
        <f t="shared" si="16"/>
        <v>0</v>
      </c>
      <c r="AC20" s="33" t="str">
        <f t="shared" si="17"/>
        <v>0</v>
      </c>
      <c r="AD20" s="32">
        <v>0</v>
      </c>
      <c r="AE20" s="32">
        <v>0</v>
      </c>
      <c r="AF20" s="32">
        <v>0</v>
      </c>
      <c r="AG20" s="32" t="s">
        <v>115</v>
      </c>
      <c r="AH20" s="33" t="str">
        <f t="shared" si="18"/>
        <v>1</v>
      </c>
      <c r="AI20" s="33" t="str">
        <f t="shared" si="19"/>
        <v>0</v>
      </c>
      <c r="AJ20" s="33" t="str">
        <f t="shared" si="20"/>
        <v>0</v>
      </c>
      <c r="AK20" s="33" t="str">
        <f t="shared" si="21"/>
        <v>0</v>
      </c>
      <c r="AL20" s="33" t="str">
        <f t="shared" si="22"/>
        <v>0</v>
      </c>
      <c r="AM20" s="33" t="str">
        <f t="shared" si="23"/>
        <v>0</v>
      </c>
      <c r="AN20" s="33" t="str">
        <f t="shared" si="24"/>
        <v>0</v>
      </c>
      <c r="AO20" s="33" t="str">
        <f t="shared" si="25"/>
        <v>0</v>
      </c>
      <c r="AP20" s="33" t="str">
        <f t="shared" si="26"/>
        <v>0</v>
      </c>
      <c r="AQ20" s="33" t="str">
        <f t="shared" si="27"/>
        <v>0</v>
      </c>
      <c r="AR20" s="33" t="str">
        <f t="shared" si="28"/>
        <v>0</v>
      </c>
      <c r="AS20" s="33" t="str">
        <f t="shared" si="29"/>
        <v>0</v>
      </c>
      <c r="AT20" s="33" t="str">
        <f t="shared" si="30"/>
        <v>0</v>
      </c>
      <c r="AU20" s="33" t="str">
        <f t="shared" si="31"/>
        <v>0</v>
      </c>
      <c r="AV20" s="33" t="str">
        <f t="shared" si="32"/>
        <v>0</v>
      </c>
      <c r="AW20" s="33" t="str">
        <f t="shared" si="33"/>
        <v>0</v>
      </c>
      <c r="AX20" s="33" t="str">
        <f t="shared" si="34"/>
        <v>0</v>
      </c>
      <c r="AY20" s="33" t="str">
        <f t="shared" si="35"/>
        <v>0</v>
      </c>
    </row>
    <row r="21" spans="1:51" ht="72.5" x14ac:dyDescent="0.35">
      <c r="A21" s="32" t="s">
        <v>207</v>
      </c>
      <c r="B21" s="32" t="s">
        <v>1</v>
      </c>
      <c r="C21" s="32" t="s">
        <v>116</v>
      </c>
      <c r="D21" s="32" t="s">
        <v>116</v>
      </c>
      <c r="E21" s="32" t="s">
        <v>113</v>
      </c>
      <c r="F21" s="32" t="s">
        <v>114</v>
      </c>
      <c r="G21" s="32" t="s">
        <v>36</v>
      </c>
      <c r="H21" s="32">
        <v>2</v>
      </c>
      <c r="I21" s="32">
        <v>0</v>
      </c>
      <c r="J21" s="32">
        <v>0</v>
      </c>
      <c r="K21" s="32" t="s">
        <v>115</v>
      </c>
      <c r="L21" s="33" t="str">
        <f t="shared" si="0"/>
        <v>1</v>
      </c>
      <c r="M21" s="33" t="str">
        <f t="shared" si="1"/>
        <v>0</v>
      </c>
      <c r="N21" s="33" t="str">
        <f t="shared" si="2"/>
        <v>0</v>
      </c>
      <c r="O21" s="33" t="str">
        <f t="shared" si="3"/>
        <v>0</v>
      </c>
      <c r="P21" s="33" t="str">
        <f t="shared" si="4"/>
        <v>0</v>
      </c>
      <c r="Q21" s="33" t="str">
        <f t="shared" si="5"/>
        <v>0</v>
      </c>
      <c r="R21" s="33" t="str">
        <f t="shared" si="6"/>
        <v>0</v>
      </c>
      <c r="S21" s="33" t="str">
        <f t="shared" si="7"/>
        <v>0</v>
      </c>
      <c r="T21" s="33" t="str">
        <f t="shared" si="8"/>
        <v>0</v>
      </c>
      <c r="U21" s="33" t="str">
        <f t="shared" si="9"/>
        <v>0</v>
      </c>
      <c r="V21" s="33" t="str">
        <f t="shared" si="10"/>
        <v>0</v>
      </c>
      <c r="W21" s="33" t="str">
        <f t="shared" si="11"/>
        <v>0</v>
      </c>
      <c r="X21" s="33" t="str">
        <f t="shared" si="12"/>
        <v>0</v>
      </c>
      <c r="Y21" s="33" t="str">
        <f t="shared" si="13"/>
        <v>0</v>
      </c>
      <c r="Z21" s="33" t="str">
        <f t="shared" si="14"/>
        <v>0</v>
      </c>
      <c r="AA21" s="33" t="str">
        <f t="shared" si="15"/>
        <v>0</v>
      </c>
      <c r="AB21" s="33" t="str">
        <f t="shared" si="16"/>
        <v>0</v>
      </c>
      <c r="AC21" s="33" t="str">
        <f t="shared" si="17"/>
        <v>0</v>
      </c>
      <c r="AD21" s="32">
        <v>0</v>
      </c>
      <c r="AE21" s="32">
        <v>0</v>
      </c>
      <c r="AF21" s="32">
        <v>0</v>
      </c>
      <c r="AG21" s="32" t="s">
        <v>115</v>
      </c>
      <c r="AH21" s="33" t="str">
        <f t="shared" si="18"/>
        <v>1</v>
      </c>
      <c r="AI21" s="33" t="str">
        <f t="shared" si="19"/>
        <v>0</v>
      </c>
      <c r="AJ21" s="33" t="str">
        <f t="shared" si="20"/>
        <v>0</v>
      </c>
      <c r="AK21" s="33" t="str">
        <f t="shared" si="21"/>
        <v>0</v>
      </c>
      <c r="AL21" s="33" t="str">
        <f t="shared" si="22"/>
        <v>0</v>
      </c>
      <c r="AM21" s="33" t="str">
        <f t="shared" si="23"/>
        <v>0</v>
      </c>
      <c r="AN21" s="33" t="str">
        <f t="shared" si="24"/>
        <v>0</v>
      </c>
      <c r="AO21" s="33" t="str">
        <f t="shared" si="25"/>
        <v>0</v>
      </c>
      <c r="AP21" s="33" t="str">
        <f t="shared" si="26"/>
        <v>0</v>
      </c>
      <c r="AQ21" s="33" t="str">
        <f t="shared" si="27"/>
        <v>0</v>
      </c>
      <c r="AR21" s="33" t="str">
        <f t="shared" si="28"/>
        <v>0</v>
      </c>
      <c r="AS21" s="33" t="str">
        <f t="shared" si="29"/>
        <v>0</v>
      </c>
      <c r="AT21" s="33" t="str">
        <f t="shared" si="30"/>
        <v>0</v>
      </c>
      <c r="AU21" s="33" t="str">
        <f t="shared" si="31"/>
        <v>0</v>
      </c>
      <c r="AV21" s="33" t="str">
        <f t="shared" si="32"/>
        <v>0</v>
      </c>
      <c r="AW21" s="33" t="str">
        <f t="shared" si="33"/>
        <v>0</v>
      </c>
      <c r="AX21" s="33" t="str">
        <f t="shared" si="34"/>
        <v>0</v>
      </c>
      <c r="AY21" s="33" t="str">
        <f t="shared" si="35"/>
        <v>0</v>
      </c>
    </row>
    <row r="22" spans="1:51" s="35" customFormat="1" ht="72.5" x14ac:dyDescent="0.35">
      <c r="A22" s="32" t="s">
        <v>208</v>
      </c>
      <c r="B22" s="32" t="s">
        <v>1</v>
      </c>
      <c r="C22" s="32" t="s">
        <v>116</v>
      </c>
      <c r="D22" s="32" t="s">
        <v>116</v>
      </c>
      <c r="E22" s="32" t="s">
        <v>113</v>
      </c>
      <c r="F22" s="32" t="s">
        <v>114</v>
      </c>
      <c r="G22" s="32" t="s">
        <v>36</v>
      </c>
      <c r="H22" s="32">
        <v>2</v>
      </c>
      <c r="I22" s="32">
        <v>0</v>
      </c>
      <c r="J22" s="47">
        <v>0</v>
      </c>
      <c r="K22" s="32" t="s">
        <v>115</v>
      </c>
      <c r="L22" s="33" t="str">
        <f t="shared" si="0"/>
        <v>1</v>
      </c>
      <c r="M22" s="33" t="str">
        <f t="shared" si="1"/>
        <v>0</v>
      </c>
      <c r="N22" s="33" t="str">
        <f t="shared" si="2"/>
        <v>0</v>
      </c>
      <c r="O22" s="33" t="str">
        <f t="shared" si="3"/>
        <v>0</v>
      </c>
      <c r="P22" s="33" t="str">
        <f t="shared" si="4"/>
        <v>0</v>
      </c>
      <c r="Q22" s="33" t="str">
        <f t="shared" si="5"/>
        <v>0</v>
      </c>
      <c r="R22" s="33" t="str">
        <f t="shared" si="6"/>
        <v>0</v>
      </c>
      <c r="S22" s="33" t="str">
        <f t="shared" si="7"/>
        <v>0</v>
      </c>
      <c r="T22" s="33" t="str">
        <f t="shared" si="8"/>
        <v>0</v>
      </c>
      <c r="U22" s="33" t="str">
        <f t="shared" si="9"/>
        <v>0</v>
      </c>
      <c r="V22" s="33" t="str">
        <f t="shared" si="10"/>
        <v>0</v>
      </c>
      <c r="W22" s="33" t="str">
        <f t="shared" si="11"/>
        <v>0</v>
      </c>
      <c r="X22" s="33" t="str">
        <f t="shared" si="12"/>
        <v>0</v>
      </c>
      <c r="Y22" s="33" t="str">
        <f t="shared" si="13"/>
        <v>0</v>
      </c>
      <c r="Z22" s="33" t="str">
        <f t="shared" si="14"/>
        <v>0</v>
      </c>
      <c r="AA22" s="33" t="str">
        <f t="shared" si="15"/>
        <v>0</v>
      </c>
      <c r="AB22" s="33" t="str">
        <f t="shared" si="16"/>
        <v>0</v>
      </c>
      <c r="AC22" s="33" t="str">
        <f t="shared" si="17"/>
        <v>0</v>
      </c>
      <c r="AD22" s="32">
        <v>0</v>
      </c>
      <c r="AE22" s="32">
        <v>0</v>
      </c>
      <c r="AF22" s="32">
        <v>0</v>
      </c>
      <c r="AG22" s="32" t="s">
        <v>115</v>
      </c>
      <c r="AH22" s="33" t="str">
        <f t="shared" si="18"/>
        <v>1</v>
      </c>
      <c r="AI22" s="33" t="str">
        <f t="shared" si="19"/>
        <v>0</v>
      </c>
      <c r="AJ22" s="33" t="str">
        <f t="shared" si="20"/>
        <v>0</v>
      </c>
      <c r="AK22" s="33" t="str">
        <f t="shared" si="21"/>
        <v>0</v>
      </c>
      <c r="AL22" s="33" t="str">
        <f t="shared" si="22"/>
        <v>0</v>
      </c>
      <c r="AM22" s="33" t="str">
        <f t="shared" si="23"/>
        <v>0</v>
      </c>
      <c r="AN22" s="33" t="str">
        <f t="shared" si="24"/>
        <v>0</v>
      </c>
      <c r="AO22" s="33" t="str">
        <f t="shared" si="25"/>
        <v>0</v>
      </c>
      <c r="AP22" s="33" t="str">
        <f t="shared" si="26"/>
        <v>0</v>
      </c>
      <c r="AQ22" s="33" t="str">
        <f t="shared" si="27"/>
        <v>0</v>
      </c>
      <c r="AR22" s="33" t="str">
        <f t="shared" si="28"/>
        <v>0</v>
      </c>
      <c r="AS22" s="33" t="str">
        <f t="shared" si="29"/>
        <v>0</v>
      </c>
      <c r="AT22" s="33" t="str">
        <f t="shared" si="30"/>
        <v>0</v>
      </c>
      <c r="AU22" s="33" t="str">
        <f t="shared" si="31"/>
        <v>0</v>
      </c>
      <c r="AV22" s="33" t="str">
        <f t="shared" si="32"/>
        <v>0</v>
      </c>
      <c r="AW22" s="33" t="str">
        <f t="shared" si="33"/>
        <v>0</v>
      </c>
      <c r="AX22" s="33" t="str">
        <f t="shared" si="34"/>
        <v>0</v>
      </c>
      <c r="AY22" s="33" t="str">
        <f t="shared" si="35"/>
        <v>0</v>
      </c>
    </row>
    <row r="23" spans="1:51" s="35" customFormat="1" ht="145" x14ac:dyDescent="0.35">
      <c r="A23" s="32" t="s">
        <v>209</v>
      </c>
      <c r="B23" s="41" t="s">
        <v>229</v>
      </c>
      <c r="C23" s="41" t="s">
        <v>229</v>
      </c>
      <c r="D23" s="41" t="s">
        <v>229</v>
      </c>
      <c r="E23" s="41" t="s">
        <v>229</v>
      </c>
      <c r="F23" s="41" t="s">
        <v>229</v>
      </c>
      <c r="G23" s="41" t="s">
        <v>229</v>
      </c>
      <c r="H23" s="32">
        <v>4</v>
      </c>
      <c r="I23" s="32">
        <v>0</v>
      </c>
      <c r="J23" s="47">
        <v>0</v>
      </c>
      <c r="K23" s="32" t="s">
        <v>129</v>
      </c>
      <c r="L23" s="33" t="str">
        <f t="shared" si="0"/>
        <v>0</v>
      </c>
      <c r="M23" s="33" t="str">
        <f t="shared" si="1"/>
        <v>0</v>
      </c>
      <c r="N23" s="33" t="str">
        <f t="shared" si="2"/>
        <v>0</v>
      </c>
      <c r="O23" s="33" t="str">
        <f t="shared" si="3"/>
        <v>1</v>
      </c>
      <c r="P23" s="33" t="str">
        <f t="shared" si="4"/>
        <v>0</v>
      </c>
      <c r="Q23" s="33" t="str">
        <f t="shared" si="5"/>
        <v>1</v>
      </c>
      <c r="R23" s="33" t="str">
        <f t="shared" si="6"/>
        <v>0</v>
      </c>
      <c r="S23" s="33" t="str">
        <f t="shared" si="7"/>
        <v>0</v>
      </c>
      <c r="T23" s="33" t="str">
        <f t="shared" si="8"/>
        <v>0</v>
      </c>
      <c r="U23" s="33" t="str">
        <f t="shared" si="9"/>
        <v>0</v>
      </c>
      <c r="V23" s="33" t="str">
        <f t="shared" si="10"/>
        <v>0</v>
      </c>
      <c r="W23" s="33" t="str">
        <f t="shared" si="11"/>
        <v>0</v>
      </c>
      <c r="X23" s="33" t="str">
        <f t="shared" si="12"/>
        <v>0</v>
      </c>
      <c r="Y23" s="33" t="str">
        <f t="shared" si="13"/>
        <v>0</v>
      </c>
      <c r="Z23" s="33" t="str">
        <f t="shared" si="14"/>
        <v>0</v>
      </c>
      <c r="AA23" s="33" t="str">
        <f t="shared" si="15"/>
        <v>0</v>
      </c>
      <c r="AB23" s="33" t="str">
        <f t="shared" si="16"/>
        <v>0</v>
      </c>
      <c r="AC23" s="33" t="str">
        <f t="shared" si="17"/>
        <v>1</v>
      </c>
      <c r="AD23" s="32">
        <v>0</v>
      </c>
      <c r="AE23" s="32">
        <v>0</v>
      </c>
      <c r="AF23" s="32">
        <v>0</v>
      </c>
      <c r="AG23" s="32" t="s">
        <v>115</v>
      </c>
      <c r="AH23" s="33" t="str">
        <f t="shared" si="18"/>
        <v>1</v>
      </c>
      <c r="AI23" s="33" t="str">
        <f t="shared" si="19"/>
        <v>0</v>
      </c>
      <c r="AJ23" s="33" t="str">
        <f t="shared" si="20"/>
        <v>0</v>
      </c>
      <c r="AK23" s="33" t="str">
        <f t="shared" si="21"/>
        <v>0</v>
      </c>
      <c r="AL23" s="33" t="str">
        <f t="shared" si="22"/>
        <v>0</v>
      </c>
      <c r="AM23" s="33" t="str">
        <f t="shared" si="23"/>
        <v>0</v>
      </c>
      <c r="AN23" s="33" t="str">
        <f t="shared" si="24"/>
        <v>0</v>
      </c>
      <c r="AO23" s="33" t="str">
        <f t="shared" si="25"/>
        <v>0</v>
      </c>
      <c r="AP23" s="33" t="str">
        <f t="shared" si="26"/>
        <v>0</v>
      </c>
      <c r="AQ23" s="33" t="str">
        <f t="shared" si="27"/>
        <v>0</v>
      </c>
      <c r="AR23" s="33" t="str">
        <f t="shared" si="28"/>
        <v>0</v>
      </c>
      <c r="AS23" s="33" t="str">
        <f t="shared" si="29"/>
        <v>0</v>
      </c>
      <c r="AT23" s="33" t="str">
        <f t="shared" si="30"/>
        <v>0</v>
      </c>
      <c r="AU23" s="33" t="str">
        <f t="shared" si="31"/>
        <v>0</v>
      </c>
      <c r="AV23" s="33" t="str">
        <f t="shared" si="32"/>
        <v>0</v>
      </c>
      <c r="AW23" s="33" t="str">
        <f t="shared" si="33"/>
        <v>0</v>
      </c>
      <c r="AX23" s="33" t="str">
        <f t="shared" si="34"/>
        <v>0</v>
      </c>
      <c r="AY23" s="33" t="str">
        <f t="shared" si="35"/>
        <v>0</v>
      </c>
    </row>
    <row r="24" spans="1:51" s="34" customFormat="1" ht="87" x14ac:dyDescent="0.35">
      <c r="A24" s="32" t="s">
        <v>210</v>
      </c>
      <c r="B24" s="41" t="s">
        <v>229</v>
      </c>
      <c r="C24" s="41" t="s">
        <v>229</v>
      </c>
      <c r="D24" s="41" t="s">
        <v>229</v>
      </c>
      <c r="E24" s="41" t="s">
        <v>229</v>
      </c>
      <c r="F24" s="41" t="s">
        <v>229</v>
      </c>
      <c r="G24" s="41" t="s">
        <v>229</v>
      </c>
      <c r="H24" s="32">
        <v>4</v>
      </c>
      <c r="I24" s="32">
        <v>0</v>
      </c>
      <c r="J24" s="47">
        <v>0</v>
      </c>
      <c r="K24" s="32" t="s">
        <v>142</v>
      </c>
      <c r="L24" s="33" t="str">
        <f t="shared" si="0"/>
        <v>0</v>
      </c>
      <c r="M24" s="33" t="str">
        <f t="shared" si="1"/>
        <v>0</v>
      </c>
      <c r="N24" s="33" t="str">
        <f t="shared" si="2"/>
        <v>0</v>
      </c>
      <c r="O24" s="33" t="str">
        <f t="shared" si="3"/>
        <v>0</v>
      </c>
      <c r="P24" s="33" t="str">
        <f t="shared" si="4"/>
        <v>0</v>
      </c>
      <c r="Q24" s="33" t="str">
        <f t="shared" si="5"/>
        <v>0</v>
      </c>
      <c r="R24" s="33" t="str">
        <f t="shared" si="6"/>
        <v>0</v>
      </c>
      <c r="S24" s="33" t="str">
        <f t="shared" si="7"/>
        <v>0</v>
      </c>
      <c r="T24" s="33" t="str">
        <f t="shared" si="8"/>
        <v>0</v>
      </c>
      <c r="U24" s="33" t="str">
        <f t="shared" si="9"/>
        <v>0</v>
      </c>
      <c r="V24" s="33" t="str">
        <f t="shared" si="10"/>
        <v>0</v>
      </c>
      <c r="W24" s="33" t="str">
        <f t="shared" si="11"/>
        <v>0</v>
      </c>
      <c r="X24" s="33" t="str">
        <f t="shared" si="12"/>
        <v>0</v>
      </c>
      <c r="Y24" s="33" t="str">
        <f t="shared" si="13"/>
        <v>1</v>
      </c>
      <c r="Z24" s="33" t="str">
        <f t="shared" si="14"/>
        <v>0</v>
      </c>
      <c r="AA24" s="33" t="str">
        <f t="shared" si="15"/>
        <v>1</v>
      </c>
      <c r="AB24" s="33" t="str">
        <f t="shared" si="16"/>
        <v>0</v>
      </c>
      <c r="AC24" s="33" t="str">
        <f t="shared" si="17"/>
        <v>0</v>
      </c>
      <c r="AD24" s="32">
        <v>0</v>
      </c>
      <c r="AE24" s="32">
        <v>0</v>
      </c>
      <c r="AF24" s="32">
        <v>0</v>
      </c>
      <c r="AG24" s="32" t="s">
        <v>115</v>
      </c>
      <c r="AH24" s="33" t="str">
        <f t="shared" si="18"/>
        <v>1</v>
      </c>
      <c r="AI24" s="33" t="str">
        <f t="shared" si="19"/>
        <v>0</v>
      </c>
      <c r="AJ24" s="33" t="str">
        <f t="shared" si="20"/>
        <v>0</v>
      </c>
      <c r="AK24" s="33" t="str">
        <f t="shared" si="21"/>
        <v>0</v>
      </c>
      <c r="AL24" s="33" t="str">
        <f t="shared" si="22"/>
        <v>0</v>
      </c>
      <c r="AM24" s="33" t="str">
        <f t="shared" si="23"/>
        <v>0</v>
      </c>
      <c r="AN24" s="33" t="str">
        <f t="shared" si="24"/>
        <v>0</v>
      </c>
      <c r="AO24" s="33" t="str">
        <f t="shared" si="25"/>
        <v>0</v>
      </c>
      <c r="AP24" s="33" t="str">
        <f t="shared" si="26"/>
        <v>0</v>
      </c>
      <c r="AQ24" s="33" t="str">
        <f t="shared" si="27"/>
        <v>0</v>
      </c>
      <c r="AR24" s="33" t="str">
        <f t="shared" si="28"/>
        <v>0</v>
      </c>
      <c r="AS24" s="33" t="str">
        <f t="shared" si="29"/>
        <v>0</v>
      </c>
      <c r="AT24" s="33" t="str">
        <f t="shared" si="30"/>
        <v>0</v>
      </c>
      <c r="AU24" s="33" t="str">
        <f t="shared" si="31"/>
        <v>0</v>
      </c>
      <c r="AV24" s="33" t="str">
        <f t="shared" si="32"/>
        <v>0</v>
      </c>
      <c r="AW24" s="33" t="str">
        <f t="shared" si="33"/>
        <v>0</v>
      </c>
      <c r="AX24" s="33" t="str">
        <f t="shared" si="34"/>
        <v>0</v>
      </c>
      <c r="AY24" s="33" t="str">
        <f t="shared" si="35"/>
        <v>0</v>
      </c>
    </row>
    <row r="25" spans="1:51" s="34" customFormat="1" ht="409.5" x14ac:dyDescent="0.35">
      <c r="A25" s="32" t="s">
        <v>211</v>
      </c>
      <c r="B25" s="41" t="s">
        <v>229</v>
      </c>
      <c r="C25" s="41" t="s">
        <v>229</v>
      </c>
      <c r="D25" s="41" t="s">
        <v>229</v>
      </c>
      <c r="E25" s="41" t="s">
        <v>229</v>
      </c>
      <c r="F25" s="41" t="s">
        <v>229</v>
      </c>
      <c r="G25" s="41" t="s">
        <v>229</v>
      </c>
      <c r="H25" s="32">
        <v>5</v>
      </c>
      <c r="I25" s="32">
        <v>0</v>
      </c>
      <c r="J25" s="47">
        <v>0</v>
      </c>
      <c r="K25" s="32" t="s">
        <v>141</v>
      </c>
      <c r="L25" s="33" t="str">
        <f t="shared" si="0"/>
        <v>0</v>
      </c>
      <c r="M25" s="33" t="str">
        <f t="shared" si="1"/>
        <v>1</v>
      </c>
      <c r="N25" s="33" t="str">
        <f t="shared" si="2"/>
        <v>0</v>
      </c>
      <c r="O25" s="33" t="str">
        <f t="shared" si="3"/>
        <v>1</v>
      </c>
      <c r="P25" s="33" t="str">
        <f t="shared" si="4"/>
        <v>1</v>
      </c>
      <c r="Q25" s="33" t="str">
        <f t="shared" si="5"/>
        <v>1</v>
      </c>
      <c r="R25" s="33" t="str">
        <f t="shared" si="6"/>
        <v>0</v>
      </c>
      <c r="S25" s="33" t="str">
        <f t="shared" si="7"/>
        <v>0</v>
      </c>
      <c r="T25" s="33" t="str">
        <f t="shared" si="8"/>
        <v>1</v>
      </c>
      <c r="U25" s="33" t="str">
        <f t="shared" si="9"/>
        <v>0</v>
      </c>
      <c r="V25" s="33" t="str">
        <f t="shared" si="10"/>
        <v>1</v>
      </c>
      <c r="W25" s="33" t="str">
        <f t="shared" si="11"/>
        <v>1</v>
      </c>
      <c r="X25" s="33" t="str">
        <f t="shared" si="12"/>
        <v>1</v>
      </c>
      <c r="Y25" s="33" t="str">
        <f t="shared" si="13"/>
        <v>1</v>
      </c>
      <c r="Z25" s="33" t="str">
        <f t="shared" si="14"/>
        <v>1</v>
      </c>
      <c r="AA25" s="33" t="str">
        <f t="shared" si="15"/>
        <v>1</v>
      </c>
      <c r="AB25" s="33" t="str">
        <f t="shared" si="16"/>
        <v>1</v>
      </c>
      <c r="AC25" s="33" t="str">
        <f t="shared" si="17"/>
        <v>0</v>
      </c>
      <c r="AD25" s="32">
        <v>0</v>
      </c>
      <c r="AE25" s="32">
        <v>0</v>
      </c>
      <c r="AF25" s="32">
        <v>0</v>
      </c>
      <c r="AG25" s="32" t="s">
        <v>115</v>
      </c>
      <c r="AH25" s="33" t="str">
        <f t="shared" si="18"/>
        <v>1</v>
      </c>
      <c r="AI25" s="33" t="str">
        <f t="shared" si="19"/>
        <v>0</v>
      </c>
      <c r="AJ25" s="33" t="str">
        <f t="shared" si="20"/>
        <v>0</v>
      </c>
      <c r="AK25" s="33" t="str">
        <f t="shared" si="21"/>
        <v>0</v>
      </c>
      <c r="AL25" s="33" t="str">
        <f t="shared" si="22"/>
        <v>0</v>
      </c>
      <c r="AM25" s="33" t="str">
        <f t="shared" si="23"/>
        <v>0</v>
      </c>
      <c r="AN25" s="33" t="str">
        <f t="shared" si="24"/>
        <v>0</v>
      </c>
      <c r="AO25" s="33" t="str">
        <f t="shared" si="25"/>
        <v>0</v>
      </c>
      <c r="AP25" s="33" t="str">
        <f t="shared" si="26"/>
        <v>0</v>
      </c>
      <c r="AQ25" s="33" t="str">
        <f t="shared" si="27"/>
        <v>0</v>
      </c>
      <c r="AR25" s="33" t="str">
        <f t="shared" si="28"/>
        <v>0</v>
      </c>
      <c r="AS25" s="33" t="str">
        <f t="shared" si="29"/>
        <v>0</v>
      </c>
      <c r="AT25" s="33" t="str">
        <f t="shared" si="30"/>
        <v>0</v>
      </c>
      <c r="AU25" s="33" t="str">
        <f t="shared" si="31"/>
        <v>0</v>
      </c>
      <c r="AV25" s="33" t="str">
        <f t="shared" si="32"/>
        <v>0</v>
      </c>
      <c r="AW25" s="33" t="str">
        <f t="shared" si="33"/>
        <v>0</v>
      </c>
      <c r="AX25" s="33" t="str">
        <f t="shared" si="34"/>
        <v>0</v>
      </c>
      <c r="AY25" s="33" t="str">
        <f t="shared" si="35"/>
        <v>0</v>
      </c>
    </row>
    <row r="26" spans="1:51" s="34" customFormat="1" ht="159.5" x14ac:dyDescent="0.35">
      <c r="A26" s="32" t="s">
        <v>212</v>
      </c>
      <c r="B26" s="41" t="s">
        <v>229</v>
      </c>
      <c r="C26" s="41" t="s">
        <v>229</v>
      </c>
      <c r="D26" s="41" t="s">
        <v>229</v>
      </c>
      <c r="E26" s="41" t="s">
        <v>229</v>
      </c>
      <c r="F26" s="41" t="s">
        <v>229</v>
      </c>
      <c r="G26" s="41" t="s">
        <v>229</v>
      </c>
      <c r="H26" s="32">
        <v>5</v>
      </c>
      <c r="I26" s="32">
        <v>0</v>
      </c>
      <c r="J26" s="32">
        <v>0</v>
      </c>
      <c r="K26" s="32" t="s">
        <v>146</v>
      </c>
      <c r="L26" s="33" t="str">
        <f t="shared" si="0"/>
        <v>0</v>
      </c>
      <c r="M26" s="33" t="str">
        <f t="shared" si="1"/>
        <v>0</v>
      </c>
      <c r="N26" s="33" t="str">
        <f t="shared" si="2"/>
        <v>0</v>
      </c>
      <c r="O26" s="33" t="str">
        <f t="shared" si="3"/>
        <v>1</v>
      </c>
      <c r="P26" s="33" t="str">
        <f t="shared" si="4"/>
        <v>1</v>
      </c>
      <c r="Q26" s="33" t="str">
        <f t="shared" si="5"/>
        <v>1</v>
      </c>
      <c r="R26" s="33" t="str">
        <f t="shared" si="6"/>
        <v>0</v>
      </c>
      <c r="S26" s="33" t="str">
        <f t="shared" si="7"/>
        <v>0</v>
      </c>
      <c r="T26" s="33" t="str">
        <f t="shared" si="8"/>
        <v>0</v>
      </c>
      <c r="U26" s="33" t="str">
        <f t="shared" si="9"/>
        <v>1</v>
      </c>
      <c r="V26" s="33" t="str">
        <f t="shared" si="10"/>
        <v>0</v>
      </c>
      <c r="W26" s="33" t="str">
        <f t="shared" si="11"/>
        <v>0</v>
      </c>
      <c r="X26" s="33" t="str">
        <f t="shared" si="12"/>
        <v>0</v>
      </c>
      <c r="Y26" s="33" t="str">
        <f t="shared" si="13"/>
        <v>0</v>
      </c>
      <c r="Z26" s="33" t="str">
        <f t="shared" si="14"/>
        <v>0</v>
      </c>
      <c r="AA26" s="33" t="str">
        <f t="shared" si="15"/>
        <v>1</v>
      </c>
      <c r="AB26" s="33" t="str">
        <f t="shared" si="16"/>
        <v>1</v>
      </c>
      <c r="AC26" s="33" t="str">
        <f t="shared" si="17"/>
        <v>0</v>
      </c>
      <c r="AD26" s="32">
        <v>0</v>
      </c>
      <c r="AE26" s="32">
        <v>0</v>
      </c>
      <c r="AF26" s="32">
        <v>0</v>
      </c>
      <c r="AG26" s="32" t="s">
        <v>115</v>
      </c>
      <c r="AH26" s="33" t="str">
        <f t="shared" si="18"/>
        <v>1</v>
      </c>
      <c r="AI26" s="33" t="str">
        <f t="shared" si="19"/>
        <v>0</v>
      </c>
      <c r="AJ26" s="33" t="str">
        <f t="shared" si="20"/>
        <v>0</v>
      </c>
      <c r="AK26" s="33" t="str">
        <f t="shared" si="21"/>
        <v>0</v>
      </c>
      <c r="AL26" s="33" t="str">
        <f t="shared" si="22"/>
        <v>0</v>
      </c>
      <c r="AM26" s="33" t="str">
        <f t="shared" si="23"/>
        <v>0</v>
      </c>
      <c r="AN26" s="33" t="str">
        <f t="shared" si="24"/>
        <v>0</v>
      </c>
      <c r="AO26" s="33" t="str">
        <f t="shared" si="25"/>
        <v>0</v>
      </c>
      <c r="AP26" s="33" t="str">
        <f t="shared" si="26"/>
        <v>0</v>
      </c>
      <c r="AQ26" s="33" t="str">
        <f t="shared" si="27"/>
        <v>0</v>
      </c>
      <c r="AR26" s="33" t="str">
        <f t="shared" si="28"/>
        <v>0</v>
      </c>
      <c r="AS26" s="33" t="str">
        <f t="shared" si="29"/>
        <v>0</v>
      </c>
      <c r="AT26" s="33" t="str">
        <f t="shared" si="30"/>
        <v>0</v>
      </c>
      <c r="AU26" s="33" t="str">
        <f t="shared" si="31"/>
        <v>0</v>
      </c>
      <c r="AV26" s="33" t="str">
        <f t="shared" si="32"/>
        <v>0</v>
      </c>
      <c r="AW26" s="33" t="str">
        <f t="shared" si="33"/>
        <v>0</v>
      </c>
      <c r="AX26" s="33" t="str">
        <f t="shared" si="34"/>
        <v>0</v>
      </c>
      <c r="AY26" s="33" t="str">
        <f t="shared" si="35"/>
        <v>0</v>
      </c>
    </row>
    <row r="27" spans="1:51" s="34" customFormat="1" ht="145" x14ac:dyDescent="0.35">
      <c r="A27" s="32" t="s">
        <v>213</v>
      </c>
      <c r="B27" s="41" t="s">
        <v>229</v>
      </c>
      <c r="C27" s="41" t="s">
        <v>229</v>
      </c>
      <c r="D27" s="41" t="s">
        <v>229</v>
      </c>
      <c r="E27" s="41" t="s">
        <v>229</v>
      </c>
      <c r="F27" s="41" t="s">
        <v>229</v>
      </c>
      <c r="G27" s="41" t="s">
        <v>229</v>
      </c>
      <c r="H27" s="32">
        <v>6</v>
      </c>
      <c r="I27" s="32">
        <v>0</v>
      </c>
      <c r="J27" s="47">
        <v>0</v>
      </c>
      <c r="K27" s="32" t="s">
        <v>130</v>
      </c>
      <c r="L27" s="33" t="str">
        <f t="shared" si="0"/>
        <v>0</v>
      </c>
      <c r="M27" s="33" t="str">
        <f t="shared" si="1"/>
        <v>0</v>
      </c>
      <c r="N27" s="33" t="str">
        <f t="shared" si="2"/>
        <v>0</v>
      </c>
      <c r="O27" s="33" t="str">
        <f t="shared" si="3"/>
        <v>0</v>
      </c>
      <c r="P27" s="33" t="str">
        <f t="shared" si="4"/>
        <v>0</v>
      </c>
      <c r="Q27" s="33" t="str">
        <f t="shared" si="5"/>
        <v>0</v>
      </c>
      <c r="R27" s="33" t="str">
        <f t="shared" si="6"/>
        <v>0</v>
      </c>
      <c r="S27" s="33" t="str">
        <f t="shared" si="7"/>
        <v>0</v>
      </c>
      <c r="T27" s="33" t="str">
        <f t="shared" si="8"/>
        <v>0</v>
      </c>
      <c r="U27" s="33" t="str">
        <f t="shared" si="9"/>
        <v>1</v>
      </c>
      <c r="V27" s="33" t="str">
        <f t="shared" si="10"/>
        <v>0</v>
      </c>
      <c r="W27" s="33" t="str">
        <f t="shared" si="11"/>
        <v>0</v>
      </c>
      <c r="X27" s="33" t="str">
        <f t="shared" si="12"/>
        <v>0</v>
      </c>
      <c r="Y27" s="33" t="str">
        <f t="shared" si="13"/>
        <v>1</v>
      </c>
      <c r="Z27" s="33" t="str">
        <f t="shared" si="14"/>
        <v>1</v>
      </c>
      <c r="AA27" s="33" t="str">
        <f t="shared" si="15"/>
        <v>0</v>
      </c>
      <c r="AB27" s="33" t="str">
        <f t="shared" si="16"/>
        <v>0</v>
      </c>
      <c r="AC27" s="33" t="str">
        <f t="shared" si="17"/>
        <v>0</v>
      </c>
      <c r="AD27" s="32">
        <v>0</v>
      </c>
      <c r="AE27" s="32">
        <v>0</v>
      </c>
      <c r="AF27" s="32">
        <v>0</v>
      </c>
      <c r="AG27" s="32" t="s">
        <v>115</v>
      </c>
      <c r="AH27" s="33" t="str">
        <f t="shared" si="18"/>
        <v>1</v>
      </c>
      <c r="AI27" s="33" t="str">
        <f t="shared" si="19"/>
        <v>0</v>
      </c>
      <c r="AJ27" s="33" t="str">
        <f t="shared" si="20"/>
        <v>0</v>
      </c>
      <c r="AK27" s="33" t="str">
        <f t="shared" si="21"/>
        <v>0</v>
      </c>
      <c r="AL27" s="33" t="str">
        <f t="shared" si="22"/>
        <v>0</v>
      </c>
      <c r="AM27" s="33" t="str">
        <f t="shared" si="23"/>
        <v>0</v>
      </c>
      <c r="AN27" s="33" t="str">
        <f t="shared" si="24"/>
        <v>0</v>
      </c>
      <c r="AO27" s="33" t="str">
        <f t="shared" si="25"/>
        <v>0</v>
      </c>
      <c r="AP27" s="33" t="str">
        <f t="shared" si="26"/>
        <v>0</v>
      </c>
      <c r="AQ27" s="33" t="str">
        <f t="shared" si="27"/>
        <v>0</v>
      </c>
      <c r="AR27" s="33" t="str">
        <f t="shared" si="28"/>
        <v>0</v>
      </c>
      <c r="AS27" s="33" t="str">
        <f t="shared" si="29"/>
        <v>0</v>
      </c>
      <c r="AT27" s="33" t="str">
        <f t="shared" si="30"/>
        <v>0</v>
      </c>
      <c r="AU27" s="33" t="str">
        <f t="shared" si="31"/>
        <v>0</v>
      </c>
      <c r="AV27" s="33" t="str">
        <f t="shared" si="32"/>
        <v>0</v>
      </c>
      <c r="AW27" s="33" t="str">
        <f t="shared" si="33"/>
        <v>0</v>
      </c>
      <c r="AX27" s="33" t="str">
        <f t="shared" si="34"/>
        <v>0</v>
      </c>
      <c r="AY27" s="33" t="str">
        <f t="shared" si="35"/>
        <v>0</v>
      </c>
    </row>
    <row r="28" spans="1:51" s="34" customFormat="1" ht="304.5" x14ac:dyDescent="0.35">
      <c r="A28" s="32" t="s">
        <v>214</v>
      </c>
      <c r="B28" s="41" t="s">
        <v>229</v>
      </c>
      <c r="C28" s="41" t="s">
        <v>229</v>
      </c>
      <c r="D28" s="41" t="s">
        <v>229</v>
      </c>
      <c r="E28" s="41" t="s">
        <v>229</v>
      </c>
      <c r="F28" s="41" t="s">
        <v>229</v>
      </c>
      <c r="G28" s="41" t="s">
        <v>229</v>
      </c>
      <c r="H28" s="32">
        <v>7</v>
      </c>
      <c r="I28" s="32">
        <v>0</v>
      </c>
      <c r="J28" s="47">
        <v>0</v>
      </c>
      <c r="K28" s="32" t="s">
        <v>128</v>
      </c>
      <c r="L28" s="33" t="str">
        <f t="shared" si="0"/>
        <v>0</v>
      </c>
      <c r="M28" s="33" t="str">
        <f t="shared" si="1"/>
        <v>1</v>
      </c>
      <c r="N28" s="33" t="str">
        <f t="shared" si="2"/>
        <v>0</v>
      </c>
      <c r="O28" s="33" t="str">
        <f t="shared" si="3"/>
        <v>1</v>
      </c>
      <c r="P28" s="33" t="str">
        <f t="shared" si="4"/>
        <v>0</v>
      </c>
      <c r="Q28" s="33" t="str">
        <f t="shared" si="5"/>
        <v>1</v>
      </c>
      <c r="R28" s="33" t="str">
        <f t="shared" si="6"/>
        <v>1</v>
      </c>
      <c r="S28" s="33" t="str">
        <f t="shared" si="7"/>
        <v>1</v>
      </c>
      <c r="T28" s="33" t="str">
        <f t="shared" si="8"/>
        <v>0</v>
      </c>
      <c r="U28" s="33" t="str">
        <f t="shared" si="9"/>
        <v>0</v>
      </c>
      <c r="V28" s="33" t="str">
        <f t="shared" si="10"/>
        <v>0</v>
      </c>
      <c r="W28" s="33" t="str">
        <f t="shared" si="11"/>
        <v>1</v>
      </c>
      <c r="X28" s="33" t="str">
        <f t="shared" si="12"/>
        <v>0</v>
      </c>
      <c r="Y28" s="33" t="str">
        <f t="shared" si="13"/>
        <v>0</v>
      </c>
      <c r="Z28" s="33" t="str">
        <f t="shared" si="14"/>
        <v>1</v>
      </c>
      <c r="AA28" s="33" t="str">
        <f t="shared" si="15"/>
        <v>1</v>
      </c>
      <c r="AB28" s="33" t="str">
        <f t="shared" si="16"/>
        <v>0</v>
      </c>
      <c r="AC28" s="33" t="str">
        <f t="shared" si="17"/>
        <v>0</v>
      </c>
      <c r="AD28" s="32">
        <v>0</v>
      </c>
      <c r="AE28" s="32">
        <v>0</v>
      </c>
      <c r="AF28" s="32">
        <v>0</v>
      </c>
      <c r="AG28" s="32" t="s">
        <v>115</v>
      </c>
      <c r="AH28" s="33" t="str">
        <f t="shared" si="18"/>
        <v>1</v>
      </c>
      <c r="AI28" s="33" t="str">
        <f t="shared" si="19"/>
        <v>0</v>
      </c>
      <c r="AJ28" s="33" t="str">
        <f t="shared" si="20"/>
        <v>0</v>
      </c>
      <c r="AK28" s="33" t="str">
        <f t="shared" si="21"/>
        <v>0</v>
      </c>
      <c r="AL28" s="33" t="str">
        <f t="shared" si="22"/>
        <v>0</v>
      </c>
      <c r="AM28" s="33" t="str">
        <f t="shared" si="23"/>
        <v>0</v>
      </c>
      <c r="AN28" s="33" t="str">
        <f t="shared" si="24"/>
        <v>0</v>
      </c>
      <c r="AO28" s="33" t="str">
        <f t="shared" si="25"/>
        <v>0</v>
      </c>
      <c r="AP28" s="33" t="str">
        <f t="shared" si="26"/>
        <v>0</v>
      </c>
      <c r="AQ28" s="33" t="str">
        <f t="shared" si="27"/>
        <v>0</v>
      </c>
      <c r="AR28" s="33" t="str">
        <f t="shared" si="28"/>
        <v>0</v>
      </c>
      <c r="AS28" s="33" t="str">
        <f t="shared" si="29"/>
        <v>0</v>
      </c>
      <c r="AT28" s="33" t="str">
        <f t="shared" si="30"/>
        <v>0</v>
      </c>
      <c r="AU28" s="33" t="str">
        <f t="shared" si="31"/>
        <v>0</v>
      </c>
      <c r="AV28" s="33" t="str">
        <f t="shared" si="32"/>
        <v>0</v>
      </c>
      <c r="AW28" s="33" t="str">
        <f t="shared" si="33"/>
        <v>0</v>
      </c>
      <c r="AX28" s="33" t="str">
        <f t="shared" si="34"/>
        <v>0</v>
      </c>
      <c r="AY28" s="33" t="str">
        <f t="shared" si="35"/>
        <v>0</v>
      </c>
    </row>
    <row r="29" spans="1:51" s="34" customFormat="1" ht="145" x14ac:dyDescent="0.35">
      <c r="A29" s="32" t="s">
        <v>215</v>
      </c>
      <c r="B29" s="41" t="s">
        <v>229</v>
      </c>
      <c r="C29" s="41" t="s">
        <v>229</v>
      </c>
      <c r="D29" s="41" t="s">
        <v>229</v>
      </c>
      <c r="E29" s="41" t="s">
        <v>229</v>
      </c>
      <c r="F29" s="41" t="s">
        <v>229</v>
      </c>
      <c r="G29" s="41" t="s">
        <v>229</v>
      </c>
      <c r="H29" s="32">
        <v>7</v>
      </c>
      <c r="I29" s="32">
        <v>0</v>
      </c>
      <c r="J29" s="47">
        <v>0</v>
      </c>
      <c r="K29" s="32" t="s">
        <v>133</v>
      </c>
      <c r="L29" s="33" t="str">
        <f t="shared" si="0"/>
        <v>0</v>
      </c>
      <c r="M29" s="33" t="str">
        <f t="shared" si="1"/>
        <v>0</v>
      </c>
      <c r="N29" s="33" t="str">
        <f t="shared" si="2"/>
        <v>0</v>
      </c>
      <c r="O29" s="33" t="str">
        <f t="shared" si="3"/>
        <v>0</v>
      </c>
      <c r="P29" s="33" t="str">
        <f t="shared" si="4"/>
        <v>1</v>
      </c>
      <c r="Q29" s="33" t="str">
        <f t="shared" si="5"/>
        <v>0</v>
      </c>
      <c r="R29" s="33" t="str">
        <f t="shared" si="6"/>
        <v>0</v>
      </c>
      <c r="S29" s="33" t="str">
        <f t="shared" si="7"/>
        <v>0</v>
      </c>
      <c r="T29" s="33" t="str">
        <f t="shared" si="8"/>
        <v>0</v>
      </c>
      <c r="U29" s="33" t="str">
        <f t="shared" si="9"/>
        <v>1</v>
      </c>
      <c r="V29" s="33" t="str">
        <f t="shared" si="10"/>
        <v>0</v>
      </c>
      <c r="W29" s="33" t="str">
        <f t="shared" si="11"/>
        <v>0</v>
      </c>
      <c r="X29" s="33" t="str">
        <f t="shared" si="12"/>
        <v>0</v>
      </c>
      <c r="Y29" s="33" t="str">
        <f t="shared" si="13"/>
        <v>0</v>
      </c>
      <c r="Z29" s="33" t="str">
        <f t="shared" si="14"/>
        <v>0</v>
      </c>
      <c r="AA29" s="33" t="str">
        <f t="shared" si="15"/>
        <v>1</v>
      </c>
      <c r="AB29" s="33" t="str">
        <f t="shared" si="16"/>
        <v>0</v>
      </c>
      <c r="AC29" s="33" t="str">
        <f t="shared" si="17"/>
        <v>0</v>
      </c>
      <c r="AD29" s="32">
        <v>0</v>
      </c>
      <c r="AE29" s="32">
        <v>0</v>
      </c>
      <c r="AF29" s="32">
        <v>0</v>
      </c>
      <c r="AG29" s="32" t="s">
        <v>115</v>
      </c>
      <c r="AH29" s="33" t="str">
        <f t="shared" si="18"/>
        <v>1</v>
      </c>
      <c r="AI29" s="33" t="str">
        <f t="shared" si="19"/>
        <v>0</v>
      </c>
      <c r="AJ29" s="33" t="str">
        <f t="shared" si="20"/>
        <v>0</v>
      </c>
      <c r="AK29" s="33" t="str">
        <f t="shared" si="21"/>
        <v>0</v>
      </c>
      <c r="AL29" s="33" t="str">
        <f t="shared" si="22"/>
        <v>0</v>
      </c>
      <c r="AM29" s="33" t="str">
        <f t="shared" si="23"/>
        <v>0</v>
      </c>
      <c r="AN29" s="33" t="str">
        <f t="shared" si="24"/>
        <v>0</v>
      </c>
      <c r="AO29" s="33" t="str">
        <f t="shared" si="25"/>
        <v>0</v>
      </c>
      <c r="AP29" s="33" t="str">
        <f t="shared" si="26"/>
        <v>0</v>
      </c>
      <c r="AQ29" s="33" t="str">
        <f t="shared" si="27"/>
        <v>0</v>
      </c>
      <c r="AR29" s="33" t="str">
        <f t="shared" si="28"/>
        <v>0</v>
      </c>
      <c r="AS29" s="33" t="str">
        <f t="shared" si="29"/>
        <v>0</v>
      </c>
      <c r="AT29" s="33" t="str">
        <f t="shared" si="30"/>
        <v>0</v>
      </c>
      <c r="AU29" s="33" t="str">
        <f t="shared" si="31"/>
        <v>0</v>
      </c>
      <c r="AV29" s="33" t="str">
        <f t="shared" si="32"/>
        <v>0</v>
      </c>
      <c r="AW29" s="33" t="str">
        <f t="shared" si="33"/>
        <v>0</v>
      </c>
      <c r="AX29" s="33" t="str">
        <f t="shared" si="34"/>
        <v>0</v>
      </c>
      <c r="AY29" s="33" t="str">
        <f t="shared" si="35"/>
        <v>0</v>
      </c>
    </row>
    <row r="30" spans="1:51" s="34" customFormat="1" ht="87" x14ac:dyDescent="0.35">
      <c r="A30" s="32" t="s">
        <v>216</v>
      </c>
      <c r="B30" s="41" t="s">
        <v>229</v>
      </c>
      <c r="C30" s="41" t="s">
        <v>229</v>
      </c>
      <c r="D30" s="41" t="s">
        <v>229</v>
      </c>
      <c r="E30" s="41" t="s">
        <v>229</v>
      </c>
      <c r="F30" s="41" t="s">
        <v>229</v>
      </c>
      <c r="G30" s="41" t="s">
        <v>229</v>
      </c>
      <c r="H30" s="32">
        <v>7</v>
      </c>
      <c r="I30" s="32">
        <v>0</v>
      </c>
      <c r="J30" s="47">
        <v>0</v>
      </c>
      <c r="K30" s="32" t="s">
        <v>143</v>
      </c>
      <c r="L30" s="33" t="str">
        <f t="shared" si="0"/>
        <v>0</v>
      </c>
      <c r="M30" s="33" t="str">
        <f t="shared" si="1"/>
        <v>0</v>
      </c>
      <c r="N30" s="33" t="str">
        <f t="shared" si="2"/>
        <v>0</v>
      </c>
      <c r="O30" s="33" t="str">
        <f t="shared" si="3"/>
        <v>0</v>
      </c>
      <c r="P30" s="33" t="str">
        <f t="shared" si="4"/>
        <v>0</v>
      </c>
      <c r="Q30" s="33" t="str">
        <f t="shared" si="5"/>
        <v>0</v>
      </c>
      <c r="R30" s="33" t="str">
        <f t="shared" si="6"/>
        <v>0</v>
      </c>
      <c r="S30" s="33" t="str">
        <f t="shared" si="7"/>
        <v>0</v>
      </c>
      <c r="T30" s="33" t="str">
        <f t="shared" si="8"/>
        <v>0</v>
      </c>
      <c r="U30" s="33" t="str">
        <f t="shared" si="9"/>
        <v>0</v>
      </c>
      <c r="V30" s="33" t="str">
        <f t="shared" si="10"/>
        <v>0</v>
      </c>
      <c r="W30" s="33" t="str">
        <f t="shared" si="11"/>
        <v>1</v>
      </c>
      <c r="X30" s="33" t="str">
        <f t="shared" si="12"/>
        <v>0</v>
      </c>
      <c r="Y30" s="33" t="str">
        <f t="shared" si="13"/>
        <v>0</v>
      </c>
      <c r="Z30" s="33" t="str">
        <f t="shared" si="14"/>
        <v>0</v>
      </c>
      <c r="AA30" s="33" t="str">
        <f t="shared" si="15"/>
        <v>1</v>
      </c>
      <c r="AB30" s="33" t="str">
        <f t="shared" si="16"/>
        <v>0</v>
      </c>
      <c r="AC30" s="33" t="str">
        <f t="shared" si="17"/>
        <v>0</v>
      </c>
      <c r="AD30" s="32">
        <v>0</v>
      </c>
      <c r="AE30" s="32">
        <v>0</v>
      </c>
      <c r="AF30" s="32">
        <v>0</v>
      </c>
      <c r="AG30" s="32" t="s">
        <v>115</v>
      </c>
      <c r="AH30" s="33" t="str">
        <f t="shared" si="18"/>
        <v>1</v>
      </c>
      <c r="AI30" s="33" t="str">
        <f t="shared" si="19"/>
        <v>0</v>
      </c>
      <c r="AJ30" s="33" t="str">
        <f t="shared" si="20"/>
        <v>0</v>
      </c>
      <c r="AK30" s="33" t="str">
        <f t="shared" si="21"/>
        <v>0</v>
      </c>
      <c r="AL30" s="33" t="str">
        <f t="shared" si="22"/>
        <v>0</v>
      </c>
      <c r="AM30" s="33" t="str">
        <f t="shared" si="23"/>
        <v>0</v>
      </c>
      <c r="AN30" s="33" t="str">
        <f t="shared" si="24"/>
        <v>0</v>
      </c>
      <c r="AO30" s="33" t="str">
        <f t="shared" si="25"/>
        <v>0</v>
      </c>
      <c r="AP30" s="33" t="str">
        <f t="shared" si="26"/>
        <v>0</v>
      </c>
      <c r="AQ30" s="33" t="str">
        <f t="shared" si="27"/>
        <v>0</v>
      </c>
      <c r="AR30" s="33" t="str">
        <f t="shared" si="28"/>
        <v>0</v>
      </c>
      <c r="AS30" s="33" t="str">
        <f t="shared" si="29"/>
        <v>0</v>
      </c>
      <c r="AT30" s="33" t="str">
        <f t="shared" si="30"/>
        <v>0</v>
      </c>
      <c r="AU30" s="33" t="str">
        <f t="shared" si="31"/>
        <v>0</v>
      </c>
      <c r="AV30" s="33" t="str">
        <f t="shared" si="32"/>
        <v>0</v>
      </c>
      <c r="AW30" s="33" t="str">
        <f t="shared" si="33"/>
        <v>0</v>
      </c>
      <c r="AX30" s="33" t="str">
        <f t="shared" si="34"/>
        <v>0</v>
      </c>
      <c r="AY30" s="33" t="str">
        <f t="shared" si="35"/>
        <v>0</v>
      </c>
    </row>
    <row r="31" spans="1:51" s="34" customFormat="1" ht="72.5" x14ac:dyDescent="0.35">
      <c r="A31" s="32" t="s">
        <v>217</v>
      </c>
      <c r="B31" s="41" t="s">
        <v>229</v>
      </c>
      <c r="C31" s="41" t="s">
        <v>229</v>
      </c>
      <c r="D31" s="41" t="s">
        <v>229</v>
      </c>
      <c r="E31" s="41" t="s">
        <v>229</v>
      </c>
      <c r="F31" s="41" t="s">
        <v>229</v>
      </c>
      <c r="G31" s="41" t="s">
        <v>229</v>
      </c>
      <c r="H31" s="32">
        <v>8</v>
      </c>
      <c r="I31" s="32">
        <v>0</v>
      </c>
      <c r="J31" s="47">
        <v>0</v>
      </c>
      <c r="K31" s="32" t="s">
        <v>144</v>
      </c>
      <c r="L31" s="33" t="str">
        <f t="shared" si="0"/>
        <v>0</v>
      </c>
      <c r="M31" s="33" t="str">
        <f t="shared" si="1"/>
        <v>0</v>
      </c>
      <c r="N31" s="33" t="str">
        <f t="shared" si="2"/>
        <v>0</v>
      </c>
      <c r="O31" s="33" t="str">
        <f t="shared" si="3"/>
        <v>1</v>
      </c>
      <c r="P31" s="33" t="str">
        <f t="shared" si="4"/>
        <v>0</v>
      </c>
      <c r="Q31" s="33" t="str">
        <f t="shared" si="5"/>
        <v>1</v>
      </c>
      <c r="R31" s="33" t="str">
        <f t="shared" si="6"/>
        <v>0</v>
      </c>
      <c r="S31" s="33" t="str">
        <f t="shared" si="7"/>
        <v>0</v>
      </c>
      <c r="T31" s="33" t="str">
        <f t="shared" si="8"/>
        <v>0</v>
      </c>
      <c r="U31" s="33" t="str">
        <f t="shared" si="9"/>
        <v>1</v>
      </c>
      <c r="V31" s="33" t="str">
        <f t="shared" si="10"/>
        <v>0</v>
      </c>
      <c r="W31" s="33" t="str">
        <f t="shared" si="11"/>
        <v>0</v>
      </c>
      <c r="X31" s="33" t="str">
        <f t="shared" si="12"/>
        <v>0</v>
      </c>
      <c r="Y31" s="33" t="str">
        <f t="shared" si="13"/>
        <v>0</v>
      </c>
      <c r="Z31" s="33" t="str">
        <f t="shared" si="14"/>
        <v>0</v>
      </c>
      <c r="AA31" s="33" t="str">
        <f t="shared" si="15"/>
        <v>0</v>
      </c>
      <c r="AB31" s="33" t="str">
        <f t="shared" si="16"/>
        <v>0</v>
      </c>
      <c r="AC31" s="33" t="str">
        <f t="shared" si="17"/>
        <v>0</v>
      </c>
      <c r="AD31" s="32">
        <v>0</v>
      </c>
      <c r="AE31" s="32">
        <v>0</v>
      </c>
      <c r="AF31" s="32">
        <v>0</v>
      </c>
      <c r="AG31" s="32" t="s">
        <v>115</v>
      </c>
      <c r="AH31" s="33" t="str">
        <f t="shared" si="18"/>
        <v>1</v>
      </c>
      <c r="AI31" s="33" t="str">
        <f t="shared" si="19"/>
        <v>0</v>
      </c>
      <c r="AJ31" s="33" t="str">
        <f t="shared" si="20"/>
        <v>0</v>
      </c>
      <c r="AK31" s="33" t="str">
        <f t="shared" si="21"/>
        <v>0</v>
      </c>
      <c r="AL31" s="33" t="str">
        <f t="shared" si="22"/>
        <v>0</v>
      </c>
      <c r="AM31" s="33" t="str">
        <f t="shared" si="23"/>
        <v>0</v>
      </c>
      <c r="AN31" s="33" t="str">
        <f t="shared" si="24"/>
        <v>0</v>
      </c>
      <c r="AO31" s="33" t="str">
        <f t="shared" si="25"/>
        <v>0</v>
      </c>
      <c r="AP31" s="33" t="str">
        <f t="shared" si="26"/>
        <v>0</v>
      </c>
      <c r="AQ31" s="33" t="str">
        <f t="shared" si="27"/>
        <v>0</v>
      </c>
      <c r="AR31" s="33" t="str">
        <f t="shared" si="28"/>
        <v>0</v>
      </c>
      <c r="AS31" s="33" t="str">
        <f t="shared" si="29"/>
        <v>0</v>
      </c>
      <c r="AT31" s="33" t="str">
        <f t="shared" si="30"/>
        <v>0</v>
      </c>
      <c r="AU31" s="33" t="str">
        <f t="shared" si="31"/>
        <v>0</v>
      </c>
      <c r="AV31" s="33" t="str">
        <f t="shared" si="32"/>
        <v>0</v>
      </c>
      <c r="AW31" s="33" t="str">
        <f t="shared" si="33"/>
        <v>0</v>
      </c>
      <c r="AX31" s="33" t="str">
        <f t="shared" si="34"/>
        <v>0</v>
      </c>
      <c r="AY31" s="33" t="str">
        <f t="shared" si="35"/>
        <v>0</v>
      </c>
    </row>
    <row r="32" spans="1:51" ht="145" x14ac:dyDescent="0.35">
      <c r="A32" s="32" t="s">
        <v>218</v>
      </c>
      <c r="B32" s="41" t="s">
        <v>229</v>
      </c>
      <c r="C32" s="41" t="s">
        <v>229</v>
      </c>
      <c r="D32" s="41" t="s">
        <v>229</v>
      </c>
      <c r="E32" s="41" t="s">
        <v>229</v>
      </c>
      <c r="F32" s="41" t="s">
        <v>229</v>
      </c>
      <c r="G32" s="41" t="s">
        <v>229</v>
      </c>
      <c r="H32" s="32">
        <v>8</v>
      </c>
      <c r="I32" s="32">
        <v>0</v>
      </c>
      <c r="J32" s="47">
        <v>0</v>
      </c>
      <c r="K32" s="32" t="s">
        <v>145</v>
      </c>
      <c r="L32" s="33" t="str">
        <f t="shared" si="0"/>
        <v>0</v>
      </c>
      <c r="M32" s="33" t="str">
        <f t="shared" si="1"/>
        <v>0</v>
      </c>
      <c r="N32" s="33" t="str">
        <f t="shared" si="2"/>
        <v>1</v>
      </c>
      <c r="O32" s="33" t="str">
        <f t="shared" si="3"/>
        <v>1</v>
      </c>
      <c r="P32" s="33" t="str">
        <f t="shared" si="4"/>
        <v>1</v>
      </c>
      <c r="Q32" s="33" t="str">
        <f t="shared" si="5"/>
        <v>1</v>
      </c>
      <c r="R32" s="33" t="str">
        <f t="shared" si="6"/>
        <v>0</v>
      </c>
      <c r="S32" s="33" t="str">
        <f t="shared" si="7"/>
        <v>0</v>
      </c>
      <c r="T32" s="33" t="str">
        <f t="shared" si="8"/>
        <v>0</v>
      </c>
      <c r="U32" s="33" t="str">
        <f t="shared" si="9"/>
        <v>1</v>
      </c>
      <c r="V32" s="33" t="str">
        <f t="shared" si="10"/>
        <v>0</v>
      </c>
      <c r="W32" s="33" t="str">
        <f t="shared" si="11"/>
        <v>0</v>
      </c>
      <c r="X32" s="33" t="str">
        <f t="shared" si="12"/>
        <v>0</v>
      </c>
      <c r="Y32" s="33" t="str">
        <f t="shared" si="13"/>
        <v>0</v>
      </c>
      <c r="Z32" s="33" t="str">
        <f t="shared" si="14"/>
        <v>0</v>
      </c>
      <c r="AA32" s="33" t="str">
        <f t="shared" si="15"/>
        <v>0</v>
      </c>
      <c r="AB32" s="33" t="str">
        <f t="shared" si="16"/>
        <v>0</v>
      </c>
      <c r="AC32" s="33" t="str">
        <f t="shared" si="17"/>
        <v>0</v>
      </c>
      <c r="AD32" s="32">
        <v>0</v>
      </c>
      <c r="AE32" s="32">
        <v>0</v>
      </c>
      <c r="AF32" s="32">
        <v>0</v>
      </c>
      <c r="AG32" s="32" t="s">
        <v>115</v>
      </c>
      <c r="AH32" s="33" t="str">
        <f t="shared" si="18"/>
        <v>1</v>
      </c>
      <c r="AI32" s="33" t="str">
        <f t="shared" si="19"/>
        <v>0</v>
      </c>
      <c r="AJ32" s="33" t="str">
        <f t="shared" si="20"/>
        <v>0</v>
      </c>
      <c r="AK32" s="33" t="str">
        <f t="shared" si="21"/>
        <v>0</v>
      </c>
      <c r="AL32" s="33" t="str">
        <f t="shared" si="22"/>
        <v>0</v>
      </c>
      <c r="AM32" s="33" t="str">
        <f t="shared" si="23"/>
        <v>0</v>
      </c>
      <c r="AN32" s="33" t="str">
        <f t="shared" si="24"/>
        <v>0</v>
      </c>
      <c r="AO32" s="33" t="str">
        <f t="shared" si="25"/>
        <v>0</v>
      </c>
      <c r="AP32" s="33" t="str">
        <f t="shared" si="26"/>
        <v>0</v>
      </c>
      <c r="AQ32" s="33" t="str">
        <f t="shared" si="27"/>
        <v>0</v>
      </c>
      <c r="AR32" s="33" t="str">
        <f t="shared" si="28"/>
        <v>0</v>
      </c>
      <c r="AS32" s="33" t="str">
        <f t="shared" si="29"/>
        <v>0</v>
      </c>
      <c r="AT32" s="33" t="str">
        <f t="shared" si="30"/>
        <v>0</v>
      </c>
      <c r="AU32" s="33" t="str">
        <f t="shared" si="31"/>
        <v>0</v>
      </c>
      <c r="AV32" s="33" t="str">
        <f t="shared" si="32"/>
        <v>0</v>
      </c>
      <c r="AW32" s="33" t="str">
        <f t="shared" si="33"/>
        <v>0</v>
      </c>
      <c r="AX32" s="33" t="str">
        <f t="shared" si="34"/>
        <v>0</v>
      </c>
      <c r="AY32" s="33" t="str">
        <f t="shared" si="35"/>
        <v>0</v>
      </c>
    </row>
    <row r="33" spans="1:51" ht="246.5" x14ac:dyDescent="0.35">
      <c r="A33" s="32" t="s">
        <v>219</v>
      </c>
      <c r="B33" s="41" t="s">
        <v>229</v>
      </c>
      <c r="C33" s="41" t="s">
        <v>229</v>
      </c>
      <c r="D33" s="41" t="s">
        <v>229</v>
      </c>
      <c r="E33" s="41" t="s">
        <v>229</v>
      </c>
      <c r="F33" s="41" t="s">
        <v>229</v>
      </c>
      <c r="G33" s="41" t="s">
        <v>229</v>
      </c>
      <c r="H33" s="32">
        <v>13</v>
      </c>
      <c r="I33" s="32">
        <v>0</v>
      </c>
      <c r="J33" s="47">
        <v>1</v>
      </c>
      <c r="K33" s="32" t="s">
        <v>132</v>
      </c>
      <c r="L33" s="33" t="str">
        <f t="shared" si="0"/>
        <v>0</v>
      </c>
      <c r="M33" s="33" t="str">
        <f t="shared" si="1"/>
        <v>1</v>
      </c>
      <c r="N33" s="33" t="str">
        <f t="shared" si="2"/>
        <v>1</v>
      </c>
      <c r="O33" s="33" t="str">
        <f t="shared" si="3"/>
        <v>1</v>
      </c>
      <c r="P33" s="33" t="str">
        <f t="shared" si="4"/>
        <v>1</v>
      </c>
      <c r="Q33" s="33" t="str">
        <f t="shared" si="5"/>
        <v>1</v>
      </c>
      <c r="R33" s="33" t="str">
        <f t="shared" si="6"/>
        <v>0</v>
      </c>
      <c r="S33" s="33" t="str">
        <f t="shared" si="7"/>
        <v>0</v>
      </c>
      <c r="T33" s="33" t="str">
        <f t="shared" si="8"/>
        <v>0</v>
      </c>
      <c r="U33" s="33" t="str">
        <f t="shared" si="9"/>
        <v>1</v>
      </c>
      <c r="V33" s="33" t="str">
        <f t="shared" si="10"/>
        <v>0</v>
      </c>
      <c r="W33" s="33" t="str">
        <f t="shared" si="11"/>
        <v>0</v>
      </c>
      <c r="X33" s="33" t="str">
        <f t="shared" si="12"/>
        <v>0</v>
      </c>
      <c r="Y33" s="33" t="str">
        <f t="shared" si="13"/>
        <v>0</v>
      </c>
      <c r="Z33" s="33" t="str">
        <f t="shared" si="14"/>
        <v>0</v>
      </c>
      <c r="AA33" s="33" t="str">
        <f t="shared" si="15"/>
        <v>1</v>
      </c>
      <c r="AB33" s="33" t="str">
        <f t="shared" si="16"/>
        <v>1</v>
      </c>
      <c r="AC33" s="33" t="str">
        <f t="shared" si="17"/>
        <v>0</v>
      </c>
      <c r="AD33" s="32">
        <v>0</v>
      </c>
      <c r="AE33" s="32">
        <v>0</v>
      </c>
      <c r="AF33" s="32">
        <v>0</v>
      </c>
      <c r="AG33" s="32" t="s">
        <v>115</v>
      </c>
      <c r="AH33" s="33" t="str">
        <f t="shared" si="18"/>
        <v>1</v>
      </c>
      <c r="AI33" s="33" t="str">
        <f t="shared" si="19"/>
        <v>0</v>
      </c>
      <c r="AJ33" s="33" t="str">
        <f t="shared" si="20"/>
        <v>0</v>
      </c>
      <c r="AK33" s="33" t="str">
        <f t="shared" si="21"/>
        <v>0</v>
      </c>
      <c r="AL33" s="33" t="str">
        <f t="shared" si="22"/>
        <v>0</v>
      </c>
      <c r="AM33" s="33" t="str">
        <f t="shared" si="23"/>
        <v>0</v>
      </c>
      <c r="AN33" s="33" t="str">
        <f t="shared" si="24"/>
        <v>0</v>
      </c>
      <c r="AO33" s="33" t="str">
        <f t="shared" si="25"/>
        <v>0</v>
      </c>
      <c r="AP33" s="33" t="str">
        <f t="shared" si="26"/>
        <v>0</v>
      </c>
      <c r="AQ33" s="33" t="str">
        <f t="shared" si="27"/>
        <v>0</v>
      </c>
      <c r="AR33" s="33" t="str">
        <f t="shared" si="28"/>
        <v>0</v>
      </c>
      <c r="AS33" s="33" t="str">
        <f t="shared" si="29"/>
        <v>0</v>
      </c>
      <c r="AT33" s="33" t="str">
        <f t="shared" si="30"/>
        <v>0</v>
      </c>
      <c r="AU33" s="33" t="str">
        <f t="shared" si="31"/>
        <v>0</v>
      </c>
      <c r="AV33" s="33" t="str">
        <f t="shared" si="32"/>
        <v>0</v>
      </c>
      <c r="AW33" s="33" t="str">
        <f t="shared" si="33"/>
        <v>0</v>
      </c>
      <c r="AX33" s="33" t="str">
        <f t="shared" si="34"/>
        <v>0</v>
      </c>
      <c r="AY33" s="33" t="str">
        <f t="shared" si="35"/>
        <v>0</v>
      </c>
    </row>
    <row r="34" spans="1:51" ht="188.5" x14ac:dyDescent="0.35">
      <c r="A34" s="32" t="s">
        <v>220</v>
      </c>
      <c r="B34" s="41" t="s">
        <v>229</v>
      </c>
      <c r="C34" s="41" t="s">
        <v>229</v>
      </c>
      <c r="D34" s="41" t="s">
        <v>229</v>
      </c>
      <c r="E34" s="41" t="s">
        <v>229</v>
      </c>
      <c r="F34" s="41" t="s">
        <v>229</v>
      </c>
      <c r="G34" s="41" t="s">
        <v>229</v>
      </c>
      <c r="H34" s="32">
        <v>13</v>
      </c>
      <c r="I34" s="32">
        <v>0</v>
      </c>
      <c r="J34" s="47">
        <v>0</v>
      </c>
      <c r="K34" s="32" t="s">
        <v>134</v>
      </c>
      <c r="L34" s="33" t="str">
        <f t="shared" si="0"/>
        <v>0</v>
      </c>
      <c r="M34" s="33" t="str">
        <f t="shared" si="1"/>
        <v>0</v>
      </c>
      <c r="N34" s="33" t="str">
        <f t="shared" si="2"/>
        <v>1</v>
      </c>
      <c r="O34" s="33" t="str">
        <f t="shared" si="3"/>
        <v>0</v>
      </c>
      <c r="P34" s="33" t="str">
        <f t="shared" si="4"/>
        <v>1</v>
      </c>
      <c r="Q34" s="33" t="str">
        <f t="shared" si="5"/>
        <v>0</v>
      </c>
      <c r="R34" s="33" t="str">
        <f t="shared" si="6"/>
        <v>0</v>
      </c>
      <c r="S34" s="33" t="str">
        <f t="shared" si="7"/>
        <v>0</v>
      </c>
      <c r="T34" s="33" t="str">
        <f t="shared" si="8"/>
        <v>0</v>
      </c>
      <c r="U34" s="33" t="str">
        <f t="shared" si="9"/>
        <v>1</v>
      </c>
      <c r="V34" s="33" t="str">
        <f t="shared" si="10"/>
        <v>0</v>
      </c>
      <c r="W34" s="33" t="str">
        <f t="shared" si="11"/>
        <v>0</v>
      </c>
      <c r="X34" s="33" t="str">
        <f t="shared" si="12"/>
        <v>0</v>
      </c>
      <c r="Y34" s="33" t="str">
        <f t="shared" si="13"/>
        <v>0</v>
      </c>
      <c r="Z34" s="33" t="str">
        <f t="shared" si="14"/>
        <v>1</v>
      </c>
      <c r="AA34" s="33" t="str">
        <f t="shared" si="15"/>
        <v>0</v>
      </c>
      <c r="AB34" s="33" t="str">
        <f t="shared" si="16"/>
        <v>0</v>
      </c>
      <c r="AC34" s="33" t="str">
        <f t="shared" si="17"/>
        <v>0</v>
      </c>
      <c r="AD34" s="32">
        <v>0</v>
      </c>
      <c r="AE34" s="32">
        <v>0</v>
      </c>
      <c r="AF34" s="32">
        <v>0</v>
      </c>
      <c r="AG34" s="32" t="s">
        <v>115</v>
      </c>
      <c r="AH34" s="33" t="str">
        <f t="shared" si="18"/>
        <v>1</v>
      </c>
      <c r="AI34" s="33" t="str">
        <f t="shared" si="19"/>
        <v>0</v>
      </c>
      <c r="AJ34" s="33" t="str">
        <f t="shared" si="20"/>
        <v>0</v>
      </c>
      <c r="AK34" s="33" t="str">
        <f t="shared" si="21"/>
        <v>0</v>
      </c>
      <c r="AL34" s="33" t="str">
        <f t="shared" si="22"/>
        <v>0</v>
      </c>
      <c r="AM34" s="33" t="str">
        <f t="shared" si="23"/>
        <v>0</v>
      </c>
      <c r="AN34" s="33" t="str">
        <f t="shared" si="24"/>
        <v>0</v>
      </c>
      <c r="AO34" s="33" t="str">
        <f t="shared" si="25"/>
        <v>0</v>
      </c>
      <c r="AP34" s="33" t="str">
        <f t="shared" si="26"/>
        <v>0</v>
      </c>
      <c r="AQ34" s="33" t="str">
        <f t="shared" si="27"/>
        <v>0</v>
      </c>
      <c r="AR34" s="33" t="str">
        <f t="shared" si="28"/>
        <v>0</v>
      </c>
      <c r="AS34" s="33" t="str">
        <f t="shared" si="29"/>
        <v>0</v>
      </c>
      <c r="AT34" s="33" t="str">
        <f t="shared" si="30"/>
        <v>0</v>
      </c>
      <c r="AU34" s="33" t="str">
        <f t="shared" si="31"/>
        <v>0</v>
      </c>
      <c r="AV34" s="33" t="str">
        <f t="shared" si="32"/>
        <v>0</v>
      </c>
      <c r="AW34" s="33" t="str">
        <f t="shared" si="33"/>
        <v>0</v>
      </c>
      <c r="AX34" s="33" t="str">
        <f t="shared" si="34"/>
        <v>0</v>
      </c>
      <c r="AY34" s="33" t="str">
        <f t="shared" si="35"/>
        <v>0</v>
      </c>
    </row>
    <row r="35" spans="1:51" ht="174" x14ac:dyDescent="0.35">
      <c r="A35" s="32" t="s">
        <v>221</v>
      </c>
      <c r="B35" s="41" t="s">
        <v>229</v>
      </c>
      <c r="C35" s="41" t="s">
        <v>229</v>
      </c>
      <c r="D35" s="41" t="s">
        <v>229</v>
      </c>
      <c r="E35" s="41" t="s">
        <v>229</v>
      </c>
      <c r="F35" s="41" t="s">
        <v>229</v>
      </c>
      <c r="G35" s="41" t="s">
        <v>229</v>
      </c>
      <c r="H35" s="32">
        <v>15</v>
      </c>
      <c r="I35" s="32">
        <v>0</v>
      </c>
      <c r="J35" s="47">
        <v>0</v>
      </c>
      <c r="K35" s="32" t="s">
        <v>135</v>
      </c>
      <c r="L35" s="33" t="str">
        <f t="shared" si="0"/>
        <v>0</v>
      </c>
      <c r="M35" s="33" t="str">
        <f t="shared" si="1"/>
        <v>0</v>
      </c>
      <c r="N35" s="33" t="str">
        <f t="shared" si="2"/>
        <v>1</v>
      </c>
      <c r="O35" s="33" t="str">
        <f t="shared" si="3"/>
        <v>0</v>
      </c>
      <c r="P35" s="33" t="str">
        <f t="shared" si="4"/>
        <v>1</v>
      </c>
      <c r="Q35" s="33" t="str">
        <f t="shared" si="5"/>
        <v>0</v>
      </c>
      <c r="R35" s="33" t="str">
        <f t="shared" si="6"/>
        <v>0</v>
      </c>
      <c r="S35" s="33" t="str">
        <f t="shared" si="7"/>
        <v>0</v>
      </c>
      <c r="T35" s="33" t="str">
        <f t="shared" si="8"/>
        <v>0</v>
      </c>
      <c r="U35" s="33" t="str">
        <f t="shared" si="9"/>
        <v>1</v>
      </c>
      <c r="V35" s="33" t="str">
        <f t="shared" si="10"/>
        <v>0</v>
      </c>
      <c r="W35" s="33" t="str">
        <f t="shared" si="11"/>
        <v>0</v>
      </c>
      <c r="X35" s="33" t="str">
        <f t="shared" si="12"/>
        <v>0</v>
      </c>
      <c r="Y35" s="33" t="str">
        <f t="shared" si="13"/>
        <v>0</v>
      </c>
      <c r="Z35" s="33" t="str">
        <f t="shared" si="14"/>
        <v>0</v>
      </c>
      <c r="AA35" s="33" t="str">
        <f t="shared" si="15"/>
        <v>1</v>
      </c>
      <c r="AB35" s="33" t="str">
        <f t="shared" si="16"/>
        <v>0</v>
      </c>
      <c r="AC35" s="33" t="str">
        <f t="shared" si="17"/>
        <v>0</v>
      </c>
      <c r="AD35" s="32">
        <v>0</v>
      </c>
      <c r="AE35" s="32">
        <v>0</v>
      </c>
      <c r="AF35" s="32">
        <v>0</v>
      </c>
      <c r="AG35" s="32" t="s">
        <v>115</v>
      </c>
      <c r="AH35" s="33" t="str">
        <f t="shared" si="18"/>
        <v>1</v>
      </c>
      <c r="AI35" s="33" t="str">
        <f t="shared" si="19"/>
        <v>0</v>
      </c>
      <c r="AJ35" s="33" t="str">
        <f t="shared" si="20"/>
        <v>0</v>
      </c>
      <c r="AK35" s="33" t="str">
        <f t="shared" si="21"/>
        <v>0</v>
      </c>
      <c r="AL35" s="33" t="str">
        <f t="shared" si="22"/>
        <v>0</v>
      </c>
      <c r="AM35" s="33" t="str">
        <f t="shared" si="23"/>
        <v>0</v>
      </c>
      <c r="AN35" s="33" t="str">
        <f t="shared" si="24"/>
        <v>0</v>
      </c>
      <c r="AO35" s="33" t="str">
        <f t="shared" si="25"/>
        <v>0</v>
      </c>
      <c r="AP35" s="33" t="str">
        <f t="shared" si="26"/>
        <v>0</v>
      </c>
      <c r="AQ35" s="33" t="str">
        <f t="shared" si="27"/>
        <v>0</v>
      </c>
      <c r="AR35" s="33" t="str">
        <f t="shared" si="28"/>
        <v>0</v>
      </c>
      <c r="AS35" s="33" t="str">
        <f t="shared" si="29"/>
        <v>0</v>
      </c>
      <c r="AT35" s="33" t="str">
        <f t="shared" si="30"/>
        <v>0</v>
      </c>
      <c r="AU35" s="33" t="str">
        <f t="shared" si="31"/>
        <v>0</v>
      </c>
      <c r="AV35" s="33" t="str">
        <f t="shared" si="32"/>
        <v>0</v>
      </c>
      <c r="AW35" s="33" t="str">
        <f t="shared" si="33"/>
        <v>0</v>
      </c>
      <c r="AX35" s="33" t="str">
        <f t="shared" si="34"/>
        <v>0</v>
      </c>
      <c r="AY35" s="33" t="str">
        <f t="shared" si="35"/>
        <v>0</v>
      </c>
    </row>
    <row r="36" spans="1:51" ht="203" x14ac:dyDescent="0.35">
      <c r="A36" s="32" t="s">
        <v>222</v>
      </c>
      <c r="B36" s="41" t="s">
        <v>229</v>
      </c>
      <c r="C36" s="41" t="s">
        <v>229</v>
      </c>
      <c r="D36" s="41" t="s">
        <v>229</v>
      </c>
      <c r="E36" s="41" t="s">
        <v>229</v>
      </c>
      <c r="F36" s="41" t="s">
        <v>229</v>
      </c>
      <c r="G36" s="41" t="s">
        <v>229</v>
      </c>
      <c r="H36" s="32">
        <v>19</v>
      </c>
      <c r="I36" s="32">
        <v>0</v>
      </c>
      <c r="J36" s="47">
        <v>0</v>
      </c>
      <c r="K36" s="32" t="s">
        <v>127</v>
      </c>
      <c r="L36" s="33" t="str">
        <f t="shared" si="0"/>
        <v>0</v>
      </c>
      <c r="M36" s="33" t="str">
        <f t="shared" si="1"/>
        <v>0</v>
      </c>
      <c r="N36" s="33" t="str">
        <f t="shared" si="2"/>
        <v>0</v>
      </c>
      <c r="O36" s="33" t="str">
        <f t="shared" si="3"/>
        <v>1</v>
      </c>
      <c r="P36" s="33" t="str">
        <f t="shared" si="4"/>
        <v>0</v>
      </c>
      <c r="Q36" s="33" t="str">
        <f t="shared" si="5"/>
        <v>1</v>
      </c>
      <c r="R36" s="33" t="str">
        <f t="shared" si="6"/>
        <v>0</v>
      </c>
      <c r="S36" s="33" t="str">
        <f t="shared" si="7"/>
        <v>0</v>
      </c>
      <c r="T36" s="33" t="str">
        <f t="shared" si="8"/>
        <v>0</v>
      </c>
      <c r="U36" s="33" t="str">
        <f t="shared" si="9"/>
        <v>1</v>
      </c>
      <c r="V36" s="33" t="str">
        <f t="shared" si="10"/>
        <v>0</v>
      </c>
      <c r="W36" s="33" t="str">
        <f t="shared" si="11"/>
        <v>1</v>
      </c>
      <c r="X36" s="33" t="str">
        <f t="shared" si="12"/>
        <v>0</v>
      </c>
      <c r="Y36" s="33" t="str">
        <f t="shared" si="13"/>
        <v>0</v>
      </c>
      <c r="Z36" s="33" t="str">
        <f t="shared" si="14"/>
        <v>1</v>
      </c>
      <c r="AA36" s="33" t="str">
        <f t="shared" si="15"/>
        <v>1</v>
      </c>
      <c r="AB36" s="33" t="str">
        <f t="shared" si="16"/>
        <v>0</v>
      </c>
      <c r="AC36" s="33" t="str">
        <f t="shared" si="17"/>
        <v>0</v>
      </c>
      <c r="AD36" s="32">
        <v>0</v>
      </c>
      <c r="AE36" s="32">
        <v>0</v>
      </c>
      <c r="AF36" s="32">
        <v>0</v>
      </c>
      <c r="AG36" s="32" t="s">
        <v>115</v>
      </c>
      <c r="AH36" s="33" t="str">
        <f t="shared" si="18"/>
        <v>1</v>
      </c>
      <c r="AI36" s="33" t="str">
        <f t="shared" si="19"/>
        <v>0</v>
      </c>
      <c r="AJ36" s="33" t="str">
        <f t="shared" si="20"/>
        <v>0</v>
      </c>
      <c r="AK36" s="33" t="str">
        <f t="shared" si="21"/>
        <v>0</v>
      </c>
      <c r="AL36" s="33" t="str">
        <f t="shared" si="22"/>
        <v>0</v>
      </c>
      <c r="AM36" s="33" t="str">
        <f t="shared" si="23"/>
        <v>0</v>
      </c>
      <c r="AN36" s="33" t="str">
        <f t="shared" si="24"/>
        <v>0</v>
      </c>
      <c r="AO36" s="33" t="str">
        <f t="shared" si="25"/>
        <v>0</v>
      </c>
      <c r="AP36" s="33" t="str">
        <f t="shared" si="26"/>
        <v>0</v>
      </c>
      <c r="AQ36" s="33" t="str">
        <f t="shared" si="27"/>
        <v>0</v>
      </c>
      <c r="AR36" s="33" t="str">
        <f t="shared" si="28"/>
        <v>0</v>
      </c>
      <c r="AS36" s="33" t="str">
        <f t="shared" si="29"/>
        <v>0</v>
      </c>
      <c r="AT36" s="33" t="str">
        <f t="shared" si="30"/>
        <v>0</v>
      </c>
      <c r="AU36" s="33" t="str">
        <f t="shared" si="31"/>
        <v>0</v>
      </c>
      <c r="AV36" s="33" t="str">
        <f t="shared" si="32"/>
        <v>0</v>
      </c>
      <c r="AW36" s="33" t="str">
        <f t="shared" si="33"/>
        <v>0</v>
      </c>
      <c r="AX36" s="33" t="str">
        <f t="shared" si="34"/>
        <v>0</v>
      </c>
      <c r="AY36" s="33" t="str">
        <f t="shared" si="35"/>
        <v>0</v>
      </c>
    </row>
    <row r="37" spans="1:51" ht="203" x14ac:dyDescent="0.35">
      <c r="A37" s="32" t="s">
        <v>223</v>
      </c>
      <c r="B37" s="41" t="s">
        <v>229</v>
      </c>
      <c r="C37" s="41" t="s">
        <v>229</v>
      </c>
      <c r="D37" s="41" t="s">
        <v>229</v>
      </c>
      <c r="E37" s="41" t="s">
        <v>229</v>
      </c>
      <c r="F37" s="41" t="s">
        <v>229</v>
      </c>
      <c r="G37" s="41" t="s">
        <v>229</v>
      </c>
      <c r="H37" s="32">
        <v>24</v>
      </c>
      <c r="I37" s="32">
        <v>0</v>
      </c>
      <c r="J37" s="32">
        <v>0</v>
      </c>
      <c r="K37" s="32" t="s">
        <v>127</v>
      </c>
      <c r="L37" s="33" t="str">
        <f t="shared" si="0"/>
        <v>0</v>
      </c>
      <c r="M37" s="33" t="str">
        <f t="shared" si="1"/>
        <v>0</v>
      </c>
      <c r="N37" s="33" t="str">
        <f t="shared" si="2"/>
        <v>0</v>
      </c>
      <c r="O37" s="33" t="str">
        <f t="shared" si="3"/>
        <v>1</v>
      </c>
      <c r="P37" s="33" t="str">
        <f t="shared" si="4"/>
        <v>0</v>
      </c>
      <c r="Q37" s="33" t="str">
        <f t="shared" si="5"/>
        <v>1</v>
      </c>
      <c r="R37" s="33" t="str">
        <f t="shared" si="6"/>
        <v>0</v>
      </c>
      <c r="S37" s="33" t="str">
        <f t="shared" si="7"/>
        <v>0</v>
      </c>
      <c r="T37" s="33" t="str">
        <f t="shared" si="8"/>
        <v>0</v>
      </c>
      <c r="U37" s="33" t="str">
        <f t="shared" si="9"/>
        <v>1</v>
      </c>
      <c r="V37" s="33" t="str">
        <f t="shared" si="10"/>
        <v>0</v>
      </c>
      <c r="W37" s="33" t="str">
        <f t="shared" si="11"/>
        <v>1</v>
      </c>
      <c r="X37" s="33" t="str">
        <f t="shared" si="12"/>
        <v>0</v>
      </c>
      <c r="Y37" s="33" t="str">
        <f t="shared" si="13"/>
        <v>0</v>
      </c>
      <c r="Z37" s="33" t="str">
        <f t="shared" si="14"/>
        <v>1</v>
      </c>
      <c r="AA37" s="33" t="str">
        <f t="shared" si="15"/>
        <v>1</v>
      </c>
      <c r="AB37" s="33" t="str">
        <f t="shared" si="16"/>
        <v>0</v>
      </c>
      <c r="AC37" s="33" t="str">
        <f t="shared" si="17"/>
        <v>0</v>
      </c>
      <c r="AD37" s="32">
        <v>0</v>
      </c>
      <c r="AE37" s="32">
        <v>0</v>
      </c>
      <c r="AF37" s="32">
        <v>0</v>
      </c>
      <c r="AG37" s="32" t="s">
        <v>115</v>
      </c>
      <c r="AH37" s="33" t="str">
        <f t="shared" si="18"/>
        <v>1</v>
      </c>
      <c r="AI37" s="33" t="str">
        <f t="shared" si="19"/>
        <v>0</v>
      </c>
      <c r="AJ37" s="33" t="str">
        <f t="shared" si="20"/>
        <v>0</v>
      </c>
      <c r="AK37" s="33" t="str">
        <f t="shared" si="21"/>
        <v>0</v>
      </c>
      <c r="AL37" s="33" t="str">
        <f t="shared" si="22"/>
        <v>0</v>
      </c>
      <c r="AM37" s="33" t="str">
        <f t="shared" si="23"/>
        <v>0</v>
      </c>
      <c r="AN37" s="33" t="str">
        <f t="shared" si="24"/>
        <v>0</v>
      </c>
      <c r="AO37" s="33" t="str">
        <f t="shared" si="25"/>
        <v>0</v>
      </c>
      <c r="AP37" s="33" t="str">
        <f t="shared" si="26"/>
        <v>0</v>
      </c>
      <c r="AQ37" s="33" t="str">
        <f t="shared" si="27"/>
        <v>0</v>
      </c>
      <c r="AR37" s="33" t="str">
        <f t="shared" si="28"/>
        <v>0</v>
      </c>
      <c r="AS37" s="33" t="str">
        <f t="shared" si="29"/>
        <v>0</v>
      </c>
      <c r="AT37" s="33" t="str">
        <f t="shared" si="30"/>
        <v>0</v>
      </c>
      <c r="AU37" s="33" t="str">
        <f t="shared" si="31"/>
        <v>0</v>
      </c>
      <c r="AV37" s="33" t="str">
        <f t="shared" si="32"/>
        <v>0</v>
      </c>
      <c r="AW37" s="33" t="str">
        <f t="shared" si="33"/>
        <v>0</v>
      </c>
      <c r="AX37" s="33" t="str">
        <f t="shared" si="34"/>
        <v>0</v>
      </c>
      <c r="AY37" s="33" t="str">
        <f t="shared" si="35"/>
        <v>0</v>
      </c>
    </row>
    <row r="38" spans="1:51" s="34" customFormat="1" ht="116" x14ac:dyDescent="0.35">
      <c r="A38" s="32" t="s">
        <v>224</v>
      </c>
      <c r="B38" s="41" t="s">
        <v>229</v>
      </c>
      <c r="C38" s="41" t="s">
        <v>229</v>
      </c>
      <c r="D38" s="41" t="s">
        <v>229</v>
      </c>
      <c r="E38" s="41" t="s">
        <v>229</v>
      </c>
      <c r="F38" s="41" t="s">
        <v>229</v>
      </c>
      <c r="G38" s="41" t="s">
        <v>229</v>
      </c>
      <c r="H38" s="32">
        <v>28</v>
      </c>
      <c r="I38" s="32">
        <v>0</v>
      </c>
      <c r="J38" s="32">
        <v>1</v>
      </c>
      <c r="K38" s="32" t="s">
        <v>126</v>
      </c>
      <c r="L38" s="33" t="str">
        <f t="shared" si="0"/>
        <v>0</v>
      </c>
      <c r="M38" s="33" t="str">
        <f t="shared" si="1"/>
        <v>0</v>
      </c>
      <c r="N38" s="33" t="str">
        <f t="shared" si="2"/>
        <v>0</v>
      </c>
      <c r="O38" s="33" t="str">
        <f t="shared" si="3"/>
        <v>0</v>
      </c>
      <c r="P38" s="33" t="str">
        <f t="shared" si="4"/>
        <v>1</v>
      </c>
      <c r="Q38" s="33" t="str">
        <f t="shared" si="5"/>
        <v>0</v>
      </c>
      <c r="R38" s="33" t="str">
        <f t="shared" si="6"/>
        <v>0</v>
      </c>
      <c r="S38" s="33" t="str">
        <f t="shared" si="7"/>
        <v>0</v>
      </c>
      <c r="T38" s="33" t="str">
        <f t="shared" si="8"/>
        <v>0</v>
      </c>
      <c r="U38" s="33" t="str">
        <f t="shared" si="9"/>
        <v>0</v>
      </c>
      <c r="V38" s="33" t="str">
        <f t="shared" si="10"/>
        <v>0</v>
      </c>
      <c r="W38" s="33" t="str">
        <f t="shared" si="11"/>
        <v>1</v>
      </c>
      <c r="X38" s="33" t="str">
        <f t="shared" si="12"/>
        <v>0</v>
      </c>
      <c r="Y38" s="33" t="str">
        <f t="shared" si="13"/>
        <v>0</v>
      </c>
      <c r="Z38" s="33" t="str">
        <f t="shared" si="14"/>
        <v>1</v>
      </c>
      <c r="AA38" s="33" t="str">
        <f t="shared" si="15"/>
        <v>0</v>
      </c>
      <c r="AB38" s="33" t="str">
        <f t="shared" si="16"/>
        <v>0</v>
      </c>
      <c r="AC38" s="33" t="str">
        <f t="shared" si="17"/>
        <v>0</v>
      </c>
      <c r="AD38" s="32">
        <v>0</v>
      </c>
      <c r="AE38" s="32">
        <v>0</v>
      </c>
      <c r="AF38" s="32">
        <v>0</v>
      </c>
      <c r="AG38" s="32" t="s">
        <v>115</v>
      </c>
      <c r="AH38" s="33" t="str">
        <f t="shared" si="18"/>
        <v>1</v>
      </c>
      <c r="AI38" s="33" t="str">
        <f t="shared" si="19"/>
        <v>0</v>
      </c>
      <c r="AJ38" s="33" t="str">
        <f t="shared" si="20"/>
        <v>0</v>
      </c>
      <c r="AK38" s="33" t="str">
        <f t="shared" si="21"/>
        <v>0</v>
      </c>
      <c r="AL38" s="33" t="str">
        <f t="shared" si="22"/>
        <v>0</v>
      </c>
      <c r="AM38" s="33" t="str">
        <f t="shared" si="23"/>
        <v>0</v>
      </c>
      <c r="AN38" s="33" t="str">
        <f t="shared" si="24"/>
        <v>0</v>
      </c>
      <c r="AO38" s="33" t="str">
        <f t="shared" si="25"/>
        <v>0</v>
      </c>
      <c r="AP38" s="33" t="str">
        <f t="shared" si="26"/>
        <v>0</v>
      </c>
      <c r="AQ38" s="33" t="str">
        <f t="shared" si="27"/>
        <v>0</v>
      </c>
      <c r="AR38" s="33" t="str">
        <f t="shared" si="28"/>
        <v>0</v>
      </c>
      <c r="AS38" s="33" t="str">
        <f t="shared" si="29"/>
        <v>0</v>
      </c>
      <c r="AT38" s="33" t="str">
        <f t="shared" si="30"/>
        <v>0</v>
      </c>
      <c r="AU38" s="33" t="str">
        <f t="shared" si="31"/>
        <v>0</v>
      </c>
      <c r="AV38" s="33" t="str">
        <f t="shared" si="32"/>
        <v>0</v>
      </c>
      <c r="AW38" s="33" t="str">
        <f t="shared" si="33"/>
        <v>0</v>
      </c>
      <c r="AX38" s="33" t="str">
        <f t="shared" si="34"/>
        <v>0</v>
      </c>
      <c r="AY38" s="33" t="str">
        <f t="shared" si="35"/>
        <v>0</v>
      </c>
    </row>
    <row r="39" spans="1:51" s="34" customFormat="1" ht="145" x14ac:dyDescent="0.35">
      <c r="A39" s="32" t="s">
        <v>225</v>
      </c>
      <c r="B39" s="41" t="s">
        <v>229</v>
      </c>
      <c r="C39" s="41" t="s">
        <v>229</v>
      </c>
      <c r="D39" s="41" t="s">
        <v>229</v>
      </c>
      <c r="E39" s="41" t="s">
        <v>229</v>
      </c>
      <c r="F39" s="41" t="s">
        <v>229</v>
      </c>
      <c r="G39" s="41" t="s">
        <v>229</v>
      </c>
      <c r="H39" s="32">
        <v>38</v>
      </c>
      <c r="I39" s="32">
        <v>0</v>
      </c>
      <c r="J39" s="47">
        <v>0</v>
      </c>
      <c r="K39" s="32" t="s">
        <v>137</v>
      </c>
      <c r="L39" s="33" t="str">
        <f t="shared" si="0"/>
        <v>0</v>
      </c>
      <c r="M39" s="33" t="str">
        <f t="shared" si="1"/>
        <v>1</v>
      </c>
      <c r="N39" s="33" t="str">
        <f t="shared" si="2"/>
        <v>1</v>
      </c>
      <c r="O39" s="33" t="str">
        <f t="shared" si="3"/>
        <v>0</v>
      </c>
      <c r="P39" s="33" t="str">
        <f t="shared" si="4"/>
        <v>1</v>
      </c>
      <c r="Q39" s="33" t="str">
        <f t="shared" si="5"/>
        <v>0</v>
      </c>
      <c r="R39" s="33" t="str">
        <f t="shared" si="6"/>
        <v>0</v>
      </c>
      <c r="S39" s="33" t="str">
        <f t="shared" si="7"/>
        <v>0</v>
      </c>
      <c r="T39" s="33" t="str">
        <f t="shared" si="8"/>
        <v>0</v>
      </c>
      <c r="U39" s="33" t="str">
        <f t="shared" si="9"/>
        <v>0</v>
      </c>
      <c r="V39" s="33" t="str">
        <f t="shared" si="10"/>
        <v>0</v>
      </c>
      <c r="W39" s="33" t="str">
        <f t="shared" si="11"/>
        <v>0</v>
      </c>
      <c r="X39" s="33" t="str">
        <f t="shared" si="12"/>
        <v>0</v>
      </c>
      <c r="Y39" s="33" t="str">
        <f t="shared" si="13"/>
        <v>0</v>
      </c>
      <c r="Z39" s="33" t="str">
        <f t="shared" si="14"/>
        <v>0</v>
      </c>
      <c r="AA39" s="33" t="str">
        <f t="shared" si="15"/>
        <v>1</v>
      </c>
      <c r="AB39" s="33" t="str">
        <f t="shared" si="16"/>
        <v>0</v>
      </c>
      <c r="AC39" s="33" t="str">
        <f t="shared" si="17"/>
        <v>0</v>
      </c>
      <c r="AD39" s="32">
        <v>0</v>
      </c>
      <c r="AE39" s="32">
        <v>0</v>
      </c>
      <c r="AF39" s="32">
        <v>0</v>
      </c>
      <c r="AG39" s="32" t="s">
        <v>115</v>
      </c>
      <c r="AH39" s="33" t="str">
        <f t="shared" si="18"/>
        <v>1</v>
      </c>
      <c r="AI39" s="33" t="str">
        <f t="shared" si="19"/>
        <v>0</v>
      </c>
      <c r="AJ39" s="33" t="str">
        <f t="shared" si="20"/>
        <v>0</v>
      </c>
      <c r="AK39" s="33" t="str">
        <f t="shared" si="21"/>
        <v>0</v>
      </c>
      <c r="AL39" s="33" t="str">
        <f t="shared" si="22"/>
        <v>0</v>
      </c>
      <c r="AM39" s="33" t="str">
        <f t="shared" si="23"/>
        <v>0</v>
      </c>
      <c r="AN39" s="33" t="str">
        <f t="shared" si="24"/>
        <v>0</v>
      </c>
      <c r="AO39" s="33" t="str">
        <f t="shared" si="25"/>
        <v>0</v>
      </c>
      <c r="AP39" s="33" t="str">
        <f t="shared" si="26"/>
        <v>0</v>
      </c>
      <c r="AQ39" s="33" t="str">
        <f t="shared" si="27"/>
        <v>0</v>
      </c>
      <c r="AR39" s="33" t="str">
        <f t="shared" si="28"/>
        <v>0</v>
      </c>
      <c r="AS39" s="33" t="str">
        <f t="shared" si="29"/>
        <v>0</v>
      </c>
      <c r="AT39" s="33" t="str">
        <f t="shared" si="30"/>
        <v>0</v>
      </c>
      <c r="AU39" s="33" t="str">
        <f t="shared" si="31"/>
        <v>0</v>
      </c>
      <c r="AV39" s="33" t="str">
        <f t="shared" si="32"/>
        <v>0</v>
      </c>
      <c r="AW39" s="33" t="str">
        <f t="shared" si="33"/>
        <v>0</v>
      </c>
      <c r="AX39" s="33" t="str">
        <f t="shared" si="34"/>
        <v>0</v>
      </c>
      <c r="AY39" s="33" t="str">
        <f t="shared" si="35"/>
        <v>0</v>
      </c>
    </row>
    <row r="40" spans="1:51" ht="232" x14ac:dyDescent="0.35">
      <c r="A40" s="32" t="s">
        <v>226</v>
      </c>
      <c r="B40" s="41" t="s">
        <v>229</v>
      </c>
      <c r="C40" s="41" t="s">
        <v>229</v>
      </c>
      <c r="D40" s="41" t="s">
        <v>229</v>
      </c>
      <c r="E40" s="41" t="s">
        <v>229</v>
      </c>
      <c r="F40" s="41" t="s">
        <v>229</v>
      </c>
      <c r="G40" s="41" t="s">
        <v>229</v>
      </c>
      <c r="H40" s="32">
        <v>45</v>
      </c>
      <c r="I40" s="32">
        <v>0</v>
      </c>
      <c r="J40" s="47">
        <v>1</v>
      </c>
      <c r="K40" s="32" t="s">
        <v>138</v>
      </c>
      <c r="L40" s="33" t="str">
        <f t="shared" si="0"/>
        <v>0</v>
      </c>
      <c r="M40" s="33" t="str">
        <f t="shared" si="1"/>
        <v>0</v>
      </c>
      <c r="N40" s="33" t="str">
        <f t="shared" si="2"/>
        <v>0</v>
      </c>
      <c r="O40" s="33" t="str">
        <f t="shared" si="3"/>
        <v>1</v>
      </c>
      <c r="P40" s="33" t="str">
        <f t="shared" si="4"/>
        <v>1</v>
      </c>
      <c r="Q40" s="33" t="str">
        <f t="shared" si="5"/>
        <v>1</v>
      </c>
      <c r="R40" s="33" t="str">
        <f t="shared" si="6"/>
        <v>0</v>
      </c>
      <c r="S40" s="33" t="str">
        <f t="shared" si="7"/>
        <v>0</v>
      </c>
      <c r="T40" s="33" t="str">
        <f t="shared" si="8"/>
        <v>0</v>
      </c>
      <c r="U40" s="33" t="str">
        <f t="shared" si="9"/>
        <v>0</v>
      </c>
      <c r="V40" s="33" t="str">
        <f t="shared" si="10"/>
        <v>1</v>
      </c>
      <c r="W40" s="33" t="str">
        <f t="shared" si="11"/>
        <v>1</v>
      </c>
      <c r="X40" s="33" t="str">
        <f t="shared" si="12"/>
        <v>0</v>
      </c>
      <c r="Y40" s="33" t="str">
        <f t="shared" si="13"/>
        <v>0</v>
      </c>
      <c r="Z40" s="33" t="str">
        <f t="shared" si="14"/>
        <v>0</v>
      </c>
      <c r="AA40" s="33" t="str">
        <f t="shared" si="15"/>
        <v>1</v>
      </c>
      <c r="AB40" s="33" t="str">
        <f t="shared" si="16"/>
        <v>1</v>
      </c>
      <c r="AC40" s="33" t="str">
        <f t="shared" si="17"/>
        <v>0</v>
      </c>
      <c r="AD40" s="32">
        <v>0</v>
      </c>
      <c r="AE40" s="32">
        <v>0</v>
      </c>
      <c r="AF40" s="32">
        <v>0</v>
      </c>
      <c r="AG40" s="32" t="s">
        <v>115</v>
      </c>
      <c r="AH40" s="33" t="str">
        <f t="shared" si="18"/>
        <v>1</v>
      </c>
      <c r="AI40" s="33" t="str">
        <f t="shared" si="19"/>
        <v>0</v>
      </c>
      <c r="AJ40" s="33" t="str">
        <f t="shared" si="20"/>
        <v>0</v>
      </c>
      <c r="AK40" s="33" t="str">
        <f t="shared" si="21"/>
        <v>0</v>
      </c>
      <c r="AL40" s="33" t="str">
        <f t="shared" si="22"/>
        <v>0</v>
      </c>
      <c r="AM40" s="33" t="str">
        <f t="shared" si="23"/>
        <v>0</v>
      </c>
      <c r="AN40" s="33" t="str">
        <f t="shared" si="24"/>
        <v>0</v>
      </c>
      <c r="AO40" s="33" t="str">
        <f t="shared" si="25"/>
        <v>0</v>
      </c>
      <c r="AP40" s="33" t="str">
        <f t="shared" si="26"/>
        <v>0</v>
      </c>
      <c r="AQ40" s="33" t="str">
        <f t="shared" si="27"/>
        <v>0</v>
      </c>
      <c r="AR40" s="33" t="str">
        <f t="shared" si="28"/>
        <v>0</v>
      </c>
      <c r="AS40" s="33" t="str">
        <f t="shared" si="29"/>
        <v>0</v>
      </c>
      <c r="AT40" s="33" t="str">
        <f t="shared" si="30"/>
        <v>0</v>
      </c>
      <c r="AU40" s="33" t="str">
        <f t="shared" si="31"/>
        <v>0</v>
      </c>
      <c r="AV40" s="33" t="str">
        <f t="shared" si="32"/>
        <v>0</v>
      </c>
      <c r="AW40" s="33" t="str">
        <f t="shared" si="33"/>
        <v>0</v>
      </c>
      <c r="AX40" s="33" t="str">
        <f t="shared" si="34"/>
        <v>0</v>
      </c>
      <c r="AY40" s="33" t="str">
        <f t="shared" si="35"/>
        <v>0</v>
      </c>
    </row>
    <row r="41" spans="1:51" ht="145" x14ac:dyDescent="0.35">
      <c r="A41" s="32" t="s">
        <v>227</v>
      </c>
      <c r="B41" s="41" t="s">
        <v>229</v>
      </c>
      <c r="C41" s="41" t="s">
        <v>229</v>
      </c>
      <c r="D41" s="41" t="s">
        <v>229</v>
      </c>
      <c r="E41" s="41" t="s">
        <v>229</v>
      </c>
      <c r="F41" s="41" t="s">
        <v>229</v>
      </c>
      <c r="G41" s="41" t="s">
        <v>229</v>
      </c>
      <c r="H41" s="32">
        <v>54</v>
      </c>
      <c r="I41" s="32">
        <v>0</v>
      </c>
      <c r="J41" s="47">
        <v>3</v>
      </c>
      <c r="K41" s="32" t="s">
        <v>137</v>
      </c>
      <c r="L41" s="33" t="str">
        <f t="shared" si="0"/>
        <v>0</v>
      </c>
      <c r="M41" s="33" t="str">
        <f t="shared" si="1"/>
        <v>1</v>
      </c>
      <c r="N41" s="33" t="str">
        <f t="shared" si="2"/>
        <v>1</v>
      </c>
      <c r="O41" s="33" t="str">
        <f t="shared" si="3"/>
        <v>0</v>
      </c>
      <c r="P41" s="33" t="str">
        <f t="shared" si="4"/>
        <v>1</v>
      </c>
      <c r="Q41" s="33" t="str">
        <f t="shared" si="5"/>
        <v>0</v>
      </c>
      <c r="R41" s="33" t="str">
        <f t="shared" si="6"/>
        <v>0</v>
      </c>
      <c r="S41" s="33" t="str">
        <f t="shared" si="7"/>
        <v>0</v>
      </c>
      <c r="T41" s="33" t="str">
        <f t="shared" si="8"/>
        <v>0</v>
      </c>
      <c r="U41" s="33" t="str">
        <f t="shared" si="9"/>
        <v>0</v>
      </c>
      <c r="V41" s="33" t="str">
        <f t="shared" si="10"/>
        <v>0</v>
      </c>
      <c r="W41" s="33" t="str">
        <f t="shared" si="11"/>
        <v>0</v>
      </c>
      <c r="X41" s="33" t="str">
        <f t="shared" si="12"/>
        <v>0</v>
      </c>
      <c r="Y41" s="33" t="str">
        <f t="shared" si="13"/>
        <v>0</v>
      </c>
      <c r="Z41" s="33" t="str">
        <f t="shared" si="14"/>
        <v>0</v>
      </c>
      <c r="AA41" s="33" t="str">
        <f t="shared" si="15"/>
        <v>1</v>
      </c>
      <c r="AB41" s="33" t="str">
        <f t="shared" si="16"/>
        <v>0</v>
      </c>
      <c r="AC41" s="33" t="str">
        <f t="shared" si="17"/>
        <v>0</v>
      </c>
      <c r="AD41" s="32">
        <v>0</v>
      </c>
      <c r="AE41" s="32">
        <v>0</v>
      </c>
      <c r="AF41" s="32">
        <v>0</v>
      </c>
      <c r="AG41" s="32" t="s">
        <v>115</v>
      </c>
      <c r="AH41" s="33" t="str">
        <f t="shared" si="18"/>
        <v>1</v>
      </c>
      <c r="AI41" s="33" t="str">
        <f t="shared" si="19"/>
        <v>0</v>
      </c>
      <c r="AJ41" s="33" t="str">
        <f t="shared" si="20"/>
        <v>0</v>
      </c>
      <c r="AK41" s="33" t="str">
        <f t="shared" si="21"/>
        <v>0</v>
      </c>
      <c r="AL41" s="33" t="str">
        <f t="shared" si="22"/>
        <v>0</v>
      </c>
      <c r="AM41" s="33" t="str">
        <f t="shared" si="23"/>
        <v>0</v>
      </c>
      <c r="AN41" s="33" t="str">
        <f t="shared" si="24"/>
        <v>0</v>
      </c>
      <c r="AO41" s="33" t="str">
        <f t="shared" si="25"/>
        <v>0</v>
      </c>
      <c r="AP41" s="33" t="str">
        <f t="shared" si="26"/>
        <v>0</v>
      </c>
      <c r="AQ41" s="33" t="str">
        <f t="shared" si="27"/>
        <v>0</v>
      </c>
      <c r="AR41" s="33" t="str">
        <f t="shared" si="28"/>
        <v>0</v>
      </c>
      <c r="AS41" s="33" t="str">
        <f t="shared" si="29"/>
        <v>0</v>
      </c>
      <c r="AT41" s="33" t="str">
        <f t="shared" si="30"/>
        <v>0</v>
      </c>
      <c r="AU41" s="33" t="str">
        <f t="shared" si="31"/>
        <v>0</v>
      </c>
      <c r="AV41" s="33" t="str">
        <f t="shared" si="32"/>
        <v>0</v>
      </c>
      <c r="AW41" s="33" t="str">
        <f t="shared" si="33"/>
        <v>0</v>
      </c>
      <c r="AX41" s="33" t="str">
        <f t="shared" si="34"/>
        <v>0</v>
      </c>
      <c r="AY41" s="33" t="str">
        <f t="shared" si="35"/>
        <v>0</v>
      </c>
    </row>
    <row r="42" spans="1:51" s="34" customFormat="1" ht="377" x14ac:dyDescent="0.35">
      <c r="A42" s="32" t="s">
        <v>228</v>
      </c>
      <c r="B42" s="41" t="s">
        <v>229</v>
      </c>
      <c r="C42" s="41" t="s">
        <v>229</v>
      </c>
      <c r="D42" s="41" t="s">
        <v>229</v>
      </c>
      <c r="E42" s="41" t="s">
        <v>229</v>
      </c>
      <c r="F42" s="41" t="s">
        <v>229</v>
      </c>
      <c r="G42" s="41" t="s">
        <v>229</v>
      </c>
      <c r="H42" s="32">
        <v>139</v>
      </c>
      <c r="I42" s="32">
        <v>0</v>
      </c>
      <c r="J42" s="47">
        <v>0</v>
      </c>
      <c r="K42" s="32" t="s">
        <v>139</v>
      </c>
      <c r="L42" s="33" t="str">
        <f t="shared" si="0"/>
        <v>0</v>
      </c>
      <c r="M42" s="33" t="str">
        <f t="shared" si="1"/>
        <v>1</v>
      </c>
      <c r="N42" s="33" t="str">
        <f t="shared" si="2"/>
        <v>1</v>
      </c>
      <c r="O42" s="33" t="str">
        <f t="shared" si="3"/>
        <v>1</v>
      </c>
      <c r="P42" s="33" t="str">
        <f t="shared" si="4"/>
        <v>1</v>
      </c>
      <c r="Q42" s="33" t="str">
        <f t="shared" si="5"/>
        <v>1</v>
      </c>
      <c r="R42" s="33" t="str">
        <f t="shared" si="6"/>
        <v>0</v>
      </c>
      <c r="S42" s="33" t="str">
        <f t="shared" si="7"/>
        <v>0</v>
      </c>
      <c r="T42" s="33" t="str">
        <f t="shared" si="8"/>
        <v>1</v>
      </c>
      <c r="U42" s="33" t="str">
        <f t="shared" si="9"/>
        <v>0</v>
      </c>
      <c r="V42" s="33" t="str">
        <f t="shared" si="10"/>
        <v>1</v>
      </c>
      <c r="W42" s="33" t="str">
        <f t="shared" si="11"/>
        <v>1</v>
      </c>
      <c r="X42" s="33" t="str">
        <f t="shared" si="12"/>
        <v>0</v>
      </c>
      <c r="Y42" s="33" t="str">
        <f t="shared" si="13"/>
        <v>1</v>
      </c>
      <c r="Z42" s="33" t="str">
        <f t="shared" si="14"/>
        <v>0</v>
      </c>
      <c r="AA42" s="33" t="str">
        <f t="shared" si="15"/>
        <v>1</v>
      </c>
      <c r="AB42" s="33" t="str">
        <f t="shared" si="16"/>
        <v>1</v>
      </c>
      <c r="AC42" s="33" t="str">
        <f t="shared" si="17"/>
        <v>0</v>
      </c>
      <c r="AD42" s="32">
        <v>0</v>
      </c>
      <c r="AE42" s="32">
        <v>0</v>
      </c>
      <c r="AF42" s="32">
        <v>0</v>
      </c>
      <c r="AG42" s="32" t="s">
        <v>115</v>
      </c>
      <c r="AH42" s="33" t="str">
        <f t="shared" si="18"/>
        <v>1</v>
      </c>
      <c r="AI42" s="33" t="str">
        <f t="shared" si="19"/>
        <v>0</v>
      </c>
      <c r="AJ42" s="33" t="str">
        <f t="shared" si="20"/>
        <v>0</v>
      </c>
      <c r="AK42" s="33" t="str">
        <f t="shared" si="21"/>
        <v>0</v>
      </c>
      <c r="AL42" s="33" t="str">
        <f t="shared" si="22"/>
        <v>0</v>
      </c>
      <c r="AM42" s="33" t="str">
        <f t="shared" si="23"/>
        <v>0</v>
      </c>
      <c r="AN42" s="33" t="str">
        <f t="shared" si="24"/>
        <v>0</v>
      </c>
      <c r="AO42" s="33" t="str">
        <f t="shared" si="25"/>
        <v>0</v>
      </c>
      <c r="AP42" s="33" t="str">
        <f t="shared" si="26"/>
        <v>0</v>
      </c>
      <c r="AQ42" s="33" t="str">
        <f t="shared" si="27"/>
        <v>0</v>
      </c>
      <c r="AR42" s="33" t="str">
        <f t="shared" si="28"/>
        <v>0</v>
      </c>
      <c r="AS42" s="33" t="str">
        <f t="shared" si="29"/>
        <v>0</v>
      </c>
      <c r="AT42" s="33" t="str">
        <f t="shared" si="30"/>
        <v>0</v>
      </c>
      <c r="AU42" s="33" t="str">
        <f t="shared" si="31"/>
        <v>0</v>
      </c>
      <c r="AV42" s="33" t="str">
        <f t="shared" si="32"/>
        <v>0</v>
      </c>
      <c r="AW42" s="33" t="str">
        <f t="shared" si="33"/>
        <v>0</v>
      </c>
      <c r="AX42" s="33" t="str">
        <f t="shared" si="34"/>
        <v>0</v>
      </c>
      <c r="AY42" s="33" t="str">
        <f t="shared" si="35"/>
        <v>0</v>
      </c>
    </row>
    <row r="43" spans="1:51" x14ac:dyDescent="0.35">
      <c r="B43" s="36"/>
      <c r="C43" s="36"/>
      <c r="D43" s="36"/>
      <c r="E43" s="36"/>
      <c r="F43" s="36"/>
      <c r="G43" s="36"/>
      <c r="I43" s="36"/>
      <c r="J43" s="37"/>
    </row>
    <row r="44" spans="1:51" x14ac:dyDescent="0.35">
      <c r="B44" s="36"/>
      <c r="C44" s="36"/>
      <c r="D44" s="36"/>
      <c r="E44" s="36"/>
      <c r="F44" s="36"/>
      <c r="G44" s="36"/>
      <c r="I44" s="36"/>
      <c r="J44" s="37"/>
    </row>
    <row r="45" spans="1:51" x14ac:dyDescent="0.35">
      <c r="B45" s="36"/>
      <c r="C45" s="36"/>
      <c r="D45" s="36"/>
      <c r="E45" s="36"/>
      <c r="F45" s="36"/>
      <c r="G45" s="36"/>
      <c r="I45" s="36"/>
      <c r="J45" s="37"/>
    </row>
    <row r="46" spans="1:51" x14ac:dyDescent="0.35">
      <c r="B46" s="36"/>
      <c r="C46" s="36"/>
      <c r="D46" s="36"/>
      <c r="E46" s="36"/>
      <c r="F46" s="36"/>
      <c r="G46" s="36"/>
      <c r="I46" s="36"/>
      <c r="J46" s="37"/>
    </row>
    <row r="47" spans="1:51" x14ac:dyDescent="0.35">
      <c r="B47" s="36"/>
      <c r="C47" s="36"/>
      <c r="D47" s="36"/>
      <c r="E47" s="36"/>
      <c r="F47" s="36"/>
      <c r="G47" s="36"/>
      <c r="I47" s="36"/>
      <c r="J47" s="37"/>
    </row>
    <row r="48" spans="1:51" x14ac:dyDescent="0.35">
      <c r="B48" s="36"/>
      <c r="C48" s="36"/>
      <c r="D48" s="36"/>
      <c r="E48" s="36"/>
      <c r="F48" s="36"/>
      <c r="G48" s="36"/>
      <c r="I48" s="36"/>
      <c r="J48" s="37"/>
    </row>
    <row r="49" spans="2:10" x14ac:dyDescent="0.35">
      <c r="B49" s="36"/>
      <c r="C49" s="36"/>
      <c r="D49" s="36"/>
      <c r="E49" s="36"/>
      <c r="F49" s="36"/>
      <c r="G49" s="36"/>
      <c r="I49" s="36"/>
      <c r="J49" s="37"/>
    </row>
    <row r="50" spans="2:10" x14ac:dyDescent="0.35">
      <c r="B50" s="36"/>
      <c r="C50" s="36"/>
      <c r="D50" s="36"/>
      <c r="E50" s="36"/>
      <c r="F50" s="36"/>
      <c r="G50" s="36"/>
      <c r="I50" s="36"/>
      <c r="J50" s="37"/>
    </row>
    <row r="51" spans="2:10" x14ac:dyDescent="0.35">
      <c r="B51" s="36"/>
      <c r="C51" s="36"/>
      <c r="D51" s="36"/>
      <c r="E51" s="36"/>
      <c r="F51" s="36"/>
      <c r="G51" s="36"/>
      <c r="I51" s="36"/>
      <c r="J51" s="37"/>
    </row>
    <row r="52" spans="2:10" x14ac:dyDescent="0.35">
      <c r="B52" s="36"/>
      <c r="C52" s="36"/>
      <c r="D52" s="36"/>
      <c r="E52" s="36"/>
      <c r="F52" s="36"/>
      <c r="G52" s="36"/>
      <c r="I52" s="36"/>
      <c r="J52" s="37"/>
    </row>
    <row r="53" spans="2:10" x14ac:dyDescent="0.35">
      <c r="B53" s="36"/>
      <c r="C53" s="36"/>
      <c r="D53" s="36"/>
      <c r="E53" s="36"/>
      <c r="F53" s="36"/>
      <c r="G53" s="36"/>
      <c r="I53" s="36"/>
      <c r="J53" s="37"/>
    </row>
    <row r="54" spans="2:10" x14ac:dyDescent="0.35">
      <c r="B54" s="36"/>
      <c r="C54" s="36"/>
      <c r="D54" s="36"/>
      <c r="E54" s="36"/>
      <c r="F54" s="36"/>
      <c r="G54" s="36"/>
      <c r="I54" s="36"/>
      <c r="J54" s="37"/>
    </row>
    <row r="55" spans="2:10" x14ac:dyDescent="0.35">
      <c r="B55" s="36"/>
      <c r="C55" s="36"/>
      <c r="D55" s="36"/>
      <c r="E55" s="36"/>
      <c r="F55" s="36"/>
      <c r="G55" s="36"/>
      <c r="I55" s="36"/>
      <c r="J55" s="37"/>
    </row>
    <row r="56" spans="2:10" x14ac:dyDescent="0.35">
      <c r="B56" s="36"/>
      <c r="C56" s="36"/>
      <c r="D56" s="36"/>
      <c r="E56" s="36"/>
      <c r="F56" s="36"/>
      <c r="G56" s="36"/>
      <c r="I56" s="36"/>
      <c r="J56" s="37"/>
    </row>
    <row r="57" spans="2:10" x14ac:dyDescent="0.35">
      <c r="B57" s="36"/>
      <c r="C57" s="36"/>
      <c r="D57" s="36"/>
      <c r="E57" s="36"/>
      <c r="F57" s="36"/>
      <c r="G57" s="36"/>
      <c r="I57" s="36"/>
      <c r="J57" s="37"/>
    </row>
    <row r="58" spans="2:10" x14ac:dyDescent="0.35">
      <c r="B58" s="36"/>
      <c r="C58" s="36"/>
      <c r="D58" s="36"/>
      <c r="E58" s="36"/>
      <c r="F58" s="36"/>
      <c r="G58" s="36"/>
      <c r="I58" s="36"/>
      <c r="J58" s="37"/>
    </row>
    <row r="59" spans="2:10" x14ac:dyDescent="0.35">
      <c r="B59" s="36"/>
      <c r="C59" s="36"/>
      <c r="D59" s="36"/>
      <c r="E59" s="36"/>
      <c r="F59" s="36"/>
      <c r="G59" s="36"/>
      <c r="I59" s="36"/>
      <c r="J59" s="37"/>
    </row>
    <row r="60" spans="2:10" x14ac:dyDescent="0.35">
      <c r="B60" s="36"/>
      <c r="C60" s="36"/>
      <c r="D60" s="36"/>
      <c r="E60" s="36"/>
      <c r="F60" s="36"/>
      <c r="G60" s="36"/>
      <c r="I60" s="36"/>
      <c r="J60" s="37"/>
    </row>
    <row r="61" spans="2:10" x14ac:dyDescent="0.35">
      <c r="B61" s="36"/>
      <c r="C61" s="36"/>
      <c r="D61" s="36"/>
      <c r="E61" s="36"/>
      <c r="F61" s="36"/>
      <c r="G61" s="36"/>
      <c r="I61" s="36"/>
      <c r="J61" s="37"/>
    </row>
    <row r="62" spans="2:10" x14ac:dyDescent="0.35">
      <c r="B62" s="36"/>
      <c r="C62" s="36"/>
      <c r="D62" s="36"/>
      <c r="E62" s="36"/>
      <c r="F62" s="36"/>
      <c r="G62" s="36"/>
      <c r="I62" s="36"/>
      <c r="J62" s="37"/>
    </row>
    <row r="63" spans="2:10" x14ac:dyDescent="0.35">
      <c r="B63" s="36"/>
      <c r="C63" s="36"/>
      <c r="D63" s="36"/>
      <c r="E63" s="36"/>
      <c r="F63" s="36"/>
      <c r="G63" s="36"/>
      <c r="I63" s="36"/>
      <c r="J63" s="37"/>
    </row>
    <row r="64" spans="2:10" x14ac:dyDescent="0.35">
      <c r="B64" s="36"/>
      <c r="C64" s="36"/>
      <c r="D64" s="36"/>
      <c r="E64" s="36"/>
      <c r="F64" s="36"/>
      <c r="G64" s="36"/>
      <c r="I64" s="36"/>
      <c r="J64" s="37"/>
    </row>
    <row r="65" spans="2:10" x14ac:dyDescent="0.35">
      <c r="B65" s="36"/>
      <c r="C65" s="36"/>
      <c r="D65" s="36"/>
      <c r="E65" s="36"/>
      <c r="F65" s="36"/>
      <c r="G65" s="36"/>
      <c r="I65" s="36"/>
      <c r="J65" s="37"/>
    </row>
    <row r="66" spans="2:10" x14ac:dyDescent="0.35">
      <c r="B66" s="36"/>
      <c r="C66" s="36"/>
      <c r="D66" s="36"/>
      <c r="E66" s="36"/>
      <c r="F66" s="36"/>
      <c r="G66" s="36"/>
      <c r="I66" s="36"/>
      <c r="J66" s="37"/>
    </row>
    <row r="67" spans="2:10" x14ac:dyDescent="0.35">
      <c r="B67" s="36"/>
      <c r="C67" s="36"/>
      <c r="D67" s="36"/>
      <c r="E67" s="36"/>
      <c r="F67" s="36"/>
      <c r="G67" s="36"/>
      <c r="I67" s="36"/>
      <c r="J67" s="37"/>
    </row>
    <row r="68" spans="2:10" x14ac:dyDescent="0.35">
      <c r="B68" s="36"/>
      <c r="C68" s="36"/>
      <c r="D68" s="36"/>
      <c r="E68" s="36"/>
      <c r="F68" s="36"/>
      <c r="G68" s="36"/>
      <c r="I68" s="36"/>
      <c r="J68" s="37"/>
    </row>
    <row r="69" spans="2:10" x14ac:dyDescent="0.35">
      <c r="B69" s="36"/>
      <c r="C69" s="36"/>
      <c r="D69" s="36"/>
      <c r="E69" s="36"/>
      <c r="F69" s="36"/>
      <c r="G69" s="36"/>
      <c r="I69" s="36"/>
      <c r="J69" s="37"/>
    </row>
    <row r="70" spans="2:10" x14ac:dyDescent="0.35">
      <c r="B70" s="36"/>
      <c r="C70" s="36"/>
      <c r="D70" s="36"/>
      <c r="E70" s="36"/>
      <c r="F70" s="36"/>
      <c r="G70" s="36"/>
      <c r="I70" s="36"/>
      <c r="J70" s="37"/>
    </row>
    <row r="71" spans="2:10" x14ac:dyDescent="0.35">
      <c r="B71" s="36"/>
      <c r="C71" s="36"/>
      <c r="D71" s="36"/>
      <c r="E71" s="36"/>
      <c r="F71" s="36"/>
      <c r="G71" s="36"/>
      <c r="I71" s="36"/>
      <c r="J71" s="37"/>
    </row>
    <row r="72" spans="2:10" x14ac:dyDescent="0.35">
      <c r="B72" s="36"/>
      <c r="C72" s="36"/>
      <c r="D72" s="36"/>
      <c r="E72" s="36"/>
      <c r="F72" s="36"/>
      <c r="G72" s="36"/>
      <c r="I72" s="36"/>
      <c r="J72" s="37"/>
    </row>
    <row r="73" spans="2:10" x14ac:dyDescent="0.35">
      <c r="B73" s="36"/>
      <c r="C73" s="36"/>
      <c r="D73" s="36"/>
      <c r="E73" s="36"/>
      <c r="F73" s="36"/>
      <c r="G73" s="36"/>
      <c r="I73" s="36"/>
      <c r="J73" s="37"/>
    </row>
    <row r="74" spans="2:10" x14ac:dyDescent="0.35">
      <c r="B74" s="36"/>
      <c r="C74" s="36"/>
      <c r="D74" s="36"/>
      <c r="E74" s="36"/>
      <c r="F74" s="36"/>
      <c r="G74" s="36"/>
      <c r="I74" s="36"/>
      <c r="J74" s="37"/>
    </row>
    <row r="75" spans="2:10" x14ac:dyDescent="0.35">
      <c r="B75" s="36"/>
      <c r="C75" s="36"/>
      <c r="D75" s="36"/>
      <c r="E75" s="36"/>
      <c r="F75" s="36"/>
      <c r="G75" s="36"/>
      <c r="I75" s="36"/>
      <c r="J75" s="37"/>
    </row>
    <row r="76" spans="2:10" x14ac:dyDescent="0.35">
      <c r="B76" s="36"/>
      <c r="C76" s="36"/>
      <c r="D76" s="36"/>
      <c r="E76" s="36"/>
      <c r="F76" s="36"/>
      <c r="G76" s="36"/>
      <c r="I76" s="36"/>
      <c r="J76" s="37"/>
    </row>
    <row r="77" spans="2:10" x14ac:dyDescent="0.35">
      <c r="B77" s="36"/>
      <c r="C77" s="36"/>
      <c r="D77" s="36"/>
      <c r="E77" s="36"/>
      <c r="F77" s="36"/>
      <c r="G77" s="36"/>
      <c r="I77" s="36"/>
      <c r="J77" s="37"/>
    </row>
    <row r="78" spans="2:10" x14ac:dyDescent="0.35">
      <c r="B78" s="36"/>
      <c r="C78" s="36"/>
      <c r="D78" s="36"/>
      <c r="E78" s="36"/>
      <c r="F78" s="36"/>
      <c r="G78" s="36"/>
      <c r="I78" s="36"/>
      <c r="J78" s="37"/>
    </row>
    <row r="79" spans="2:10" x14ac:dyDescent="0.35">
      <c r="B79" s="36"/>
      <c r="C79" s="36"/>
      <c r="D79" s="36"/>
      <c r="E79" s="36"/>
      <c r="F79" s="36"/>
      <c r="G79" s="36"/>
      <c r="I79" s="36"/>
      <c r="J79" s="37"/>
    </row>
    <row r="80" spans="2:10" x14ac:dyDescent="0.35">
      <c r="B80" s="36"/>
      <c r="C80" s="36"/>
      <c r="D80" s="36"/>
      <c r="E80" s="36"/>
      <c r="F80" s="36"/>
      <c r="G80" s="36"/>
      <c r="I80" s="36"/>
      <c r="J80" s="37"/>
    </row>
    <row r="81" spans="2:10" x14ac:dyDescent="0.35">
      <c r="B81" s="36"/>
      <c r="C81" s="36"/>
      <c r="D81" s="36"/>
      <c r="E81" s="36"/>
      <c r="F81" s="36"/>
      <c r="G81" s="36"/>
      <c r="I81" s="36"/>
      <c r="J81" s="37"/>
    </row>
    <row r="82" spans="2:10" x14ac:dyDescent="0.35">
      <c r="B82" s="36"/>
      <c r="C82" s="36"/>
      <c r="D82" s="36"/>
      <c r="E82" s="36"/>
      <c r="F82" s="36"/>
      <c r="G82" s="36"/>
      <c r="I82" s="36"/>
      <c r="J82" s="37"/>
    </row>
    <row r="83" spans="2:10" x14ac:dyDescent="0.35">
      <c r="B83" s="36"/>
      <c r="C83" s="36"/>
      <c r="D83" s="36"/>
      <c r="E83" s="36"/>
      <c r="F83" s="36"/>
      <c r="G83" s="36"/>
      <c r="I83" s="36"/>
      <c r="J83" s="37"/>
    </row>
    <row r="84" spans="2:10" x14ac:dyDescent="0.35">
      <c r="B84" s="36"/>
      <c r="C84" s="36"/>
      <c r="D84" s="36"/>
      <c r="E84" s="36"/>
      <c r="F84" s="36"/>
      <c r="G84" s="36"/>
      <c r="I84" s="36"/>
      <c r="J84" s="37"/>
    </row>
    <row r="85" spans="2:10" x14ac:dyDescent="0.35">
      <c r="B85" s="36"/>
      <c r="C85" s="36"/>
      <c r="D85" s="36"/>
      <c r="E85" s="36"/>
      <c r="F85" s="36"/>
      <c r="G85" s="36"/>
      <c r="I85" s="36"/>
      <c r="J85" s="37"/>
    </row>
    <row r="86" spans="2:10" x14ac:dyDescent="0.35">
      <c r="B86" s="36"/>
      <c r="C86" s="36"/>
      <c r="D86" s="36"/>
      <c r="E86" s="36"/>
      <c r="F86" s="36"/>
      <c r="G86" s="36"/>
      <c r="I86" s="36"/>
      <c r="J86" s="37"/>
    </row>
    <row r="87" spans="2:10" x14ac:dyDescent="0.35">
      <c r="B87" s="36"/>
      <c r="C87" s="36"/>
      <c r="D87" s="36"/>
      <c r="E87" s="36"/>
      <c r="F87" s="36"/>
      <c r="G87" s="36"/>
      <c r="I87" s="36"/>
      <c r="J87" s="37"/>
    </row>
    <row r="88" spans="2:10" x14ac:dyDescent="0.35">
      <c r="B88" s="36"/>
      <c r="C88" s="36"/>
      <c r="D88" s="36"/>
      <c r="E88" s="36"/>
      <c r="F88" s="36"/>
      <c r="G88" s="36"/>
      <c r="I88" s="36"/>
      <c r="J88" s="37"/>
    </row>
    <row r="89" spans="2:10" x14ac:dyDescent="0.35">
      <c r="B89" s="36"/>
      <c r="C89" s="36"/>
      <c r="D89" s="36"/>
      <c r="E89" s="36"/>
      <c r="F89" s="36"/>
      <c r="G89" s="36"/>
      <c r="I89" s="36"/>
      <c r="J89" s="37"/>
    </row>
    <row r="90" spans="2:10" x14ac:dyDescent="0.35">
      <c r="B90" s="36"/>
      <c r="C90" s="36"/>
      <c r="D90" s="36"/>
      <c r="E90" s="36"/>
      <c r="F90" s="36"/>
      <c r="G90" s="36"/>
      <c r="I90" s="36"/>
      <c r="J90" s="37"/>
    </row>
    <row r="91" spans="2:10" x14ac:dyDescent="0.35">
      <c r="B91" s="36"/>
      <c r="C91" s="36"/>
      <c r="D91" s="36"/>
      <c r="E91" s="36"/>
      <c r="F91" s="36"/>
      <c r="G91" s="36"/>
      <c r="I91" s="36"/>
      <c r="J91" s="37"/>
    </row>
    <row r="92" spans="2:10" x14ac:dyDescent="0.35">
      <c r="B92" s="36"/>
      <c r="C92" s="36"/>
      <c r="D92" s="36"/>
      <c r="E92" s="36"/>
      <c r="F92" s="36"/>
      <c r="G92" s="36"/>
      <c r="I92" s="36"/>
      <c r="J92" s="37"/>
    </row>
    <row r="93" spans="2:10" x14ac:dyDescent="0.35">
      <c r="B93" s="36"/>
      <c r="C93" s="36"/>
      <c r="D93" s="36"/>
      <c r="E93" s="36"/>
      <c r="F93" s="36"/>
      <c r="G93" s="36"/>
      <c r="I93" s="36"/>
      <c r="J93" s="37"/>
    </row>
    <row r="94" spans="2:10" x14ac:dyDescent="0.35">
      <c r="B94" s="36"/>
      <c r="C94" s="36"/>
      <c r="D94" s="36"/>
      <c r="E94" s="36"/>
      <c r="F94" s="36"/>
      <c r="G94" s="36"/>
      <c r="I94" s="36"/>
      <c r="J94" s="37"/>
    </row>
    <row r="95" spans="2:10" x14ac:dyDescent="0.35">
      <c r="B95" s="36"/>
      <c r="C95" s="36"/>
      <c r="D95" s="36"/>
      <c r="E95" s="36"/>
      <c r="F95" s="36"/>
      <c r="G95" s="36"/>
      <c r="I95" s="36"/>
      <c r="J95" s="37"/>
    </row>
    <row r="96" spans="2:10" x14ac:dyDescent="0.35">
      <c r="B96" s="36"/>
      <c r="C96" s="36"/>
      <c r="D96" s="36"/>
      <c r="E96" s="36"/>
      <c r="F96" s="36"/>
      <c r="G96" s="36"/>
      <c r="I96" s="36"/>
      <c r="J96" s="37"/>
    </row>
    <row r="97" spans="2:10" x14ac:dyDescent="0.35">
      <c r="B97" s="36"/>
      <c r="C97" s="36"/>
      <c r="D97" s="36"/>
      <c r="E97" s="36"/>
      <c r="F97" s="36"/>
      <c r="G97" s="36"/>
      <c r="I97" s="36"/>
      <c r="J97" s="37"/>
    </row>
    <row r="98" spans="2:10" x14ac:dyDescent="0.35">
      <c r="B98" s="36"/>
      <c r="C98" s="36"/>
      <c r="D98" s="36"/>
      <c r="E98" s="36"/>
      <c r="F98" s="36"/>
      <c r="G98" s="36"/>
      <c r="I98" s="36"/>
      <c r="J98" s="37"/>
    </row>
    <row r="99" spans="2:10" x14ac:dyDescent="0.35">
      <c r="B99" s="36"/>
      <c r="C99" s="36"/>
      <c r="D99" s="36"/>
      <c r="E99" s="36"/>
      <c r="F99" s="36"/>
      <c r="G99" s="36"/>
      <c r="I99" s="36"/>
      <c r="J99" s="37"/>
    </row>
    <row r="100" spans="2:10" x14ac:dyDescent="0.35">
      <c r="B100" s="36"/>
      <c r="C100" s="36"/>
      <c r="D100" s="36"/>
      <c r="E100" s="36"/>
      <c r="F100" s="36"/>
      <c r="G100" s="36"/>
      <c r="I100" s="36"/>
      <c r="J100" s="37"/>
    </row>
    <row r="101" spans="2:10" x14ac:dyDescent="0.35">
      <c r="B101" s="36"/>
      <c r="C101" s="36"/>
      <c r="D101" s="36"/>
      <c r="E101" s="36"/>
      <c r="F101" s="36"/>
      <c r="G101" s="36"/>
      <c r="I101" s="36"/>
      <c r="J101" s="37"/>
    </row>
    <row r="102" spans="2:10" x14ac:dyDescent="0.35">
      <c r="B102" s="36"/>
      <c r="C102" s="36"/>
      <c r="D102" s="36"/>
      <c r="E102" s="36"/>
      <c r="F102" s="36"/>
      <c r="G102" s="36"/>
      <c r="I102" s="36"/>
      <c r="J102" s="37"/>
    </row>
    <row r="103" spans="2:10" x14ac:dyDescent="0.35">
      <c r="B103" s="36"/>
      <c r="C103" s="36"/>
      <c r="D103" s="36"/>
      <c r="E103" s="36"/>
      <c r="F103" s="36"/>
      <c r="G103" s="36"/>
      <c r="I103" s="36"/>
      <c r="J103" s="37"/>
    </row>
    <row r="104" spans="2:10" x14ac:dyDescent="0.35">
      <c r="B104" s="36"/>
      <c r="C104" s="36"/>
      <c r="D104" s="36"/>
      <c r="E104" s="36"/>
      <c r="F104" s="36"/>
      <c r="G104" s="36"/>
      <c r="I104" s="36"/>
      <c r="J104" s="37"/>
    </row>
    <row r="105" spans="2:10" x14ac:dyDescent="0.35">
      <c r="B105" s="36"/>
      <c r="C105" s="36"/>
      <c r="D105" s="36"/>
      <c r="E105" s="36"/>
      <c r="F105" s="36"/>
      <c r="G105" s="36"/>
      <c r="I105" s="36"/>
      <c r="J105" s="37"/>
    </row>
    <row r="106" spans="2:10" x14ac:dyDescent="0.35">
      <c r="B106" s="36"/>
      <c r="C106" s="36"/>
      <c r="D106" s="36"/>
      <c r="E106" s="36"/>
      <c r="F106" s="36"/>
      <c r="G106" s="36"/>
      <c r="I106" s="36"/>
      <c r="J106" s="37"/>
    </row>
    <row r="107" spans="2:10" x14ac:dyDescent="0.35">
      <c r="B107" s="36"/>
      <c r="C107" s="36"/>
      <c r="D107" s="36"/>
      <c r="E107" s="36"/>
      <c r="F107" s="36"/>
      <c r="G107" s="36"/>
      <c r="I107" s="36"/>
      <c r="J107" s="37"/>
    </row>
    <row r="108" spans="2:10" x14ac:dyDescent="0.35">
      <c r="B108" s="36"/>
      <c r="C108" s="36"/>
      <c r="D108" s="36"/>
      <c r="E108" s="36"/>
      <c r="F108" s="36"/>
      <c r="G108" s="36"/>
      <c r="I108" s="36"/>
      <c r="J108" s="37"/>
    </row>
    <row r="109" spans="2:10" x14ac:dyDescent="0.35">
      <c r="B109" s="36"/>
      <c r="C109" s="36"/>
      <c r="D109" s="36"/>
      <c r="E109" s="36"/>
      <c r="F109" s="36"/>
      <c r="G109" s="36"/>
      <c r="I109" s="36"/>
      <c r="J109" s="37"/>
    </row>
    <row r="110" spans="2:10" x14ac:dyDescent="0.35">
      <c r="B110" s="36"/>
      <c r="C110" s="36"/>
      <c r="D110" s="36"/>
      <c r="E110" s="36"/>
      <c r="F110" s="36"/>
      <c r="G110" s="36"/>
      <c r="I110" s="36"/>
      <c r="J110" s="37"/>
    </row>
    <row r="111" spans="2:10" x14ac:dyDescent="0.35">
      <c r="B111" s="36"/>
      <c r="C111" s="36"/>
      <c r="D111" s="36"/>
      <c r="E111" s="36"/>
      <c r="F111" s="36"/>
      <c r="G111" s="36"/>
      <c r="I111" s="36"/>
      <c r="J111" s="37"/>
    </row>
    <row r="112" spans="2:10" x14ac:dyDescent="0.35">
      <c r="B112" s="36"/>
      <c r="C112" s="36"/>
      <c r="D112" s="36"/>
      <c r="E112" s="36"/>
      <c r="F112" s="36"/>
      <c r="G112" s="36"/>
      <c r="I112" s="36"/>
      <c r="J112" s="37"/>
    </row>
    <row r="113" spans="2:10" x14ac:dyDescent="0.35">
      <c r="B113" s="36"/>
      <c r="C113" s="36"/>
      <c r="D113" s="36"/>
      <c r="E113" s="36"/>
      <c r="F113" s="36"/>
      <c r="G113" s="36"/>
      <c r="I113" s="36"/>
      <c r="J113" s="37"/>
    </row>
    <row r="114" spans="2:10" x14ac:dyDescent="0.35">
      <c r="B114" s="36"/>
      <c r="C114" s="36"/>
      <c r="D114" s="36"/>
      <c r="E114" s="36"/>
      <c r="F114" s="36"/>
      <c r="G114" s="36"/>
      <c r="I114" s="36"/>
      <c r="J114" s="37"/>
    </row>
    <row r="115" spans="2:10" x14ac:dyDescent="0.35">
      <c r="B115" s="36"/>
      <c r="C115" s="36"/>
      <c r="D115" s="36"/>
      <c r="E115" s="36"/>
      <c r="F115" s="36"/>
      <c r="G115" s="36"/>
      <c r="I115" s="36"/>
      <c r="J115" s="37"/>
    </row>
    <row r="116" spans="2:10" x14ac:dyDescent="0.35">
      <c r="B116" s="36"/>
      <c r="C116" s="36"/>
      <c r="D116" s="36"/>
      <c r="E116" s="36"/>
      <c r="F116" s="36"/>
      <c r="G116" s="36"/>
      <c r="I116" s="36"/>
      <c r="J116" s="37"/>
    </row>
    <row r="117" spans="2:10" x14ac:dyDescent="0.35">
      <c r="B117" s="36"/>
      <c r="C117" s="36"/>
      <c r="D117" s="36"/>
      <c r="E117" s="36"/>
      <c r="F117" s="36"/>
      <c r="G117" s="36"/>
      <c r="I117" s="36"/>
      <c r="J117" s="37"/>
    </row>
  </sheetData>
  <sheetProtection algorithmName="SHA-512" hashValue="DlQvsDG6Qs80so/TJtJDeHTzMImQwS1Blar9tg/yoJ2eaWuBqN2ZkJkMh68LOyiayVLkUfCghFBwGxd5wOq9Cw==" saltValue="AXwpGdYngyLN3i44MEPHYQ==" spinCount="100000" sheet="1" objects="1" scenarios="1"/>
  <sortState xmlns:xlrd2="http://schemas.microsoft.com/office/spreadsheetml/2017/richdata2" ref="A2:AY132">
    <sortCondition ref="H1:H132"/>
  </sortState>
  <phoneticPr fontId="5" type="noConversion"/>
  <dataValidations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15:J26 J2:J8 J28:J42" xr:uid="{4525F499-21FC-429D-875B-D92D6FB6C6C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J27 I2:I8 I15:I42" xr:uid="{ED1051CC-9293-49B2-8D3D-A56930B92B3A}">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H2:H3 H5:H7 H28:H29 I44:J44 H43:H101" xr:uid="{A678BF40-F8D2-411F-AA1A-B11AD06DDE2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8 H15:H27 H4 H30:H42" xr:uid="{631365AF-8B8C-43E3-90CF-96295BC6F86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F2:AF42"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E2:AE42"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D2:AD42" xr:uid="{CFE70471-327E-40F7-BAFC-54FFFA71B542}">
      <formula1>0</formula1>
      <formula2>3000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3B78-D326-430C-9635-1240BAA85B52}">
  <dimension ref="A1:V17"/>
  <sheetViews>
    <sheetView zoomScaleNormal="100" workbookViewId="0"/>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22" ht="145" x14ac:dyDescent="0.35">
      <c r="A1" s="15" t="s">
        <v>45</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22" s="49" customFormat="1" ht="21" x14ac:dyDescent="0.35">
      <c r="A2" s="53" t="s">
        <v>77</v>
      </c>
      <c r="B2" s="54"/>
      <c r="C2" s="54"/>
      <c r="D2" s="54"/>
      <c r="E2" s="54"/>
      <c r="F2" s="54"/>
      <c r="G2" s="54"/>
      <c r="H2" s="54"/>
      <c r="I2" s="54"/>
      <c r="J2" s="54"/>
      <c r="K2" s="54"/>
      <c r="L2" s="54"/>
      <c r="M2" s="54"/>
      <c r="N2" s="54"/>
      <c r="O2" s="55"/>
      <c r="P2" s="31"/>
      <c r="Q2" s="18"/>
      <c r="R2" s="18"/>
      <c r="S2" s="18"/>
      <c r="T2" s="18"/>
      <c r="U2" s="18"/>
      <c r="V2" s="18"/>
    </row>
    <row r="3" spans="1:22" ht="30.9" customHeight="1" x14ac:dyDescent="0.35"/>
    <row r="4" spans="1:22" ht="42" customHeight="1" x14ac:dyDescent="0.35">
      <c r="A4" s="51" t="s">
        <v>39</v>
      </c>
      <c r="B4" s="52"/>
      <c r="C4" s="44"/>
    </row>
    <row r="5" spans="1:22" ht="42" customHeight="1" x14ac:dyDescent="0.35">
      <c r="A5" s="19" t="s">
        <v>78</v>
      </c>
      <c r="B5" s="17" t="s">
        <v>36</v>
      </c>
      <c r="C5" s="44"/>
    </row>
    <row r="6" spans="1:22" ht="42" customHeight="1" x14ac:dyDescent="0.35">
      <c r="A6" s="19" t="s">
        <v>99</v>
      </c>
      <c r="B6" s="17">
        <v>1</v>
      </c>
      <c r="C6" s="44"/>
    </row>
    <row r="7" spans="1:22" ht="87" x14ac:dyDescent="0.35">
      <c r="A7" s="19" t="s">
        <v>100</v>
      </c>
      <c r="B7" s="17">
        <v>3</v>
      </c>
      <c r="C7" s="45"/>
    </row>
    <row r="8" spans="1:22" ht="58" x14ac:dyDescent="0.35">
      <c r="A8" s="19" t="s">
        <v>101</v>
      </c>
      <c r="B8" s="17">
        <v>0</v>
      </c>
      <c r="C8" s="45"/>
    </row>
    <row r="9" spans="1:22" ht="116" x14ac:dyDescent="0.35">
      <c r="A9" s="19" t="s">
        <v>102</v>
      </c>
      <c r="B9" s="17">
        <v>0</v>
      </c>
      <c r="C9" s="45"/>
    </row>
    <row r="10" spans="1:22" ht="87" x14ac:dyDescent="0.35">
      <c r="A10" s="19" t="s">
        <v>103</v>
      </c>
      <c r="B10" s="17">
        <v>0</v>
      </c>
      <c r="C10" s="45"/>
    </row>
    <row r="11" spans="1:22" ht="145" x14ac:dyDescent="0.35">
      <c r="A11" s="19" t="s">
        <v>104</v>
      </c>
      <c r="B11" s="17">
        <v>0</v>
      </c>
      <c r="C11" s="45"/>
    </row>
    <row r="12" spans="1:22" ht="72.5" x14ac:dyDescent="0.35">
      <c r="A12" s="19" t="s">
        <v>105</v>
      </c>
      <c r="B12" s="17">
        <v>0</v>
      </c>
      <c r="C12" s="45"/>
    </row>
    <row r="13" spans="1:22" ht="87" x14ac:dyDescent="0.35">
      <c r="A13" s="19" t="s">
        <v>106</v>
      </c>
      <c r="B13" s="17">
        <v>0</v>
      </c>
      <c r="C13" s="45"/>
    </row>
    <row r="14" spans="1:22" ht="101.5" x14ac:dyDescent="0.35">
      <c r="A14" s="19" t="s">
        <v>107</v>
      </c>
      <c r="B14" s="17">
        <v>0</v>
      </c>
      <c r="C14" s="45"/>
    </row>
    <row r="15" spans="1:22" ht="101.5" x14ac:dyDescent="0.35">
      <c r="A15" s="19" t="s">
        <v>108</v>
      </c>
      <c r="B15" s="17">
        <v>0</v>
      </c>
      <c r="C15" s="45"/>
    </row>
    <row r="16" spans="1:22" ht="101.5" x14ac:dyDescent="0.35">
      <c r="A16" s="19" t="s">
        <v>109</v>
      </c>
      <c r="B16" s="17">
        <v>0</v>
      </c>
      <c r="C16" s="45"/>
    </row>
    <row r="17" spans="1:3" ht="145" x14ac:dyDescent="0.35">
      <c r="A17" s="46" t="s">
        <v>110</v>
      </c>
      <c r="B17" s="17">
        <v>0</v>
      </c>
      <c r="C17" s="45"/>
    </row>
  </sheetData>
  <sheetProtection algorithmName="SHA-512" hashValue="dfefsCg6velWjmywYVwf/MJHGMvp0qzaOIBVgKszoQAUIUJaTUcdR25JlTymqAZzM73HP/pKWXEBGN5wN6j+kQ==" saltValue="M/FHKB/yCcHHLIOFEqmILw==" spinCount="100000" sheet="1" objects="1" scenarios="1"/>
  <mergeCells count="2">
    <mergeCell ref="A4:B4"/>
    <mergeCell ref="A2:O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28B7-D86B-4F44-899D-439F457ACA9B}">
  <dimension ref="A1:O17"/>
  <sheetViews>
    <sheetView workbookViewId="0">
      <selection activeCell="A3" sqref="A1:O17"/>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47</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290" x14ac:dyDescent="0.35">
      <c r="A2" s="32" t="s">
        <v>158</v>
      </c>
      <c r="B2" s="41" t="s">
        <v>229</v>
      </c>
      <c r="C2" s="41" t="s">
        <v>229</v>
      </c>
      <c r="D2" s="41" t="s">
        <v>229</v>
      </c>
      <c r="E2" s="41" t="s">
        <v>229</v>
      </c>
      <c r="F2" s="41" t="s">
        <v>229</v>
      </c>
      <c r="G2" s="41" t="s">
        <v>229</v>
      </c>
      <c r="H2" s="32">
        <v>13</v>
      </c>
      <c r="I2" s="32">
        <v>0</v>
      </c>
      <c r="J2" s="32">
        <v>1</v>
      </c>
      <c r="K2" s="32" t="s">
        <v>132</v>
      </c>
      <c r="L2" s="32">
        <v>0</v>
      </c>
      <c r="M2" s="32">
        <v>0</v>
      </c>
      <c r="N2" s="32">
        <v>0</v>
      </c>
      <c r="O2" s="32" t="s">
        <v>120</v>
      </c>
    </row>
    <row r="3" spans="1:15" ht="30.9" customHeight="1" x14ac:dyDescent="0.35">
      <c r="C3" s="16"/>
      <c r="D3" s="16"/>
      <c r="E3" s="16"/>
      <c r="F3" s="16"/>
      <c r="G3" s="16"/>
      <c r="H3" s="18"/>
      <c r="I3" s="18"/>
      <c r="J3" s="43"/>
      <c r="K3" s="34"/>
      <c r="L3" s="18"/>
      <c r="M3" s="18"/>
      <c r="N3" s="18"/>
      <c r="O3" s="34"/>
    </row>
    <row r="4" spans="1:15" ht="21" customHeight="1" x14ac:dyDescent="0.35">
      <c r="A4" s="51" t="s">
        <v>46</v>
      </c>
      <c r="B4" s="52"/>
      <c r="C4" s="44"/>
      <c r="D4" s="16"/>
      <c r="E4" s="16"/>
      <c r="F4" s="16"/>
      <c r="G4" s="16"/>
      <c r="H4" s="18"/>
      <c r="I4" s="18"/>
      <c r="J4" s="43"/>
      <c r="K4" s="34"/>
      <c r="L4" s="18"/>
      <c r="M4" s="18"/>
      <c r="N4" s="18"/>
      <c r="O4" s="34"/>
    </row>
    <row r="5" spans="1:15" ht="42" customHeight="1" x14ac:dyDescent="0.35">
      <c r="A5" s="19" t="s">
        <v>78</v>
      </c>
      <c r="B5" s="17" t="s">
        <v>36</v>
      </c>
      <c r="C5" s="44"/>
      <c r="D5" s="16"/>
      <c r="E5" s="16"/>
      <c r="F5" s="16"/>
      <c r="G5" s="16"/>
      <c r="H5" s="18"/>
      <c r="I5" s="18"/>
      <c r="J5" s="43"/>
      <c r="K5" s="34"/>
      <c r="L5" s="18"/>
      <c r="M5" s="18"/>
      <c r="N5" s="18"/>
      <c r="O5" s="34"/>
    </row>
    <row r="6" spans="1:15" ht="42" customHeight="1" x14ac:dyDescent="0.35">
      <c r="A6" s="19" t="s">
        <v>99</v>
      </c>
      <c r="B6" s="17">
        <v>2</v>
      </c>
      <c r="C6" s="44"/>
      <c r="D6" s="16"/>
      <c r="E6" s="16"/>
      <c r="F6" s="16"/>
      <c r="G6" s="16"/>
      <c r="H6" s="18"/>
      <c r="I6" s="18"/>
      <c r="J6" s="43"/>
      <c r="K6" s="34"/>
      <c r="L6" s="18"/>
      <c r="M6" s="18"/>
      <c r="N6" s="18"/>
      <c r="O6" s="34"/>
    </row>
    <row r="7" spans="1:15" ht="87" x14ac:dyDescent="0.35">
      <c r="A7" s="19" t="s">
        <v>100</v>
      </c>
      <c r="B7" s="17">
        <v>3</v>
      </c>
      <c r="C7" s="45"/>
      <c r="D7" s="16"/>
      <c r="E7" s="16"/>
      <c r="F7" s="16"/>
      <c r="G7" s="16"/>
      <c r="H7" s="18"/>
      <c r="I7" s="18"/>
      <c r="J7" s="43"/>
      <c r="K7" s="34"/>
      <c r="L7" s="18"/>
      <c r="M7" s="18"/>
      <c r="N7" s="18"/>
      <c r="O7" s="34"/>
    </row>
    <row r="8" spans="1:15" ht="58" x14ac:dyDescent="0.35">
      <c r="A8" s="19" t="s">
        <v>101</v>
      </c>
      <c r="B8" s="17">
        <v>13</v>
      </c>
      <c r="C8" s="45"/>
      <c r="D8" s="16"/>
      <c r="E8" s="16"/>
      <c r="F8" s="16"/>
      <c r="G8" s="16"/>
      <c r="H8" s="18"/>
      <c r="I8" s="18"/>
      <c r="J8" s="43"/>
      <c r="K8" s="34"/>
      <c r="L8" s="18"/>
      <c r="M8" s="18"/>
      <c r="N8" s="18"/>
      <c r="O8" s="34"/>
    </row>
    <row r="9" spans="1:15" ht="116" x14ac:dyDescent="0.35">
      <c r="A9" s="19" t="s">
        <v>102</v>
      </c>
      <c r="B9" s="17">
        <v>1</v>
      </c>
      <c r="C9" s="45"/>
      <c r="D9" s="16"/>
      <c r="E9" s="16"/>
      <c r="F9" s="16"/>
      <c r="G9" s="16"/>
      <c r="H9" s="18"/>
      <c r="I9" s="18"/>
      <c r="J9" s="43"/>
      <c r="K9" s="34"/>
      <c r="L9" s="18"/>
      <c r="M9" s="18"/>
      <c r="N9" s="18"/>
      <c r="O9" s="34"/>
    </row>
    <row r="10" spans="1:15" ht="87" x14ac:dyDescent="0.35">
      <c r="A10" s="19" t="s">
        <v>103</v>
      </c>
      <c r="B10" s="17">
        <v>1</v>
      </c>
      <c r="C10" s="45"/>
      <c r="D10" s="16"/>
      <c r="E10" s="16"/>
      <c r="F10" s="16"/>
      <c r="G10" s="16"/>
      <c r="H10" s="18"/>
      <c r="I10" s="18"/>
      <c r="J10" s="43"/>
      <c r="K10" s="34"/>
      <c r="L10" s="18"/>
      <c r="M10" s="18"/>
      <c r="N10" s="18"/>
      <c r="O10" s="34"/>
    </row>
    <row r="11" spans="1:15" ht="145" x14ac:dyDescent="0.35">
      <c r="A11" s="19" t="s">
        <v>104</v>
      </c>
      <c r="B11" s="17">
        <v>0</v>
      </c>
      <c r="C11" s="45"/>
      <c r="D11" s="16"/>
      <c r="E11" s="16"/>
      <c r="F11" s="16"/>
      <c r="G11" s="16"/>
      <c r="H11" s="18"/>
      <c r="I11" s="18"/>
      <c r="J11" s="43"/>
      <c r="K11" s="34"/>
      <c r="L11" s="18"/>
      <c r="M11" s="18"/>
      <c r="N11" s="18"/>
      <c r="O11" s="34"/>
    </row>
    <row r="12" spans="1:15" ht="72.5" x14ac:dyDescent="0.35">
      <c r="A12" s="19" t="s">
        <v>105</v>
      </c>
      <c r="B12" s="17">
        <v>0</v>
      </c>
      <c r="C12" s="45"/>
      <c r="D12" s="16"/>
      <c r="E12" s="16"/>
      <c r="F12" s="16"/>
      <c r="G12" s="16"/>
      <c r="H12" s="18"/>
      <c r="I12" s="18"/>
      <c r="J12" s="43"/>
      <c r="K12" s="34"/>
      <c r="L12" s="18"/>
      <c r="M12" s="18"/>
      <c r="N12" s="18"/>
      <c r="O12" s="34"/>
    </row>
    <row r="13" spans="1:15" ht="87" x14ac:dyDescent="0.35">
      <c r="A13" s="19" t="s">
        <v>106</v>
      </c>
      <c r="B13" s="17">
        <v>0</v>
      </c>
      <c r="C13" s="45"/>
      <c r="D13" s="16"/>
      <c r="E13" s="16"/>
      <c r="F13" s="16"/>
      <c r="G13" s="16"/>
      <c r="H13" s="18"/>
      <c r="I13" s="18"/>
      <c r="J13" s="43"/>
      <c r="K13" s="34"/>
      <c r="L13" s="18"/>
      <c r="M13" s="18"/>
      <c r="N13" s="18"/>
      <c r="O13" s="34"/>
    </row>
    <row r="14" spans="1:15" ht="101.5" x14ac:dyDescent="0.35">
      <c r="A14" s="19" t="s">
        <v>107</v>
      </c>
      <c r="B14" s="17">
        <v>0</v>
      </c>
      <c r="C14" s="45"/>
      <c r="D14" s="16"/>
      <c r="E14" s="16"/>
      <c r="F14" s="16"/>
      <c r="G14" s="16"/>
      <c r="H14" s="18"/>
      <c r="I14" s="18"/>
      <c r="J14" s="43"/>
      <c r="K14" s="34"/>
      <c r="L14" s="18"/>
      <c r="M14" s="18"/>
      <c r="N14" s="18"/>
      <c r="O14" s="34"/>
    </row>
    <row r="15" spans="1:15" ht="101.5" x14ac:dyDescent="0.35">
      <c r="A15" s="19" t="s">
        <v>108</v>
      </c>
      <c r="B15" s="17">
        <v>0</v>
      </c>
      <c r="C15" s="45"/>
      <c r="D15" s="16"/>
      <c r="E15" s="16"/>
      <c r="F15" s="16"/>
      <c r="G15" s="16"/>
      <c r="H15" s="18"/>
      <c r="I15" s="18"/>
      <c r="J15" s="43"/>
      <c r="K15" s="34"/>
      <c r="L15" s="18"/>
      <c r="M15" s="18"/>
      <c r="N15" s="18"/>
      <c r="O15" s="34"/>
    </row>
    <row r="16" spans="1:15" ht="101.5" x14ac:dyDescent="0.35">
      <c r="A16" s="19" t="s">
        <v>109</v>
      </c>
      <c r="B16" s="17">
        <v>0</v>
      </c>
      <c r="C16" s="45"/>
      <c r="D16" s="16"/>
      <c r="E16" s="16"/>
      <c r="F16" s="16"/>
      <c r="G16" s="16"/>
      <c r="H16" s="18"/>
      <c r="I16" s="18"/>
      <c r="J16" s="43"/>
      <c r="K16" s="34"/>
      <c r="L16" s="18"/>
      <c r="M16" s="18"/>
      <c r="N16" s="18"/>
      <c r="O16" s="34"/>
    </row>
    <row r="17" spans="1:15" ht="145" x14ac:dyDescent="0.35">
      <c r="A17" s="46" t="s">
        <v>110</v>
      </c>
      <c r="B17" s="17">
        <v>0</v>
      </c>
      <c r="C17" s="45"/>
      <c r="D17" s="16"/>
      <c r="E17" s="16"/>
      <c r="F17" s="16"/>
      <c r="G17" s="16"/>
      <c r="H17" s="18"/>
      <c r="I17" s="18"/>
      <c r="J17" s="43"/>
      <c r="K17" s="34"/>
      <c r="L17" s="18"/>
      <c r="M17" s="18"/>
      <c r="N17" s="18"/>
      <c r="O17" s="34"/>
    </row>
  </sheetData>
  <sheetProtection algorithmName="SHA-512" hashValue="+NQbIyjyD/vg1/XCWFe9mGiR6CA94jM57mPNR7o9tr0txIDGw+e1TsMFfrw2wMw828YPeMOlN3qozQly86OvPw==" saltValue="aHyxQvuLiXqKqZFBfzx1hg==" spinCount="100000" sheet="1" objects="1" scenarios="1"/>
  <mergeCells count="1">
    <mergeCell ref="A4:B4"/>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0CD-66F1-4699-8634-2807499D7DA7}">
  <dimension ref="A1:O17"/>
  <sheetViews>
    <sheetView workbookViewId="0">
      <selection activeCell="C7"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37</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72.5" x14ac:dyDescent="0.35">
      <c r="A2" s="17" t="s">
        <v>173</v>
      </c>
      <c r="B2" s="41" t="s">
        <v>229</v>
      </c>
      <c r="C2" s="41" t="s">
        <v>229</v>
      </c>
      <c r="D2" s="41" t="s">
        <v>229</v>
      </c>
      <c r="E2" s="41" t="s">
        <v>229</v>
      </c>
      <c r="F2" s="41" t="s">
        <v>229</v>
      </c>
      <c r="G2" s="41" t="s">
        <v>229</v>
      </c>
      <c r="H2" s="17">
        <v>1</v>
      </c>
      <c r="I2" s="17">
        <v>0</v>
      </c>
      <c r="J2" s="42">
        <v>0</v>
      </c>
      <c r="K2" s="32" t="s">
        <v>115</v>
      </c>
      <c r="L2" s="17">
        <v>0</v>
      </c>
      <c r="M2" s="17">
        <v>0</v>
      </c>
      <c r="N2" s="17">
        <v>0</v>
      </c>
      <c r="O2" s="32" t="s">
        <v>115</v>
      </c>
    </row>
    <row r="3" spans="1:15" ht="30.9" customHeight="1" x14ac:dyDescent="0.35"/>
    <row r="4" spans="1:15" ht="30.65" customHeight="1" x14ac:dyDescent="0.35">
      <c r="A4" s="51" t="s">
        <v>98</v>
      </c>
      <c r="B4" s="52"/>
      <c r="C4" s="44"/>
    </row>
    <row r="5" spans="1:15" ht="42" customHeight="1" x14ac:dyDescent="0.35">
      <c r="A5" s="19" t="s">
        <v>78</v>
      </c>
      <c r="B5" s="17" t="s">
        <v>36</v>
      </c>
      <c r="C5" s="44"/>
    </row>
    <row r="6" spans="1:15" ht="42" customHeight="1" x14ac:dyDescent="0.35">
      <c r="A6" s="19" t="s">
        <v>99</v>
      </c>
      <c r="B6" s="17">
        <v>2</v>
      </c>
      <c r="C6" s="44"/>
    </row>
    <row r="7" spans="1:15" ht="87" x14ac:dyDescent="0.35">
      <c r="A7" s="19" t="s">
        <v>100</v>
      </c>
      <c r="B7" s="17">
        <v>4</v>
      </c>
      <c r="C7" s="45"/>
    </row>
    <row r="8" spans="1:15" ht="58" x14ac:dyDescent="0.35">
      <c r="A8" s="19" t="s">
        <v>101</v>
      </c>
      <c r="B8" s="17">
        <v>1</v>
      </c>
      <c r="C8" s="45"/>
    </row>
    <row r="9" spans="1:15" ht="116" x14ac:dyDescent="0.35">
      <c r="A9" s="19" t="s">
        <v>102</v>
      </c>
      <c r="B9" s="17">
        <v>0</v>
      </c>
      <c r="C9" s="45"/>
    </row>
    <row r="10" spans="1:15" ht="87" x14ac:dyDescent="0.35">
      <c r="A10" s="19" t="s">
        <v>103</v>
      </c>
      <c r="B10" s="17">
        <v>0</v>
      </c>
      <c r="C10" s="45"/>
    </row>
    <row r="11" spans="1:15" ht="145" x14ac:dyDescent="0.35">
      <c r="A11" s="19" t="s">
        <v>104</v>
      </c>
      <c r="B11" s="17">
        <v>0</v>
      </c>
      <c r="C11" s="45"/>
    </row>
    <row r="12" spans="1:15" ht="72.5" x14ac:dyDescent="0.35">
      <c r="A12" s="19" t="s">
        <v>105</v>
      </c>
      <c r="B12" s="17">
        <v>0</v>
      </c>
      <c r="C12" s="45"/>
    </row>
    <row r="13" spans="1:15" ht="87" x14ac:dyDescent="0.35">
      <c r="A13" s="19" t="s">
        <v>106</v>
      </c>
      <c r="B13" s="17">
        <v>0</v>
      </c>
      <c r="C13" s="45"/>
    </row>
    <row r="14" spans="1:15" ht="101.5" x14ac:dyDescent="0.35">
      <c r="A14" s="19" t="s">
        <v>107</v>
      </c>
      <c r="B14" s="17">
        <v>0</v>
      </c>
      <c r="C14" s="45"/>
    </row>
    <row r="15" spans="1:15" ht="101.5" x14ac:dyDescent="0.35">
      <c r="A15" s="19" t="s">
        <v>108</v>
      </c>
      <c r="B15" s="17">
        <v>0</v>
      </c>
      <c r="C15" s="45"/>
    </row>
    <row r="16" spans="1:15" ht="101.5" x14ac:dyDescent="0.35">
      <c r="A16" s="19" t="s">
        <v>109</v>
      </c>
      <c r="B16" s="17">
        <v>0</v>
      </c>
      <c r="C16" s="45"/>
    </row>
    <row r="17" spans="1:3" ht="145" x14ac:dyDescent="0.35">
      <c r="A17" s="46" t="s">
        <v>110</v>
      </c>
      <c r="B17" s="17">
        <v>0</v>
      </c>
      <c r="C17" s="45"/>
    </row>
  </sheetData>
  <sheetProtection algorithmName="SHA-512" hashValue="fZKtN0n+HYrk1Y8GO3ygkrTf9FHft1Iey2lf2tGDWSaLHjJQr+FOUNcXYmhtJE2BGYTI2aDlGsC3J+wfPghTig==" saltValue="qnDE1L02wVBrpUr9SMsVkg==" spinCount="100000" sheet="1" objects="1" scenarios="1"/>
  <mergeCells count="1">
    <mergeCell ref="A4: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CC98-4287-4801-AC19-434CEF634392}">
  <dimension ref="A1:O18"/>
  <sheetViews>
    <sheetView workbookViewId="0">
      <selection activeCell="C6" sqref="A1:XFD1048576"/>
    </sheetView>
  </sheetViews>
  <sheetFormatPr defaultColWidth="9.08984375" defaultRowHeight="14.5" x14ac:dyDescent="0.35"/>
  <cols>
    <col min="1" max="1" width="13.90625" style="18" customWidth="1"/>
    <col min="2" max="2" width="14" style="18"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8"/>
  </cols>
  <sheetData>
    <row r="1" spans="1:15" ht="145" x14ac:dyDescent="0.35">
      <c r="A1" s="15" t="s">
        <v>48</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2" customFormat="1" ht="72.5" x14ac:dyDescent="0.35">
      <c r="A2" s="17" t="s">
        <v>148</v>
      </c>
      <c r="B2" s="41" t="s">
        <v>229</v>
      </c>
      <c r="C2" s="41" t="s">
        <v>229</v>
      </c>
      <c r="D2" s="41" t="s">
        <v>229</v>
      </c>
      <c r="E2" s="41" t="s">
        <v>229</v>
      </c>
      <c r="F2" s="41" t="s">
        <v>229</v>
      </c>
      <c r="G2" s="41" t="s">
        <v>229</v>
      </c>
      <c r="H2" s="17">
        <v>1</v>
      </c>
      <c r="I2" s="17">
        <v>0</v>
      </c>
      <c r="J2" s="42">
        <v>0</v>
      </c>
      <c r="K2" s="32" t="s">
        <v>115</v>
      </c>
      <c r="L2" s="17">
        <v>0</v>
      </c>
      <c r="M2" s="17">
        <v>0</v>
      </c>
      <c r="N2" s="17">
        <v>0</v>
      </c>
      <c r="O2" s="32" t="s">
        <v>115</v>
      </c>
    </row>
    <row r="3" spans="1:15" s="22" customFormat="1" ht="72.5" x14ac:dyDescent="0.35">
      <c r="A3" s="17" t="s">
        <v>149</v>
      </c>
      <c r="B3" s="41" t="s">
        <v>229</v>
      </c>
      <c r="C3" s="41" t="s">
        <v>229</v>
      </c>
      <c r="D3" s="41" t="s">
        <v>229</v>
      </c>
      <c r="E3" s="41" t="s">
        <v>229</v>
      </c>
      <c r="F3" s="41" t="s">
        <v>229</v>
      </c>
      <c r="G3" s="41" t="s">
        <v>229</v>
      </c>
      <c r="H3" s="17">
        <v>2</v>
      </c>
      <c r="I3" s="17">
        <v>0</v>
      </c>
      <c r="J3" s="42">
        <v>1</v>
      </c>
      <c r="K3" s="32" t="s">
        <v>115</v>
      </c>
      <c r="L3" s="17">
        <v>0</v>
      </c>
      <c r="M3" s="17">
        <v>0</v>
      </c>
      <c r="N3" s="17">
        <v>0</v>
      </c>
      <c r="O3" s="32" t="s">
        <v>115</v>
      </c>
    </row>
    <row r="4" spans="1:15" ht="30.9" customHeight="1" x14ac:dyDescent="0.35">
      <c r="B4" s="34"/>
      <c r="C4" s="18"/>
      <c r="D4" s="18"/>
      <c r="E4" s="34"/>
      <c r="F4" s="18"/>
      <c r="G4" s="18"/>
    </row>
    <row r="5" spans="1:15" ht="21" x14ac:dyDescent="0.35">
      <c r="A5" s="56" t="s">
        <v>42</v>
      </c>
      <c r="B5" s="57"/>
      <c r="C5" s="45"/>
    </row>
    <row r="6" spans="1:15" s="16" customFormat="1" ht="42" customHeight="1" x14ac:dyDescent="0.35">
      <c r="A6" s="19" t="s">
        <v>78</v>
      </c>
      <c r="B6" s="17" t="s">
        <v>36</v>
      </c>
      <c r="C6" s="45"/>
      <c r="H6" s="18"/>
      <c r="I6" s="18"/>
      <c r="J6" s="43"/>
      <c r="K6" s="34"/>
      <c r="L6" s="18"/>
      <c r="M6" s="18"/>
      <c r="N6" s="18"/>
      <c r="O6" s="34"/>
    </row>
    <row r="7" spans="1:15" s="16" customFormat="1" ht="42" customHeight="1" x14ac:dyDescent="0.35">
      <c r="A7" s="19" t="s">
        <v>99</v>
      </c>
      <c r="B7" s="17">
        <v>3</v>
      </c>
      <c r="C7" s="45"/>
      <c r="H7" s="18"/>
      <c r="I7" s="18"/>
      <c r="J7" s="43"/>
      <c r="K7" s="34"/>
      <c r="L7" s="18"/>
      <c r="M7" s="18"/>
      <c r="N7" s="18"/>
      <c r="O7" s="34"/>
    </row>
    <row r="8" spans="1:15" ht="87" x14ac:dyDescent="0.35">
      <c r="A8" s="19" t="s">
        <v>100</v>
      </c>
      <c r="B8" s="17">
        <v>9</v>
      </c>
      <c r="C8" s="45"/>
    </row>
    <row r="9" spans="1:15" ht="58" x14ac:dyDescent="0.35">
      <c r="A9" s="19" t="s">
        <v>101</v>
      </c>
      <c r="B9" s="17">
        <v>3</v>
      </c>
      <c r="C9" s="45"/>
    </row>
    <row r="10" spans="1:15" ht="116" x14ac:dyDescent="0.35">
      <c r="A10" s="19" t="s">
        <v>102</v>
      </c>
      <c r="B10" s="17">
        <v>1</v>
      </c>
      <c r="C10" s="45"/>
    </row>
    <row r="11" spans="1:15" ht="87" x14ac:dyDescent="0.35">
      <c r="A11" s="19" t="s">
        <v>103</v>
      </c>
      <c r="B11" s="17">
        <v>0</v>
      </c>
      <c r="C11" s="45"/>
    </row>
    <row r="12" spans="1:15" ht="145" x14ac:dyDescent="0.35">
      <c r="A12" s="19" t="s">
        <v>104</v>
      </c>
      <c r="B12" s="17">
        <v>0</v>
      </c>
      <c r="C12" s="45"/>
    </row>
    <row r="13" spans="1:15" ht="72.5" x14ac:dyDescent="0.35">
      <c r="A13" s="19" t="s">
        <v>105</v>
      </c>
      <c r="B13" s="17">
        <v>0</v>
      </c>
      <c r="C13" s="45"/>
    </row>
    <row r="14" spans="1:15" ht="87" x14ac:dyDescent="0.35">
      <c r="A14" s="19" t="s">
        <v>106</v>
      </c>
      <c r="B14" s="17">
        <v>0</v>
      </c>
      <c r="C14" s="45"/>
    </row>
    <row r="15" spans="1:15" ht="101.5" x14ac:dyDescent="0.35">
      <c r="A15" s="19" t="s">
        <v>107</v>
      </c>
      <c r="B15" s="17">
        <v>0</v>
      </c>
      <c r="C15" s="45"/>
    </row>
    <row r="16" spans="1:15" ht="101.5" x14ac:dyDescent="0.35">
      <c r="A16" s="19" t="s">
        <v>108</v>
      </c>
      <c r="B16" s="17">
        <v>0</v>
      </c>
    </row>
    <row r="17" spans="1:2" ht="101.5" x14ac:dyDescent="0.35">
      <c r="A17" s="19" t="s">
        <v>109</v>
      </c>
      <c r="B17" s="17">
        <v>0</v>
      </c>
    </row>
    <row r="18" spans="1:2" ht="145" x14ac:dyDescent="0.35">
      <c r="A18" s="46" t="s">
        <v>110</v>
      </c>
      <c r="B18" s="17">
        <v>0</v>
      </c>
    </row>
  </sheetData>
  <sheetProtection algorithmName="SHA-512" hashValue="NO8Sh+9mYehMGdXJ/Cb3b0jnN9kR4JdiCxa1psXV7j/WvlHdwfLQ5qmYM2EUNoxKQyM1EjOV4iwP5hSX/sSB1Q==" saltValue="f9Gd2QYeXWGy9ZLHEj/+5A==" spinCount="100000" sheet="1" objects="1" scenarios="1"/>
  <mergeCells count="1">
    <mergeCell ref="A5:B5"/>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F8-A5A0-4A7E-8953-4810495332D0}">
  <dimension ref="A1:O25"/>
  <sheetViews>
    <sheetView workbookViewId="0"/>
  </sheetViews>
  <sheetFormatPr defaultColWidth="9.08984375" defaultRowHeight="14.5" x14ac:dyDescent="0.35"/>
  <cols>
    <col min="1" max="1" width="13.90625" style="18" customWidth="1"/>
    <col min="2" max="2" width="14" style="18" customWidth="1"/>
    <col min="3" max="7" width="15.6328125" style="16" customWidth="1"/>
    <col min="8" max="9" width="15.6328125" style="18" customWidth="1"/>
    <col min="10" max="10" width="15.6328125" style="43" customWidth="1"/>
    <col min="11" max="11" width="31.1796875" style="34" customWidth="1"/>
    <col min="12" max="14" width="15.6328125" style="18" customWidth="1"/>
    <col min="15" max="15" width="15.6328125" style="34" customWidth="1"/>
    <col min="16" max="16384" width="9.08984375" style="18"/>
  </cols>
  <sheetData>
    <row r="1" spans="1:15" ht="145" x14ac:dyDescent="0.35">
      <c r="A1" s="15" t="s">
        <v>44</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2" customFormat="1" ht="72.5" x14ac:dyDescent="0.35">
      <c r="A2" s="17" t="s">
        <v>164</v>
      </c>
      <c r="B2" s="41" t="s">
        <v>229</v>
      </c>
      <c r="C2" s="41" t="s">
        <v>229</v>
      </c>
      <c r="D2" s="41" t="s">
        <v>229</v>
      </c>
      <c r="E2" s="41" t="s">
        <v>229</v>
      </c>
      <c r="F2" s="41" t="s">
        <v>229</v>
      </c>
      <c r="G2" s="41" t="s">
        <v>229</v>
      </c>
      <c r="H2" s="17">
        <v>1</v>
      </c>
      <c r="I2" s="17">
        <v>0</v>
      </c>
      <c r="J2" s="42">
        <v>0</v>
      </c>
      <c r="K2" s="32" t="s">
        <v>115</v>
      </c>
      <c r="L2" s="17">
        <v>0</v>
      </c>
      <c r="M2" s="17">
        <v>0</v>
      </c>
      <c r="N2" s="17">
        <v>0</v>
      </c>
      <c r="O2" s="32" t="s">
        <v>115</v>
      </c>
    </row>
    <row r="3" spans="1:15" s="22" customFormat="1" ht="72.5" x14ac:dyDescent="0.35">
      <c r="A3" s="17" t="s">
        <v>165</v>
      </c>
      <c r="B3" s="41" t="s">
        <v>229</v>
      </c>
      <c r="C3" s="41" t="s">
        <v>229</v>
      </c>
      <c r="D3" s="41" t="s">
        <v>229</v>
      </c>
      <c r="E3" s="41" t="s">
        <v>229</v>
      </c>
      <c r="F3" s="41" t="s">
        <v>229</v>
      </c>
      <c r="G3" s="41" t="s">
        <v>229</v>
      </c>
      <c r="H3" s="17">
        <v>2</v>
      </c>
      <c r="I3" s="17">
        <v>1</v>
      </c>
      <c r="J3" s="42">
        <v>0</v>
      </c>
      <c r="K3" s="32" t="s">
        <v>115</v>
      </c>
      <c r="L3" s="17">
        <v>0</v>
      </c>
      <c r="M3" s="17">
        <v>0</v>
      </c>
      <c r="N3" s="17">
        <v>0</v>
      </c>
      <c r="O3" s="32" t="s">
        <v>115</v>
      </c>
    </row>
    <row r="4" spans="1:15" s="22" customFormat="1" ht="72.5" x14ac:dyDescent="0.35">
      <c r="A4" s="17" t="s">
        <v>166</v>
      </c>
      <c r="B4" s="41" t="s">
        <v>229</v>
      </c>
      <c r="C4" s="41" t="s">
        <v>229</v>
      </c>
      <c r="D4" s="41" t="s">
        <v>229</v>
      </c>
      <c r="E4" s="41" t="s">
        <v>229</v>
      </c>
      <c r="F4" s="41" t="s">
        <v>229</v>
      </c>
      <c r="G4" s="41" t="s">
        <v>229</v>
      </c>
      <c r="H4" s="17">
        <v>2</v>
      </c>
      <c r="I4" s="17">
        <v>0</v>
      </c>
      <c r="J4" s="42">
        <v>0</v>
      </c>
      <c r="K4" s="32" t="s">
        <v>115</v>
      </c>
      <c r="L4" s="17">
        <v>0</v>
      </c>
      <c r="M4" s="17">
        <v>0</v>
      </c>
      <c r="N4" s="17">
        <v>0</v>
      </c>
      <c r="O4" s="32" t="s">
        <v>115</v>
      </c>
    </row>
    <row r="5" spans="1:15" s="22" customFormat="1" ht="72.5" x14ac:dyDescent="0.35">
      <c r="A5" s="17" t="s">
        <v>167</v>
      </c>
      <c r="B5" s="41" t="s">
        <v>229</v>
      </c>
      <c r="C5" s="41" t="s">
        <v>229</v>
      </c>
      <c r="D5" s="41" t="s">
        <v>229</v>
      </c>
      <c r="E5" s="41" t="s">
        <v>229</v>
      </c>
      <c r="F5" s="41" t="s">
        <v>229</v>
      </c>
      <c r="G5" s="41" t="s">
        <v>229</v>
      </c>
      <c r="H5" s="17">
        <v>2</v>
      </c>
      <c r="I5" s="17">
        <v>0</v>
      </c>
      <c r="J5" s="42">
        <v>0</v>
      </c>
      <c r="K5" s="32" t="s">
        <v>115</v>
      </c>
      <c r="L5" s="17">
        <v>0</v>
      </c>
      <c r="M5" s="17">
        <v>0</v>
      </c>
      <c r="N5" s="17">
        <v>0</v>
      </c>
      <c r="O5" s="32" t="s">
        <v>115</v>
      </c>
    </row>
    <row r="6" spans="1:15" s="22" customFormat="1" ht="232" x14ac:dyDescent="0.35">
      <c r="A6" s="17" t="s">
        <v>168</v>
      </c>
      <c r="B6" s="41" t="s">
        <v>229</v>
      </c>
      <c r="C6" s="41" t="s">
        <v>229</v>
      </c>
      <c r="D6" s="41" t="s">
        <v>229</v>
      </c>
      <c r="E6" s="41" t="s">
        <v>229</v>
      </c>
      <c r="F6" s="41" t="s">
        <v>229</v>
      </c>
      <c r="G6" s="41" t="s">
        <v>229</v>
      </c>
      <c r="H6" s="17">
        <v>5</v>
      </c>
      <c r="I6" s="17">
        <v>0</v>
      </c>
      <c r="J6" s="42">
        <v>0</v>
      </c>
      <c r="K6" s="32" t="s">
        <v>141</v>
      </c>
      <c r="L6" s="17">
        <v>0</v>
      </c>
      <c r="M6" s="17">
        <v>0</v>
      </c>
      <c r="N6" s="17">
        <v>0</v>
      </c>
      <c r="O6" s="32" t="s">
        <v>115</v>
      </c>
    </row>
    <row r="7" spans="1:15" s="22" customFormat="1" ht="72.5" x14ac:dyDescent="0.35">
      <c r="A7" s="17" t="s">
        <v>169</v>
      </c>
      <c r="B7" s="41" t="s">
        <v>229</v>
      </c>
      <c r="C7" s="41" t="s">
        <v>229</v>
      </c>
      <c r="D7" s="41" t="s">
        <v>229</v>
      </c>
      <c r="E7" s="41" t="s">
        <v>229</v>
      </c>
      <c r="F7" s="41" t="s">
        <v>229</v>
      </c>
      <c r="G7" s="41" t="s">
        <v>229</v>
      </c>
      <c r="H7" s="17">
        <v>38</v>
      </c>
      <c r="I7" s="17">
        <v>0</v>
      </c>
      <c r="J7" s="42">
        <v>0</v>
      </c>
      <c r="K7" s="32" t="s">
        <v>137</v>
      </c>
      <c r="L7" s="17">
        <v>0</v>
      </c>
      <c r="M7" s="17">
        <v>0</v>
      </c>
      <c r="N7" s="17">
        <v>0</v>
      </c>
      <c r="O7" s="32" t="s">
        <v>115</v>
      </c>
    </row>
    <row r="8" spans="1:15" s="22" customFormat="1" ht="116" x14ac:dyDescent="0.35">
      <c r="A8" s="17" t="s">
        <v>170</v>
      </c>
      <c r="B8" s="41" t="s">
        <v>229</v>
      </c>
      <c r="C8" s="41" t="s">
        <v>229</v>
      </c>
      <c r="D8" s="41" t="s">
        <v>229</v>
      </c>
      <c r="E8" s="41" t="s">
        <v>229</v>
      </c>
      <c r="F8" s="41" t="s">
        <v>229</v>
      </c>
      <c r="G8" s="41" t="s">
        <v>229</v>
      </c>
      <c r="H8" s="17">
        <v>45</v>
      </c>
      <c r="I8" s="17">
        <v>0</v>
      </c>
      <c r="J8" s="42">
        <v>1</v>
      </c>
      <c r="K8" s="32" t="s">
        <v>138</v>
      </c>
      <c r="L8" s="17">
        <v>0</v>
      </c>
      <c r="M8" s="17">
        <v>0</v>
      </c>
      <c r="N8" s="17">
        <v>0</v>
      </c>
      <c r="O8" s="32" t="s">
        <v>115</v>
      </c>
    </row>
    <row r="9" spans="1:15" s="22" customFormat="1" ht="72.5" x14ac:dyDescent="0.35">
      <c r="A9" s="17" t="s">
        <v>171</v>
      </c>
      <c r="B9" s="41" t="s">
        <v>229</v>
      </c>
      <c r="C9" s="41" t="s">
        <v>229</v>
      </c>
      <c r="D9" s="41" t="s">
        <v>229</v>
      </c>
      <c r="E9" s="41" t="s">
        <v>229</v>
      </c>
      <c r="F9" s="41" t="s">
        <v>229</v>
      </c>
      <c r="G9" s="41" t="s">
        <v>229</v>
      </c>
      <c r="H9" s="17">
        <v>54</v>
      </c>
      <c r="I9" s="17">
        <v>0</v>
      </c>
      <c r="J9" s="42">
        <v>3</v>
      </c>
      <c r="K9" s="32" t="s">
        <v>137</v>
      </c>
      <c r="L9" s="17">
        <v>0</v>
      </c>
      <c r="M9" s="17">
        <v>0</v>
      </c>
      <c r="N9" s="17">
        <v>0</v>
      </c>
      <c r="O9" s="32" t="s">
        <v>115</v>
      </c>
    </row>
    <row r="10" spans="1:15" s="22" customFormat="1" ht="188.5" x14ac:dyDescent="0.35">
      <c r="A10" s="17" t="s">
        <v>172</v>
      </c>
      <c r="B10" s="41" t="s">
        <v>229</v>
      </c>
      <c r="C10" s="41" t="s">
        <v>229</v>
      </c>
      <c r="D10" s="41" t="s">
        <v>229</v>
      </c>
      <c r="E10" s="41" t="s">
        <v>229</v>
      </c>
      <c r="F10" s="41" t="s">
        <v>229</v>
      </c>
      <c r="G10" s="41" t="s">
        <v>229</v>
      </c>
      <c r="H10" s="17">
        <v>139</v>
      </c>
      <c r="I10" s="17">
        <v>0</v>
      </c>
      <c r="J10" s="42">
        <v>0</v>
      </c>
      <c r="K10" s="32" t="s">
        <v>139</v>
      </c>
      <c r="L10" s="17">
        <v>0</v>
      </c>
      <c r="M10" s="17">
        <v>0</v>
      </c>
      <c r="N10" s="17">
        <v>0</v>
      </c>
      <c r="O10" s="32" t="s">
        <v>115</v>
      </c>
    </row>
    <row r="11" spans="1:15" x14ac:dyDescent="0.35">
      <c r="C11" s="45"/>
    </row>
    <row r="12" spans="1:15" ht="69.650000000000006" customHeight="1" x14ac:dyDescent="0.35">
      <c r="A12" s="58" t="s">
        <v>43</v>
      </c>
      <c r="B12" s="59"/>
      <c r="C12" s="45"/>
    </row>
    <row r="13" spans="1:15" s="16" customFormat="1" ht="42" customHeight="1" x14ac:dyDescent="0.35">
      <c r="A13" s="19" t="s">
        <v>78</v>
      </c>
      <c r="B13" s="17" t="s">
        <v>36</v>
      </c>
      <c r="C13" s="45"/>
      <c r="H13" s="18"/>
      <c r="I13" s="18"/>
      <c r="J13" s="43"/>
      <c r="K13" s="34"/>
      <c r="L13" s="18"/>
      <c r="M13" s="18"/>
      <c r="N13" s="18"/>
      <c r="O13" s="34"/>
    </row>
    <row r="14" spans="1:15" s="16" customFormat="1" ht="42" customHeight="1" x14ac:dyDescent="0.35">
      <c r="A14" s="19" t="s">
        <v>99</v>
      </c>
      <c r="B14" s="17">
        <v>6</v>
      </c>
      <c r="C14" s="45"/>
      <c r="H14" s="18"/>
      <c r="I14" s="18"/>
      <c r="J14" s="43"/>
      <c r="K14" s="34"/>
      <c r="L14" s="18"/>
      <c r="M14" s="18"/>
      <c r="N14" s="18"/>
      <c r="O14" s="34"/>
    </row>
    <row r="15" spans="1:15" ht="87" x14ac:dyDescent="0.35">
      <c r="A15" s="19" t="s">
        <v>100</v>
      </c>
      <c r="B15" s="17">
        <v>19</v>
      </c>
      <c r="C15" s="45"/>
    </row>
    <row r="16" spans="1:15" ht="58" x14ac:dyDescent="0.35">
      <c r="A16" s="19" t="s">
        <v>101</v>
      </c>
      <c r="B16" s="17">
        <v>288</v>
      </c>
      <c r="C16" s="45"/>
    </row>
    <row r="17" spans="1:3" ht="116" x14ac:dyDescent="0.35">
      <c r="A17" s="19" t="s">
        <v>102</v>
      </c>
      <c r="B17" s="17">
        <v>4</v>
      </c>
      <c r="C17" s="45"/>
    </row>
    <row r="18" spans="1:3" ht="87" x14ac:dyDescent="0.35">
      <c r="A18" s="19" t="s">
        <v>103</v>
      </c>
      <c r="B18" s="17">
        <v>5</v>
      </c>
      <c r="C18" s="45"/>
    </row>
    <row r="19" spans="1:3" ht="145" x14ac:dyDescent="0.35">
      <c r="A19" s="19" t="s">
        <v>104</v>
      </c>
      <c r="B19" s="17">
        <v>1</v>
      </c>
      <c r="C19" s="45"/>
    </row>
    <row r="20" spans="1:3" ht="72.5" x14ac:dyDescent="0.35">
      <c r="A20" s="19" t="s">
        <v>105</v>
      </c>
      <c r="B20" s="17">
        <v>0</v>
      </c>
    </row>
    <row r="21" spans="1:3" ht="87" x14ac:dyDescent="0.35">
      <c r="A21" s="19" t="s">
        <v>106</v>
      </c>
      <c r="B21" s="17">
        <v>0</v>
      </c>
    </row>
    <row r="22" spans="1:3" ht="101.5" x14ac:dyDescent="0.35">
      <c r="A22" s="19" t="s">
        <v>107</v>
      </c>
      <c r="B22" s="17">
        <v>0</v>
      </c>
    </row>
    <row r="23" spans="1:3" ht="101.5" x14ac:dyDescent="0.35">
      <c r="A23" s="19" t="s">
        <v>108</v>
      </c>
      <c r="B23" s="17">
        <v>0</v>
      </c>
    </row>
    <row r="24" spans="1:3" ht="101.5" x14ac:dyDescent="0.35">
      <c r="A24" s="19" t="s">
        <v>109</v>
      </c>
      <c r="B24" s="17">
        <v>0</v>
      </c>
    </row>
    <row r="25" spans="1:3" ht="145" x14ac:dyDescent="0.35">
      <c r="A25" s="46" t="s">
        <v>110</v>
      </c>
      <c r="B25" s="17">
        <v>0</v>
      </c>
    </row>
  </sheetData>
  <sheetProtection algorithmName="SHA-512" hashValue="2XbtZARUIUd+fUVT+8skudKtxkO7dst3G1RjkGEYl6K+im3fm9uA7dSTgzLg0jVF9Oh5CB8CqOQNu02XFdrIYw==" saltValue="QZ72DADOhxEVPKc2Jcx3gg==" spinCount="100000" sheet="1" objects="1" scenarios="1"/>
  <mergeCells count="1">
    <mergeCell ref="A12:B12"/>
  </mergeCells>
  <phoneticPr fontId="5" type="noConversion"/>
  <dataValidations count="6">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11:J1048576" xr:uid="{A3320DC2-7644-42D1-B49F-353A19F8F1C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11:L1048576" xr:uid="{5E94A542-CC64-4119-A562-FC7D96660FA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11:M1048576" xr:uid="{4B83C9CF-4467-4407-80E6-AACCA5BE92D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11:N1048576" xr:uid="{AFE5D865-321A-46EC-A809-0E390A9DE4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11:I121" xr:uid="{7B2A2881-0197-4763-9DA7-F47DF280783D}">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H11:H121" xr:uid="{13F090E0-BE1D-4DC1-BBF7-6264A5206BFF}">
      <formula1>0</formula1>
      <formula2>3000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9CE-4962-41D7-9343-6B2CE8692E8F}">
  <dimension ref="A1:O19"/>
  <sheetViews>
    <sheetView workbookViewId="0">
      <selection activeCell="A5" sqref="A1:O19"/>
    </sheetView>
  </sheetViews>
  <sheetFormatPr defaultColWidth="9.08984375" defaultRowHeight="14.5" x14ac:dyDescent="0.35"/>
  <cols>
    <col min="1" max="1" width="13.90625" style="16" customWidth="1"/>
    <col min="2" max="2" width="14" style="16" customWidth="1"/>
    <col min="3" max="7" width="15.6328125" style="8" customWidth="1"/>
    <col min="8" max="9" width="15.6328125" style="24" customWidth="1"/>
    <col min="10" max="10" width="15.6328125" style="26" customWidth="1"/>
    <col min="11" max="11" width="15.6328125" style="25" customWidth="1"/>
    <col min="12" max="14" width="15.6328125" style="24" customWidth="1"/>
    <col min="15" max="15" width="15.6328125" style="25" customWidth="1"/>
    <col min="16" max="16384" width="9.08984375" style="16"/>
  </cols>
  <sheetData>
    <row r="1" spans="1:15" ht="145" x14ac:dyDescent="0.35">
      <c r="A1" s="15" t="s">
        <v>50</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21" customFormat="1" ht="87" x14ac:dyDescent="0.35">
      <c r="A2" s="17" t="s">
        <v>175</v>
      </c>
      <c r="B2" s="41" t="s">
        <v>229</v>
      </c>
      <c r="C2" s="41" t="s">
        <v>229</v>
      </c>
      <c r="D2" s="41" t="s">
        <v>229</v>
      </c>
      <c r="E2" s="41" t="s">
        <v>229</v>
      </c>
      <c r="F2" s="41" t="s">
        <v>229</v>
      </c>
      <c r="G2" s="41" t="s">
        <v>229</v>
      </c>
      <c r="H2" s="17">
        <v>4</v>
      </c>
      <c r="I2" s="17">
        <v>0</v>
      </c>
      <c r="J2" s="42">
        <v>0</v>
      </c>
      <c r="K2" s="32" t="s">
        <v>142</v>
      </c>
      <c r="L2" s="17">
        <v>0</v>
      </c>
      <c r="M2" s="17">
        <v>0</v>
      </c>
      <c r="N2" s="17">
        <v>0</v>
      </c>
      <c r="O2" s="32" t="s">
        <v>115</v>
      </c>
    </row>
    <row r="3" spans="1:15" s="21" customFormat="1" ht="87" x14ac:dyDescent="0.35">
      <c r="A3" s="17" t="s">
        <v>176</v>
      </c>
      <c r="B3" s="41" t="s">
        <v>229</v>
      </c>
      <c r="C3" s="41" t="s">
        <v>229</v>
      </c>
      <c r="D3" s="41" t="s">
        <v>229</v>
      </c>
      <c r="E3" s="41" t="s">
        <v>229</v>
      </c>
      <c r="F3" s="41" t="s">
        <v>229</v>
      </c>
      <c r="G3" s="41" t="s">
        <v>229</v>
      </c>
      <c r="H3" s="17">
        <v>7</v>
      </c>
      <c r="I3" s="17">
        <v>0</v>
      </c>
      <c r="J3" s="42">
        <v>0</v>
      </c>
      <c r="K3" s="32" t="s">
        <v>143</v>
      </c>
      <c r="L3" s="17">
        <v>0</v>
      </c>
      <c r="M3" s="17">
        <v>0</v>
      </c>
      <c r="N3" s="17">
        <v>0</v>
      </c>
      <c r="O3" s="32" t="s">
        <v>115</v>
      </c>
    </row>
    <row r="4" spans="1:15" s="21" customFormat="1" ht="72.5" x14ac:dyDescent="0.35">
      <c r="A4" s="17" t="s">
        <v>177</v>
      </c>
      <c r="B4" s="41" t="s">
        <v>229</v>
      </c>
      <c r="C4" s="41" t="s">
        <v>229</v>
      </c>
      <c r="D4" s="41" t="s">
        <v>229</v>
      </c>
      <c r="E4" s="41" t="s">
        <v>229</v>
      </c>
      <c r="F4" s="41" t="s">
        <v>229</v>
      </c>
      <c r="G4" s="41" t="s">
        <v>229</v>
      </c>
      <c r="H4" s="17">
        <v>1</v>
      </c>
      <c r="I4" s="17">
        <v>0</v>
      </c>
      <c r="J4" s="42">
        <v>0</v>
      </c>
      <c r="K4" s="32" t="s">
        <v>115</v>
      </c>
      <c r="L4" s="17">
        <v>0</v>
      </c>
      <c r="M4" s="17">
        <v>0</v>
      </c>
      <c r="N4" s="17">
        <v>0</v>
      </c>
      <c r="O4" s="32" t="s">
        <v>115</v>
      </c>
    </row>
    <row r="5" spans="1:15" ht="30.9" customHeight="1" x14ac:dyDescent="0.35">
      <c r="C5" s="16"/>
      <c r="D5" s="16"/>
      <c r="E5" s="16"/>
      <c r="F5" s="16"/>
      <c r="G5" s="16"/>
      <c r="H5" s="18"/>
      <c r="I5" s="18"/>
      <c r="J5" s="43"/>
      <c r="K5" s="34"/>
      <c r="L5" s="18"/>
      <c r="M5" s="18"/>
      <c r="N5" s="18"/>
      <c r="O5" s="34"/>
    </row>
    <row r="6" spans="1:15" ht="43.5" customHeight="1" x14ac:dyDescent="0.35">
      <c r="A6" s="51" t="s">
        <v>49</v>
      </c>
      <c r="B6" s="52"/>
      <c r="C6" s="44"/>
      <c r="D6" s="16"/>
      <c r="E6" s="16"/>
      <c r="F6" s="16"/>
      <c r="G6" s="16"/>
      <c r="H6" s="18"/>
      <c r="I6" s="18"/>
      <c r="J6" s="43"/>
      <c r="K6" s="34"/>
      <c r="L6" s="18"/>
      <c r="M6" s="18"/>
      <c r="N6" s="18"/>
      <c r="O6" s="34"/>
    </row>
    <row r="7" spans="1:15" ht="42" customHeight="1" x14ac:dyDescent="0.35">
      <c r="A7" s="19" t="s">
        <v>78</v>
      </c>
      <c r="B7" s="17" t="s">
        <v>36</v>
      </c>
      <c r="C7" s="44"/>
      <c r="D7" s="16"/>
      <c r="E7" s="16"/>
      <c r="F7" s="16"/>
      <c r="G7" s="16"/>
      <c r="H7" s="18"/>
      <c r="I7" s="18"/>
      <c r="J7" s="43"/>
      <c r="K7" s="34"/>
      <c r="L7" s="18"/>
      <c r="M7" s="18"/>
      <c r="N7" s="18"/>
      <c r="O7" s="34"/>
    </row>
    <row r="8" spans="1:15" ht="42" customHeight="1" x14ac:dyDescent="0.35">
      <c r="A8" s="19" t="s">
        <v>99</v>
      </c>
      <c r="B8" s="17">
        <v>1</v>
      </c>
      <c r="C8" s="44"/>
      <c r="D8" s="16"/>
      <c r="E8" s="16"/>
      <c r="F8" s="16"/>
      <c r="G8" s="16"/>
      <c r="H8" s="18"/>
      <c r="I8" s="18"/>
      <c r="J8" s="43"/>
      <c r="K8" s="34"/>
      <c r="L8" s="18"/>
      <c r="M8" s="18"/>
      <c r="N8" s="18"/>
      <c r="O8" s="34"/>
    </row>
    <row r="9" spans="1:15" ht="87" x14ac:dyDescent="0.35">
      <c r="A9" s="19" t="s">
        <v>100</v>
      </c>
      <c r="B9" s="17">
        <v>3</v>
      </c>
      <c r="C9" s="45"/>
      <c r="D9" s="16"/>
      <c r="E9" s="16"/>
      <c r="F9" s="16"/>
      <c r="G9" s="16"/>
      <c r="H9" s="18"/>
      <c r="I9" s="18"/>
      <c r="J9" s="43"/>
      <c r="K9" s="34"/>
      <c r="L9" s="18"/>
      <c r="M9" s="18"/>
      <c r="N9" s="18"/>
      <c r="O9" s="34"/>
    </row>
    <row r="10" spans="1:15" ht="58" x14ac:dyDescent="0.35">
      <c r="A10" s="19" t="s">
        <v>101</v>
      </c>
      <c r="B10" s="17">
        <v>12</v>
      </c>
      <c r="C10" s="45"/>
      <c r="D10" s="16"/>
      <c r="E10" s="16"/>
      <c r="F10" s="16"/>
      <c r="G10" s="16"/>
      <c r="H10" s="18"/>
      <c r="I10" s="18"/>
      <c r="J10" s="43"/>
      <c r="K10" s="34"/>
      <c r="L10" s="18"/>
      <c r="M10" s="18"/>
      <c r="N10" s="18"/>
      <c r="O10" s="34"/>
    </row>
    <row r="11" spans="1:15" ht="116" x14ac:dyDescent="0.35">
      <c r="A11" s="19" t="s">
        <v>102</v>
      </c>
      <c r="B11" s="17">
        <v>0</v>
      </c>
      <c r="C11" s="45"/>
      <c r="D11" s="16"/>
      <c r="E11" s="16"/>
      <c r="F11" s="16"/>
      <c r="G11" s="16"/>
      <c r="H11" s="18"/>
      <c r="I11" s="18"/>
      <c r="J11" s="43"/>
      <c r="K11" s="34"/>
      <c r="L11" s="18"/>
      <c r="M11" s="18"/>
      <c r="N11" s="18"/>
      <c r="O11" s="34"/>
    </row>
    <row r="12" spans="1:15" ht="87" x14ac:dyDescent="0.35">
      <c r="A12" s="19" t="s">
        <v>103</v>
      </c>
      <c r="B12" s="17">
        <v>2</v>
      </c>
      <c r="C12" s="45"/>
      <c r="D12" s="16"/>
      <c r="E12" s="16"/>
      <c r="F12" s="16"/>
      <c r="G12" s="16"/>
      <c r="H12" s="18"/>
      <c r="I12" s="18"/>
      <c r="J12" s="43"/>
      <c r="K12" s="34"/>
      <c r="L12" s="18"/>
      <c r="M12" s="18"/>
      <c r="N12" s="18"/>
      <c r="O12" s="34"/>
    </row>
    <row r="13" spans="1:15" ht="145" x14ac:dyDescent="0.35">
      <c r="A13" s="19" t="s">
        <v>104</v>
      </c>
      <c r="B13" s="17">
        <v>0</v>
      </c>
      <c r="C13" s="45"/>
      <c r="D13" s="16"/>
      <c r="E13" s="16"/>
      <c r="F13" s="16"/>
      <c r="G13" s="16"/>
      <c r="H13" s="18"/>
      <c r="I13" s="18"/>
      <c r="J13" s="43"/>
      <c r="K13" s="34"/>
      <c r="L13" s="18"/>
      <c r="M13" s="18"/>
      <c r="N13" s="18"/>
      <c r="O13" s="34"/>
    </row>
    <row r="14" spans="1:15" ht="72.5" x14ac:dyDescent="0.35">
      <c r="A14" s="19" t="s">
        <v>105</v>
      </c>
      <c r="B14" s="17">
        <v>0</v>
      </c>
      <c r="C14" s="45"/>
      <c r="D14" s="16"/>
      <c r="E14" s="16"/>
      <c r="F14" s="16"/>
      <c r="G14" s="16"/>
      <c r="H14" s="18"/>
      <c r="I14" s="18"/>
      <c r="J14" s="43"/>
      <c r="K14" s="34"/>
      <c r="L14" s="18"/>
      <c r="M14" s="18"/>
      <c r="N14" s="18"/>
      <c r="O14" s="34"/>
    </row>
    <row r="15" spans="1:15" ht="87" x14ac:dyDescent="0.35">
      <c r="A15" s="19" t="s">
        <v>106</v>
      </c>
      <c r="B15" s="17">
        <v>0</v>
      </c>
      <c r="C15" s="45"/>
      <c r="D15" s="16"/>
      <c r="E15" s="16"/>
      <c r="F15" s="16"/>
      <c r="G15" s="16"/>
      <c r="H15" s="18"/>
      <c r="I15" s="18"/>
      <c r="J15" s="43"/>
      <c r="K15" s="34"/>
      <c r="L15" s="18"/>
      <c r="M15" s="18"/>
      <c r="N15" s="18"/>
      <c r="O15" s="34"/>
    </row>
    <row r="16" spans="1:15" ht="101.5" x14ac:dyDescent="0.35">
      <c r="A16" s="19" t="s">
        <v>107</v>
      </c>
      <c r="B16" s="17">
        <v>0</v>
      </c>
      <c r="C16" s="45"/>
      <c r="D16" s="16"/>
      <c r="E16" s="16"/>
      <c r="F16" s="16"/>
      <c r="G16" s="16"/>
      <c r="H16" s="18"/>
      <c r="I16" s="18"/>
      <c r="J16" s="43"/>
      <c r="K16" s="34"/>
      <c r="L16" s="18"/>
      <c r="M16" s="18"/>
      <c r="N16" s="18"/>
      <c r="O16" s="34"/>
    </row>
    <row r="17" spans="1:15" ht="101.5" x14ac:dyDescent="0.35">
      <c r="A17" s="19" t="s">
        <v>108</v>
      </c>
      <c r="B17" s="17">
        <v>0</v>
      </c>
      <c r="C17" s="45"/>
      <c r="D17" s="16"/>
      <c r="E17" s="16"/>
      <c r="F17" s="16"/>
      <c r="G17" s="16"/>
      <c r="H17" s="18"/>
      <c r="I17" s="18"/>
      <c r="J17" s="43"/>
      <c r="K17" s="34"/>
      <c r="L17" s="18"/>
      <c r="M17" s="18"/>
      <c r="N17" s="18"/>
      <c r="O17" s="34"/>
    </row>
    <row r="18" spans="1:15" ht="101.5" x14ac:dyDescent="0.35">
      <c r="A18" s="19" t="s">
        <v>109</v>
      </c>
      <c r="B18" s="17">
        <v>0</v>
      </c>
      <c r="C18" s="45"/>
      <c r="D18" s="16"/>
      <c r="E18" s="16"/>
      <c r="F18" s="16"/>
      <c r="G18" s="16"/>
      <c r="H18" s="18"/>
      <c r="I18" s="18"/>
      <c r="J18" s="43"/>
      <c r="K18" s="34"/>
      <c r="L18" s="18"/>
      <c r="M18" s="18"/>
      <c r="N18" s="18"/>
      <c r="O18" s="34"/>
    </row>
    <row r="19" spans="1:15" ht="145" x14ac:dyDescent="0.35">
      <c r="A19" s="46" t="s">
        <v>110</v>
      </c>
      <c r="B19" s="17">
        <v>0</v>
      </c>
      <c r="C19" s="45"/>
      <c r="D19" s="16"/>
      <c r="E19" s="16"/>
      <c r="F19" s="16"/>
      <c r="G19" s="16"/>
      <c r="H19" s="18"/>
      <c r="I19" s="18"/>
      <c r="J19" s="43"/>
      <c r="K19" s="34"/>
      <c r="L19" s="18"/>
      <c r="M19" s="18"/>
      <c r="N19" s="18"/>
      <c r="O19" s="34"/>
    </row>
  </sheetData>
  <sheetProtection algorithmName="SHA-512" hashValue="PhXWSy6dk9VscyrFm8IxR0SqAyKEdj4aOcU0z86xYvwY2N9MN89PdFA/o7MwjqXt5iEFXz05GZVcU4AWg1hccQ==" saltValue="T/DghE0BMyysy0Mmmjq/cQ==" spinCount="100000" sheet="1" objects="1" scenarios="1"/>
  <mergeCells count="1">
    <mergeCell ref="A6:B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E560-2997-4115-A869-6D79D1F16E02}">
  <dimension ref="A1:O17"/>
  <sheetViews>
    <sheetView workbookViewId="0">
      <selection activeCell="C5" sqref="A1:XFD1048576"/>
    </sheetView>
  </sheetViews>
  <sheetFormatPr defaultColWidth="9.08984375" defaultRowHeight="14.5" x14ac:dyDescent="0.35"/>
  <cols>
    <col min="1" max="1" width="13.90625" style="16" customWidth="1"/>
    <col min="2" max="2" width="14" style="16" customWidth="1"/>
    <col min="3" max="7" width="15.6328125" style="16" customWidth="1"/>
    <col min="8" max="9" width="15.6328125" style="18" customWidth="1"/>
    <col min="10" max="10" width="15.6328125" style="43" customWidth="1"/>
    <col min="11" max="11" width="15.6328125" style="34" customWidth="1"/>
    <col min="12" max="14" width="15.6328125" style="18" customWidth="1"/>
    <col min="15" max="15" width="15.6328125" style="34" customWidth="1"/>
    <col min="16" max="16384" width="9.08984375" style="16"/>
  </cols>
  <sheetData>
    <row r="1" spans="1:15" ht="145" x14ac:dyDescent="0.35">
      <c r="A1" s="15" t="s">
        <v>51</v>
      </c>
      <c r="B1" s="15" t="s">
        <v>22</v>
      </c>
      <c r="C1" s="15" t="s">
        <v>33</v>
      </c>
      <c r="D1" s="15" t="s">
        <v>34</v>
      </c>
      <c r="E1" s="15" t="s">
        <v>23</v>
      </c>
      <c r="F1" s="15" t="s">
        <v>24</v>
      </c>
      <c r="G1" s="15" t="s">
        <v>25</v>
      </c>
      <c r="H1" s="15" t="s">
        <v>26</v>
      </c>
      <c r="I1" s="15" t="s">
        <v>111</v>
      </c>
      <c r="J1" s="15" t="s">
        <v>27</v>
      </c>
      <c r="K1" s="15" t="s">
        <v>28</v>
      </c>
      <c r="L1" s="15" t="s">
        <v>29</v>
      </c>
      <c r="M1" s="15" t="s">
        <v>30</v>
      </c>
      <c r="N1" s="15" t="s">
        <v>31</v>
      </c>
      <c r="O1" s="15" t="s">
        <v>32</v>
      </c>
    </row>
    <row r="2" spans="1:15" s="49" customFormat="1" ht="21" x14ac:dyDescent="0.35">
      <c r="A2" s="53" t="s">
        <v>77</v>
      </c>
      <c r="B2" s="54"/>
      <c r="C2" s="54"/>
      <c r="D2" s="54"/>
      <c r="E2" s="54"/>
      <c r="F2" s="54"/>
      <c r="G2" s="54"/>
      <c r="H2" s="54"/>
      <c r="I2" s="54"/>
      <c r="J2" s="54"/>
      <c r="K2" s="54"/>
      <c r="L2" s="54"/>
      <c r="M2" s="54"/>
      <c r="N2" s="54"/>
      <c r="O2" s="55"/>
    </row>
    <row r="3" spans="1:15" ht="30.9" customHeight="1" x14ac:dyDescent="0.35"/>
    <row r="4" spans="1:15" ht="43.5" customHeight="1" x14ac:dyDescent="0.35">
      <c r="A4" s="51" t="s">
        <v>52</v>
      </c>
      <c r="B4" s="52"/>
      <c r="C4" s="44"/>
    </row>
    <row r="5" spans="1:15" ht="42" customHeight="1" x14ac:dyDescent="0.35">
      <c r="A5" s="19" t="s">
        <v>78</v>
      </c>
      <c r="B5" s="17" t="s">
        <v>36</v>
      </c>
      <c r="C5" s="44"/>
    </row>
    <row r="6" spans="1:15" ht="42" customHeight="1" x14ac:dyDescent="0.35">
      <c r="A6" s="19" t="s">
        <v>99</v>
      </c>
      <c r="B6" s="17">
        <v>1</v>
      </c>
      <c r="C6" s="44"/>
    </row>
    <row r="7" spans="1:15" ht="87" x14ac:dyDescent="0.35">
      <c r="A7" s="19" t="s">
        <v>100</v>
      </c>
      <c r="B7" s="17">
        <v>3</v>
      </c>
      <c r="C7" s="45"/>
    </row>
    <row r="8" spans="1:15" ht="58" x14ac:dyDescent="0.35">
      <c r="A8" s="19" t="s">
        <v>101</v>
      </c>
      <c r="B8" s="17">
        <v>0</v>
      </c>
      <c r="C8" s="45"/>
    </row>
    <row r="9" spans="1:15" ht="116" x14ac:dyDescent="0.35">
      <c r="A9" s="19" t="s">
        <v>102</v>
      </c>
      <c r="B9" s="17">
        <v>0</v>
      </c>
      <c r="C9" s="45"/>
    </row>
    <row r="10" spans="1:15" ht="87" x14ac:dyDescent="0.35">
      <c r="A10" s="19" t="s">
        <v>103</v>
      </c>
      <c r="B10" s="17">
        <v>0</v>
      </c>
      <c r="C10" s="45"/>
    </row>
    <row r="11" spans="1:15" ht="145" x14ac:dyDescent="0.35">
      <c r="A11" s="19" t="s">
        <v>104</v>
      </c>
      <c r="B11" s="17">
        <v>0</v>
      </c>
      <c r="C11" s="45"/>
    </row>
    <row r="12" spans="1:15" ht="72.5" x14ac:dyDescent="0.35">
      <c r="A12" s="19" t="s">
        <v>105</v>
      </c>
      <c r="B12" s="17">
        <v>0</v>
      </c>
      <c r="C12" s="45"/>
    </row>
    <row r="13" spans="1:15" ht="87" x14ac:dyDescent="0.35">
      <c r="A13" s="19" t="s">
        <v>106</v>
      </c>
      <c r="B13" s="17">
        <v>0</v>
      </c>
      <c r="C13" s="45"/>
    </row>
    <row r="14" spans="1:15" ht="101.5" x14ac:dyDescent="0.35">
      <c r="A14" s="19" t="s">
        <v>107</v>
      </c>
      <c r="B14" s="17">
        <v>0</v>
      </c>
      <c r="C14" s="45"/>
    </row>
    <row r="15" spans="1:15" ht="101.5" x14ac:dyDescent="0.35">
      <c r="A15" s="19" t="s">
        <v>108</v>
      </c>
      <c r="B15" s="17">
        <v>0</v>
      </c>
      <c r="C15" s="45"/>
    </row>
    <row r="16" spans="1:15" ht="101.5" x14ac:dyDescent="0.35">
      <c r="A16" s="19" t="s">
        <v>109</v>
      </c>
      <c r="B16" s="17">
        <v>0</v>
      </c>
      <c r="C16" s="45"/>
    </row>
    <row r="17" spans="1:3" ht="145" x14ac:dyDescent="0.35">
      <c r="A17" s="46" t="s">
        <v>110</v>
      </c>
      <c r="B17" s="17">
        <v>0</v>
      </c>
      <c r="C17" s="45"/>
    </row>
  </sheetData>
  <sheetProtection algorithmName="SHA-512" hashValue="oUtjFwHO8qs5eLE3AssJSP9f/+nvg+ZkBlIg+RbGJ45ZfOflxL5Ys1cCxfZh2b9JvDDs7q0AB5EtZK2IPPzpLQ==" saltValue="k7cR1av8jCMjNzOzI9wX8w==" spinCount="100000" sheet="1" objects="1" scenarios="1"/>
  <mergeCells count="2">
    <mergeCell ref="A4:B4"/>
    <mergeCell ref="A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C134FD-6FE3-43CD-AD5E-B498488D84FF}"/>
</file>

<file path=customXml/itemProps2.xml><?xml version="1.0" encoding="utf-8"?>
<ds:datastoreItem xmlns:ds="http://schemas.openxmlformats.org/officeDocument/2006/customXml" ds:itemID="{803D89BA-CC8E-41E8-A214-10AB405C3222}"/>
</file>

<file path=customXml/itemProps3.xml><?xml version="1.0" encoding="utf-8"?>
<ds:datastoreItem xmlns:ds="http://schemas.openxmlformats.org/officeDocument/2006/customXml" ds:itemID="{80E1FFE5-9DB3-4917-A436-DD1C4A53DB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Instructions</vt:lpstr>
      <vt:lpstr>ODDS Programs - Totals</vt:lpstr>
      <vt:lpstr>AHOPE</vt:lpstr>
      <vt:lpstr>ALSO</vt:lpstr>
      <vt:lpstr>ASI</vt:lpstr>
      <vt:lpstr>CCI</vt:lpstr>
      <vt:lpstr>CVI</vt:lpstr>
      <vt:lpstr>Infinite Care</vt:lpstr>
      <vt:lpstr>IS Living</vt:lpstr>
      <vt:lpstr>Kerr</vt:lpstr>
      <vt:lpstr>Lensa</vt:lpstr>
      <vt:lpstr>PCL</vt:lpstr>
      <vt:lpstr>PCSI</vt:lpstr>
      <vt:lpstr>PTCN</vt:lpstr>
      <vt:lpstr>Renew</vt:lpstr>
      <vt:lpstr>RISE</vt:lpstr>
      <vt:lpstr>Rivers &amp; Roads</vt:lpstr>
      <vt:lpstr>SACU 1</vt:lpstr>
      <vt:lpstr>SACU 2</vt:lpstr>
      <vt:lpstr>SACU 3</vt:lpstr>
      <vt:lpstr>Star of Hope</vt:lpstr>
      <vt:lpstr>Walker</vt:lpstr>
      <vt:lpstr>Work Unlimited</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710 - 2022 Q4 Report - English</dc:title>
  <dc:creator>Hart Jill</dc:creator>
  <cp:lastModifiedBy>HARTMAN Christina</cp:lastModifiedBy>
  <dcterms:created xsi:type="dcterms:W3CDTF">2022-04-04T16:12:44Z</dcterms:created>
  <dcterms:modified xsi:type="dcterms:W3CDTF">2022-10-28T22:32:02Z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0x010100D2A4432FE56CD74CA4680987F98E5FFD</vt:lpwstr>
  </property>
  <property fmtid="{D5CDD505-2E9C-101B-9397-08002B2CF9AE}" pid="3" name="WorkflowChangePath">
    <vt:lpwstr>dda4b983-52a9-4bdf-b645-81ef9678b89f,3;</vt:lpwstr>
  </property>
</Properties>
</file>