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https://dhsoha-my.sharepoint.com/personal/jeremiah_vosler_dhsoha_state_or_us/Documents/Desktop/WIP/"/>
    </mc:Choice>
  </mc:AlternateContent>
  <xr:revisionPtr revIDLastSave="1156" documentId="8_{E6549435-1FEF-4CE6-BECC-47C34850A0CB}" xr6:coauthVersionLast="47" xr6:coauthVersionMax="47" xr10:uidLastSave="{4FD3D6A2-707C-4372-A033-681B591F9309}"/>
  <bookViews>
    <workbookView xWindow="-120" yWindow="-120" windowWidth="29040" windowHeight="15840" activeTab="2" xr2:uid="{00000000-000D-0000-FFFF-FFFF00000000}"/>
  </bookViews>
  <sheets>
    <sheet name="RMS Codes" sheetId="4" r:id="rId1"/>
    <sheet name="Staff Monthly Totals" sheetId="12" r:id="rId2"/>
    <sheet name="Timesheet - Monthly Total" sheetId="5" r:id="rId3"/>
    <sheet name="Daily Timesheet - Week 1 " sheetId="3" r:id="rId4"/>
    <sheet name="Daily Timesheet - Week 2 " sheetId="6" r:id="rId5"/>
    <sheet name="Daily Timesheet - Week 3 " sheetId="7" r:id="rId6"/>
    <sheet name="Daily Timesheet - Week 4 " sheetId="8" r:id="rId7"/>
    <sheet name="Daily Timesheet - Week 5 " sheetId="9" r:id="rId8"/>
    <sheet name="Daily Timesheet - Week 6 "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12" l="1"/>
  <c r="W36" i="12"/>
  <c r="T36" i="12"/>
  <c r="Q36" i="12"/>
  <c r="N36" i="12"/>
  <c r="H36" i="12"/>
  <c r="R20" i="5"/>
  <c r="O20" i="5"/>
  <c r="L20" i="5"/>
  <c r="I20" i="5"/>
  <c r="F20" i="5"/>
  <c r="C20" i="5"/>
  <c r="AG11" i="5"/>
  <c r="AF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C11"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C10" i="5"/>
  <c r="AG9" i="5"/>
  <c r="AF9" i="5"/>
  <c r="AE9" i="5"/>
  <c r="AD9" i="5"/>
  <c r="AC9" i="5"/>
  <c r="AB9" i="5"/>
  <c r="AA9" i="5"/>
  <c r="Z9" i="5"/>
  <c r="Y9" i="5"/>
  <c r="X9" i="5"/>
  <c r="W9" i="5"/>
  <c r="V9" i="5"/>
  <c r="U9" i="5"/>
  <c r="T9" i="5"/>
  <c r="S9" i="5"/>
  <c r="R9" i="5"/>
  <c r="Q9" i="5"/>
  <c r="P9" i="5"/>
  <c r="O9" i="5"/>
  <c r="N9" i="5"/>
  <c r="M9" i="5"/>
  <c r="L9" i="5"/>
  <c r="K9" i="5"/>
  <c r="J9" i="5"/>
  <c r="I9" i="5"/>
  <c r="H9" i="5"/>
  <c r="G9" i="5"/>
  <c r="F9" i="5"/>
  <c r="E9" i="5"/>
  <c r="D9" i="5"/>
  <c r="C9"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C8" i="5"/>
  <c r="Y3" i="5"/>
  <c r="U3" i="5"/>
  <c r="Q3" i="5"/>
  <c r="M3" i="5"/>
  <c r="I3" i="5"/>
  <c r="E3"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35" i="6"/>
  <c r="AG7" i="5" s="1"/>
  <c r="C34" i="6"/>
  <c r="AF7" i="5" s="1"/>
  <c r="C33" i="6"/>
  <c r="AE7" i="5" s="1"/>
  <c r="C32" i="6"/>
  <c r="AD7" i="5" s="1"/>
  <c r="C31" i="6"/>
  <c r="AC7" i="5" s="1"/>
  <c r="C30" i="6"/>
  <c r="AB7" i="5" s="1"/>
  <c r="C29" i="6"/>
  <c r="AA7" i="5" s="1"/>
  <c r="C28" i="6"/>
  <c r="Z7" i="5" s="1"/>
  <c r="C27" i="6"/>
  <c r="Y7" i="5" s="1"/>
  <c r="C26" i="6"/>
  <c r="X7" i="5" s="1"/>
  <c r="C25" i="6"/>
  <c r="W7" i="5" s="1"/>
  <c r="C24" i="6"/>
  <c r="V7" i="5" s="1"/>
  <c r="C23" i="6"/>
  <c r="U7" i="5" s="1"/>
  <c r="C22" i="6"/>
  <c r="T7" i="5" s="1"/>
  <c r="C21" i="6"/>
  <c r="S7" i="5" s="1"/>
  <c r="C20" i="6"/>
  <c r="R7" i="5" s="1"/>
  <c r="C19" i="6"/>
  <c r="Q7" i="5" s="1"/>
  <c r="C18" i="6"/>
  <c r="P7" i="5" s="1"/>
  <c r="C17" i="6"/>
  <c r="O7" i="5" s="1"/>
  <c r="C16" i="6"/>
  <c r="N7" i="5" s="1"/>
  <c r="C15" i="6"/>
  <c r="M7" i="5" s="1"/>
  <c r="C14" i="6"/>
  <c r="L7" i="5" s="1"/>
  <c r="C13" i="6"/>
  <c r="K7" i="5" s="1"/>
  <c r="C12" i="6"/>
  <c r="J7" i="5" s="1"/>
  <c r="C11" i="6"/>
  <c r="I7" i="5" s="1"/>
  <c r="C10" i="6"/>
  <c r="H7" i="5" s="1"/>
  <c r="C9" i="6"/>
  <c r="G7" i="5" s="1"/>
  <c r="C8" i="6"/>
  <c r="F7" i="5" s="1"/>
  <c r="C7" i="6"/>
  <c r="E7" i="5" s="1"/>
  <c r="C6" i="6"/>
  <c r="D7" i="5" s="1"/>
  <c r="C5" i="6"/>
  <c r="C7" i="5" s="1"/>
  <c r="C35" i="3"/>
  <c r="C34" i="3"/>
  <c r="C33" i="3"/>
  <c r="C32" i="3"/>
  <c r="C31" i="3"/>
  <c r="C30" i="3"/>
  <c r="C29" i="3"/>
  <c r="C28" i="3"/>
  <c r="C27" i="3"/>
  <c r="C26" i="3"/>
  <c r="C25" i="3"/>
  <c r="C24" i="3"/>
  <c r="C23" i="3"/>
  <c r="C22" i="3"/>
  <c r="C21" i="3"/>
  <c r="C5" i="3"/>
  <c r="C9" i="3"/>
  <c r="C20" i="3"/>
  <c r="C19" i="3"/>
  <c r="C18" i="3"/>
  <c r="C17" i="3"/>
  <c r="C16" i="3"/>
  <c r="C15" i="3"/>
  <c r="C14" i="3"/>
  <c r="C13" i="3"/>
  <c r="C12" i="3"/>
  <c r="C11" i="3"/>
  <c r="C10" i="3"/>
  <c r="C8" i="3"/>
  <c r="C7" i="3"/>
  <c r="C6" i="3"/>
  <c r="R53" i="10"/>
  <c r="O53" i="10"/>
  <c r="L53" i="10"/>
  <c r="I53" i="10"/>
  <c r="F53" i="10"/>
  <c r="R53" i="9"/>
  <c r="O53" i="9"/>
  <c r="L53" i="9"/>
  <c r="I53" i="9"/>
  <c r="F53" i="9"/>
  <c r="R53" i="8"/>
  <c r="O53" i="8"/>
  <c r="L53" i="8"/>
  <c r="I53" i="8"/>
  <c r="F53" i="8"/>
  <c r="R53" i="7"/>
  <c r="O53" i="7"/>
  <c r="L53" i="7"/>
  <c r="I53" i="7"/>
  <c r="F53" i="7"/>
  <c r="R53" i="6"/>
  <c r="O53" i="6"/>
  <c r="L53" i="6"/>
  <c r="I53" i="6"/>
  <c r="F53" i="6"/>
  <c r="R53" i="3"/>
  <c r="O53" i="3"/>
  <c r="L53" i="3"/>
  <c r="I53" i="3"/>
  <c r="F53" i="3"/>
  <c r="Z36" i="12" l="1"/>
  <c r="AC36" i="12" s="1"/>
  <c r="AH11" i="5"/>
  <c r="X12" i="5"/>
  <c r="AH10" i="5"/>
  <c r="AH9" i="5"/>
  <c r="AG12" i="5"/>
  <c r="AD12" i="5"/>
  <c r="G12" i="5"/>
  <c r="R12" i="5"/>
  <c r="Y12" i="5"/>
  <c r="O12" i="5"/>
  <c r="N12" i="5"/>
  <c r="M12" i="5"/>
  <c r="F12" i="5"/>
  <c r="E12" i="5"/>
  <c r="AF12" i="5"/>
  <c r="AE12" i="5"/>
  <c r="T12" i="5"/>
  <c r="P12" i="5"/>
  <c r="I12" i="5"/>
  <c r="H12" i="5"/>
  <c r="AH8" i="5"/>
  <c r="D12" i="5"/>
  <c r="Q12" i="5"/>
  <c r="C12" i="5"/>
  <c r="K12" i="5"/>
  <c r="L12" i="5"/>
  <c r="AB12" i="5"/>
  <c r="W12" i="5"/>
  <c r="V12" i="5"/>
  <c r="AH7" i="5"/>
  <c r="J12" i="5"/>
  <c r="Z12" i="5"/>
  <c r="S12" i="5"/>
  <c r="AA12" i="5"/>
  <c r="U12" i="5"/>
  <c r="AC12" i="5"/>
  <c r="AH6" i="5"/>
  <c r="AH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Vosler Jeremiah</author>
  </authors>
  <commentList>
    <comment ref="C5" authorId="0" shapeId="0" xr:uid="{2B60AD75-143C-4FC3-B1E8-D3C6953F3787}">
      <text>
        <r>
          <rPr>
            <b/>
            <sz val="9"/>
            <color indexed="81"/>
            <rFont val="Tahoma"/>
            <family val="2"/>
          </rPr>
          <t>Vosler Jeremiah:</t>
        </r>
        <r>
          <rPr>
            <sz val="9"/>
            <color indexed="81"/>
            <rFont val="Tahoma"/>
            <family val="2"/>
          </rPr>
          <t xml:space="preserve">
Paid Break</t>
        </r>
      </text>
    </comment>
    <comment ref="D5" authorId="0" shapeId="0" xr:uid="{84B785FD-6050-4E1F-BCF0-543BD903E155}">
      <text>
        <r>
          <rPr>
            <b/>
            <sz val="9"/>
            <color indexed="81"/>
            <rFont val="Tahoma"/>
            <family val="2"/>
          </rPr>
          <t>Vosler Jeremiah:</t>
        </r>
        <r>
          <rPr>
            <sz val="9"/>
            <color indexed="81"/>
            <rFont val="Tahoma"/>
            <family val="2"/>
          </rPr>
          <t xml:space="preserve">
Lunch Break</t>
        </r>
      </text>
    </comment>
    <comment ref="E5" authorId="0" shapeId="0" xr:uid="{2F3FD986-ACCA-43C6-9B63-90D0326B876D}">
      <text>
        <r>
          <rPr>
            <b/>
            <sz val="9"/>
            <color indexed="81"/>
            <rFont val="Tahoma"/>
            <family val="2"/>
          </rPr>
          <t>Vosler Jeremiah:</t>
        </r>
        <r>
          <rPr>
            <sz val="9"/>
            <color indexed="81"/>
            <rFont val="Tahoma"/>
            <family val="2"/>
          </rPr>
          <t xml:space="preserve">
Not Scheduled</t>
        </r>
      </text>
    </comment>
    <comment ref="F5" authorId="0" shapeId="0" xr:uid="{C91FD91F-21B0-4D48-A99C-E0135840B8D9}">
      <text>
        <r>
          <rPr>
            <b/>
            <sz val="9"/>
            <color indexed="81"/>
            <rFont val="Tahoma"/>
            <family val="2"/>
          </rPr>
          <t>Vosler Jeremiah:</t>
        </r>
        <r>
          <rPr>
            <sz val="9"/>
            <color indexed="81"/>
            <rFont val="Tahoma"/>
            <family val="2"/>
          </rPr>
          <t xml:space="preserve">
Paid &amp; Unpaid Leave</t>
        </r>
      </text>
    </comment>
    <comment ref="G5" authorId="0" shapeId="0" xr:uid="{573E0589-9F7B-417E-8FD7-D3DBFE1FE7B6}">
      <text>
        <r>
          <rPr>
            <b/>
            <sz val="9"/>
            <color indexed="81"/>
            <rFont val="Tahoma"/>
            <family val="2"/>
          </rPr>
          <t>Vosler Jeremiah:</t>
        </r>
        <r>
          <rPr>
            <sz val="9"/>
            <color indexed="81"/>
            <rFont val="Tahoma"/>
            <family val="2"/>
          </rPr>
          <t xml:space="preserve">
General Administration</t>
        </r>
      </text>
    </comment>
    <comment ref="H5" authorId="0" shapeId="0" xr:uid="{810B8A04-C60A-445C-8E40-DEDFAF613402}">
      <text>
        <r>
          <rPr>
            <b/>
            <sz val="9"/>
            <color indexed="81"/>
            <rFont val="Tahoma"/>
            <family val="2"/>
          </rPr>
          <t>Vosler Jeremiah:</t>
        </r>
        <r>
          <rPr>
            <sz val="9"/>
            <color indexed="81"/>
            <rFont val="Tahoma"/>
            <family val="2"/>
          </rPr>
          <t xml:space="preserve">
General Training</t>
        </r>
      </text>
    </comment>
    <comment ref="I5" authorId="0" shapeId="0" xr:uid="{9691B4EA-D612-4066-99ED-5AF858D0EF85}">
      <text>
        <r>
          <rPr>
            <b/>
            <sz val="9"/>
            <color indexed="81"/>
            <rFont val="Tahoma"/>
            <family val="2"/>
          </rPr>
          <t>Vosler Jeremiah:</t>
        </r>
        <r>
          <rPr>
            <sz val="9"/>
            <color indexed="81"/>
            <rFont val="Tahoma"/>
            <family val="2"/>
          </rPr>
          <t xml:space="preserve">
General Meeting</t>
        </r>
      </text>
    </comment>
    <comment ref="J5" authorId="0" shapeId="0" xr:uid="{C7AB07CA-C49F-4A44-8038-411039CA7733}">
      <text>
        <r>
          <rPr>
            <b/>
            <sz val="9"/>
            <color indexed="81"/>
            <rFont val="Tahoma"/>
            <family val="2"/>
          </rPr>
          <t>Vosler Jeremiah:</t>
        </r>
        <r>
          <rPr>
            <sz val="9"/>
            <color indexed="81"/>
            <rFont val="Tahoma"/>
            <family val="2"/>
          </rPr>
          <t xml:space="preserve">
I&amp;R non-claimable</t>
        </r>
      </text>
    </comment>
    <comment ref="K5" authorId="0" shapeId="0" xr:uid="{08ECCF0F-4A05-4D2F-9543-9D1DD94BE035}">
      <text>
        <r>
          <rPr>
            <b/>
            <sz val="9"/>
            <color indexed="81"/>
            <rFont val="Tahoma"/>
            <family val="2"/>
          </rPr>
          <t>Vosler Jeremiah:</t>
        </r>
        <r>
          <rPr>
            <sz val="9"/>
            <color indexed="81"/>
            <rFont val="Tahoma"/>
            <family val="2"/>
          </rPr>
          <t xml:space="preserve">
OC non-claimable</t>
        </r>
      </text>
    </comment>
    <comment ref="L5" authorId="0" shapeId="0" xr:uid="{E5EEA924-F650-45A3-9D3D-95BA6DDBA6D4}">
      <text>
        <r>
          <rPr>
            <b/>
            <sz val="9"/>
            <color indexed="81"/>
            <rFont val="Tahoma"/>
            <family val="2"/>
          </rPr>
          <t>Vosler Jeremiah:</t>
        </r>
        <r>
          <rPr>
            <sz val="9"/>
            <color indexed="81"/>
            <rFont val="Tahoma"/>
            <family val="2"/>
          </rPr>
          <t xml:space="preserve">
I&amp;R claimable</t>
        </r>
      </text>
    </comment>
    <comment ref="M5" authorId="0" shapeId="0" xr:uid="{25441AF1-7812-49D4-BF94-1CF44C95E19D}">
      <text>
        <r>
          <rPr>
            <b/>
            <sz val="9"/>
            <color indexed="81"/>
            <rFont val="Tahoma"/>
            <family val="2"/>
          </rPr>
          <t>Vosler Jeremiah:</t>
        </r>
        <r>
          <rPr>
            <sz val="9"/>
            <color indexed="81"/>
            <rFont val="Tahoma"/>
            <family val="2"/>
          </rPr>
          <t xml:space="preserve">
OC claimable</t>
        </r>
      </text>
    </comment>
    <comment ref="N5" authorId="0" shapeId="0" xr:uid="{4BD91525-04E3-40BA-88F5-BC2FF3A8C775}">
      <text>
        <r>
          <rPr>
            <b/>
            <sz val="9"/>
            <color indexed="81"/>
            <rFont val="Tahoma"/>
            <family val="2"/>
          </rPr>
          <t>Vosler Jeremiah:</t>
        </r>
        <r>
          <rPr>
            <sz val="9"/>
            <color indexed="81"/>
            <rFont val="Tahoma"/>
            <family val="2"/>
          </rPr>
          <t xml:space="preserve">
AFH/ACH</t>
        </r>
      </text>
    </comment>
    <comment ref="O5" authorId="0" shapeId="0" xr:uid="{8F8A1279-1C1B-4F10-9770-FADA043130FD}">
      <text>
        <r>
          <rPr>
            <b/>
            <sz val="9"/>
            <color indexed="81"/>
            <rFont val="Tahoma"/>
            <family val="2"/>
          </rPr>
          <t>Vosler Jeremiah:</t>
        </r>
        <r>
          <rPr>
            <sz val="9"/>
            <color indexed="81"/>
            <rFont val="Tahoma"/>
            <family val="2"/>
          </rPr>
          <t xml:space="preserve">
APS</t>
        </r>
      </text>
    </comment>
    <comment ref="P5" authorId="0" shapeId="0" xr:uid="{ED783707-8C3E-490E-A9FF-5075EF07CEF5}">
      <text>
        <r>
          <rPr>
            <b/>
            <sz val="9"/>
            <color indexed="81"/>
            <rFont val="Tahoma"/>
            <family val="2"/>
          </rPr>
          <t>Vosler Jeremiah:</t>
        </r>
        <r>
          <rPr>
            <sz val="9"/>
            <color indexed="81"/>
            <rFont val="Tahoma"/>
            <family val="2"/>
          </rPr>
          <t xml:space="preserve">
MSP</t>
        </r>
      </text>
    </comment>
    <comment ref="Q5" authorId="0" shapeId="0" xr:uid="{4AFA23DC-A1A2-491B-9955-258A65FD1801}">
      <text>
        <r>
          <rPr>
            <b/>
            <sz val="9"/>
            <color indexed="81"/>
            <rFont val="Tahoma"/>
            <family val="2"/>
          </rPr>
          <t>Vosler Jeremiah:</t>
        </r>
        <r>
          <rPr>
            <sz val="9"/>
            <color indexed="81"/>
            <rFont val="Tahoma"/>
            <family val="2"/>
          </rPr>
          <t xml:space="preserve">
MCD Outreach</t>
        </r>
      </text>
    </comment>
    <comment ref="R5" authorId="0" shapeId="0" xr:uid="{0404BDDF-38CD-4EF6-929A-7641AF71711D}">
      <text>
        <r>
          <rPr>
            <b/>
            <sz val="9"/>
            <color indexed="81"/>
            <rFont val="Tahoma"/>
            <family val="2"/>
          </rPr>
          <t>Vosler Jeremiah:</t>
        </r>
        <r>
          <rPr>
            <sz val="9"/>
            <color indexed="81"/>
            <rFont val="Tahoma"/>
            <family val="2"/>
          </rPr>
          <t xml:space="preserve">
MCD Screening</t>
        </r>
      </text>
    </comment>
    <comment ref="S5" authorId="0" shapeId="0" xr:uid="{B31ECCC6-DFE4-4227-B61B-741A5FAC2B60}">
      <text>
        <r>
          <rPr>
            <b/>
            <sz val="9"/>
            <color indexed="81"/>
            <rFont val="Tahoma"/>
            <family val="2"/>
          </rPr>
          <t>Vosler Jeremiah:</t>
        </r>
        <r>
          <rPr>
            <sz val="9"/>
            <color indexed="81"/>
            <rFont val="Tahoma"/>
            <family val="2"/>
          </rPr>
          <t xml:space="preserve">
MCD Eligibility/Redetermination</t>
        </r>
      </text>
    </comment>
    <comment ref="T5" authorId="0" shapeId="0" xr:uid="{5620C747-AA5C-410D-A06A-C2BC791E3D76}">
      <text>
        <r>
          <rPr>
            <b/>
            <sz val="9"/>
            <color indexed="81"/>
            <rFont val="Tahoma"/>
            <family val="2"/>
          </rPr>
          <t>Vosler Jeremiah:</t>
        </r>
        <r>
          <rPr>
            <sz val="9"/>
            <color indexed="81"/>
            <rFont val="Tahoma"/>
            <family val="2"/>
          </rPr>
          <t xml:space="preserve">
MCD HCW Outreach/Education</t>
        </r>
      </text>
    </comment>
    <comment ref="U5" authorId="0" shapeId="0" xr:uid="{3879E765-9B14-443F-B42A-2D4F52D2C67F}">
      <text>
        <r>
          <rPr>
            <b/>
            <sz val="9"/>
            <color indexed="81"/>
            <rFont val="Tahoma"/>
            <family val="2"/>
          </rPr>
          <t>Vosler Jeremiah:</t>
        </r>
        <r>
          <rPr>
            <sz val="9"/>
            <color indexed="81"/>
            <rFont val="Tahoma"/>
            <family val="2"/>
          </rPr>
          <t xml:space="preserve">
MCD HCW Other</t>
        </r>
      </text>
    </comment>
    <comment ref="V5" authorId="0" shapeId="0" xr:uid="{C288C5A2-2A79-4456-B318-4FC1F1C29C45}">
      <text>
        <r>
          <rPr>
            <b/>
            <sz val="9"/>
            <color indexed="81"/>
            <rFont val="Tahoma"/>
            <family val="2"/>
          </rPr>
          <t>Vosler Jeremiah:</t>
        </r>
        <r>
          <rPr>
            <sz val="9"/>
            <color indexed="81"/>
            <rFont val="Tahoma"/>
            <family val="2"/>
          </rPr>
          <t xml:space="preserve">
OHP</t>
        </r>
      </text>
    </comment>
    <comment ref="W5" authorId="0" shapeId="0" xr:uid="{3586389E-04A9-4763-87CB-D29BFE5BC446}">
      <text>
        <r>
          <rPr>
            <b/>
            <sz val="9"/>
            <color indexed="81"/>
            <rFont val="Tahoma"/>
            <family val="2"/>
          </rPr>
          <t>Vosler Jeremiah:</t>
        </r>
        <r>
          <rPr>
            <sz val="9"/>
            <color indexed="81"/>
            <rFont val="Tahoma"/>
            <family val="2"/>
          </rPr>
          <t xml:space="preserve">
Non-Waivered Case Management</t>
        </r>
      </text>
    </comment>
    <comment ref="X5" authorId="0" shapeId="0" xr:uid="{8B830DC9-37EA-464A-A442-0C027C078A71}">
      <text>
        <r>
          <rPr>
            <b/>
            <sz val="9"/>
            <color indexed="81"/>
            <rFont val="Tahoma"/>
            <family val="2"/>
          </rPr>
          <t>Vosler Jeremiah:</t>
        </r>
        <r>
          <rPr>
            <sz val="9"/>
            <color indexed="81"/>
            <rFont val="Tahoma"/>
            <family val="2"/>
          </rPr>
          <t xml:space="preserve">
Waivered Case Management</t>
        </r>
      </text>
    </comment>
    <comment ref="Y5" authorId="0" shapeId="0" xr:uid="{20F7EDBE-1705-4635-B18F-5CC997C52F44}">
      <text>
        <r>
          <rPr>
            <b/>
            <sz val="9"/>
            <color indexed="81"/>
            <rFont val="Tahoma"/>
            <family val="2"/>
          </rPr>
          <t>Vosler Jeremiah:</t>
        </r>
        <r>
          <rPr>
            <sz val="9"/>
            <color indexed="81"/>
            <rFont val="Tahoma"/>
            <family val="2"/>
          </rPr>
          <t xml:space="preserve">
MMIS</t>
        </r>
      </text>
    </comment>
    <comment ref="Z5" authorId="0" shapeId="0" xr:uid="{1D4E3673-D085-47B2-9E0B-ADF07377FBED}">
      <text>
        <r>
          <rPr>
            <b/>
            <sz val="9"/>
            <color indexed="81"/>
            <rFont val="Tahoma"/>
            <family val="2"/>
          </rPr>
          <t>Vosler Jeremiah:</t>
        </r>
        <r>
          <rPr>
            <sz val="9"/>
            <color indexed="81"/>
            <rFont val="Tahoma"/>
            <family val="2"/>
          </rPr>
          <t xml:space="preserve">
Pre-Admission Screening</t>
        </r>
      </text>
    </comment>
    <comment ref="AA5" authorId="0" shapeId="0" xr:uid="{2638A3F5-A4FE-4AD9-81D1-68370A790F6B}">
      <text>
        <r>
          <rPr>
            <b/>
            <sz val="9"/>
            <color indexed="81"/>
            <rFont val="Tahoma"/>
            <family val="2"/>
          </rPr>
          <t>Vosler Jeremiah:</t>
        </r>
        <r>
          <rPr>
            <sz val="9"/>
            <color indexed="81"/>
            <rFont val="Tahoma"/>
            <family val="2"/>
          </rPr>
          <t xml:space="preserve">
MCD Admin/Other</t>
        </r>
      </text>
    </comment>
    <comment ref="AB5" authorId="0" shapeId="0" xr:uid="{C96780E6-D4A0-4DF3-8ECB-4410FCEA0E63}">
      <text>
        <r>
          <rPr>
            <b/>
            <sz val="9"/>
            <color indexed="81"/>
            <rFont val="Tahoma"/>
            <family val="2"/>
          </rPr>
          <t>Vosler Jeremiah:</t>
        </r>
        <r>
          <rPr>
            <sz val="9"/>
            <color indexed="81"/>
            <rFont val="Tahoma"/>
            <family val="2"/>
          </rPr>
          <t xml:space="preserve">
Medicare Choice Counseling</t>
        </r>
      </text>
    </comment>
    <comment ref="AC5" authorId="0" shapeId="0" xr:uid="{36B55AA0-F937-4EDD-B5A8-170C4D8E4B7A}">
      <text>
        <r>
          <rPr>
            <b/>
            <sz val="9"/>
            <color indexed="81"/>
            <rFont val="Tahoma"/>
            <family val="2"/>
          </rPr>
          <t>Vosler Jeremiah:</t>
        </r>
        <r>
          <rPr>
            <sz val="9"/>
            <color indexed="81"/>
            <rFont val="Tahoma"/>
            <family val="2"/>
          </rPr>
          <t xml:space="preserve">
Older Americans Act</t>
        </r>
      </text>
    </comment>
    <comment ref="AD5" authorId="0" shapeId="0" xr:uid="{25977749-3C89-40A9-8164-003FE8206F50}">
      <text>
        <r>
          <rPr>
            <b/>
            <sz val="9"/>
            <color indexed="81"/>
            <rFont val="Tahoma"/>
            <family val="2"/>
          </rPr>
          <t>Vosler Jeremiah:</t>
        </r>
        <r>
          <rPr>
            <sz val="9"/>
            <color indexed="81"/>
            <rFont val="Tahoma"/>
            <family val="2"/>
          </rPr>
          <t xml:space="preserve">
Oregon Project Independence</t>
        </r>
      </text>
    </comment>
    <comment ref="AE5" authorId="0" shapeId="0" xr:uid="{48CDE269-7D94-4EE2-9358-AD352E5836F0}">
      <text>
        <r>
          <rPr>
            <b/>
            <sz val="9"/>
            <color indexed="81"/>
            <rFont val="Tahoma"/>
            <family val="2"/>
          </rPr>
          <t>Vosler Jeremiah:</t>
        </r>
        <r>
          <rPr>
            <sz val="9"/>
            <color indexed="81"/>
            <rFont val="Tahoma"/>
            <family val="2"/>
          </rPr>
          <t xml:space="preserve">
SNAP</t>
        </r>
      </text>
    </comment>
    <comment ref="AF5" authorId="0" shapeId="0" xr:uid="{907E5D13-EB3A-4BCE-AF0A-4E7F28079750}">
      <text>
        <r>
          <rPr>
            <b/>
            <sz val="9"/>
            <color indexed="81"/>
            <rFont val="Tahoma"/>
            <family val="2"/>
          </rPr>
          <t>Vosler Jeremiah:</t>
        </r>
        <r>
          <rPr>
            <sz val="9"/>
            <color indexed="81"/>
            <rFont val="Tahoma"/>
            <family val="2"/>
          </rPr>
          <t xml:space="preserve">
Transition Activities</t>
        </r>
      </text>
    </comment>
    <comment ref="AG5" authorId="0" shapeId="0" xr:uid="{67BE4682-6ACE-4C46-B8D8-987F629EAC91}">
      <text>
        <r>
          <rPr>
            <b/>
            <sz val="9"/>
            <color indexed="81"/>
            <rFont val="Tahoma"/>
            <family val="2"/>
          </rPr>
          <t>Vosler Jeremiah:</t>
        </r>
        <r>
          <rPr>
            <sz val="9"/>
            <color indexed="81"/>
            <rFont val="Tahoma"/>
            <family val="2"/>
          </rPr>
          <t xml:space="preserve">
Other Programs</t>
        </r>
      </text>
    </comment>
  </commentList>
</comments>
</file>

<file path=xl/sharedStrings.xml><?xml version="1.0" encoding="utf-8"?>
<sst xmlns="http://schemas.openxmlformats.org/spreadsheetml/2006/main" count="2231" uniqueCount="210">
  <si>
    <t>Time</t>
  </si>
  <si>
    <t>Paid Break</t>
  </si>
  <si>
    <t>RMS Codes</t>
  </si>
  <si>
    <t>Lunch Break</t>
  </si>
  <si>
    <t>Not scheduled to work</t>
  </si>
  <si>
    <t>General Administration, clerical office work, NOT related to a specific program or case</t>
  </si>
  <si>
    <t>‘General” Training</t>
  </si>
  <si>
    <t>Attending a staff meeting</t>
  </si>
  <si>
    <t>APS Activity</t>
  </si>
  <si>
    <t>Medicaid Program Activity</t>
  </si>
  <si>
    <t>Other Programs</t>
  </si>
  <si>
    <t>Paid &amp; Unpaid Leave</t>
  </si>
  <si>
    <r>
      <t>1.A</t>
    </r>
    <r>
      <rPr>
        <sz val="14"/>
        <color theme="1"/>
        <rFont val="Arial"/>
        <family val="2"/>
      </rPr>
      <t xml:space="preserve">  </t>
    </r>
  </si>
  <si>
    <r>
      <t>1.B</t>
    </r>
    <r>
      <rPr>
        <sz val="14"/>
        <color theme="1"/>
        <rFont val="Arial"/>
        <family val="2"/>
      </rPr>
      <t xml:space="preserve"> </t>
    </r>
  </si>
  <si>
    <r>
      <t>1.C</t>
    </r>
    <r>
      <rPr>
        <sz val="14"/>
        <color theme="1"/>
        <rFont val="Arial"/>
        <family val="2"/>
      </rPr>
      <t xml:space="preserve"> </t>
    </r>
  </si>
  <si>
    <r>
      <t>1.D</t>
    </r>
    <r>
      <rPr>
        <sz val="14"/>
        <color theme="1"/>
        <rFont val="Arial"/>
        <family val="2"/>
      </rPr>
      <t xml:space="preserve"> </t>
    </r>
  </si>
  <si>
    <r>
      <t>2.A</t>
    </r>
    <r>
      <rPr>
        <sz val="14"/>
        <color theme="1"/>
        <rFont val="Arial"/>
        <family val="2"/>
      </rPr>
      <t xml:space="preserve"> </t>
    </r>
  </si>
  <si>
    <r>
      <t>2.B</t>
    </r>
    <r>
      <rPr>
        <sz val="14"/>
        <color theme="1"/>
        <rFont val="Arial"/>
        <family val="2"/>
      </rPr>
      <t xml:space="preserve"> </t>
    </r>
  </si>
  <si>
    <r>
      <t>2.C</t>
    </r>
    <r>
      <rPr>
        <sz val="14"/>
        <color theme="1"/>
        <rFont val="Arial"/>
        <family val="2"/>
      </rPr>
      <t xml:space="preserve"> </t>
    </r>
  </si>
  <si>
    <t>Person Centered Options Counseling</t>
  </si>
  <si>
    <t>5.G.3</t>
  </si>
  <si>
    <t>Information, Referral &amp; Assistance</t>
  </si>
  <si>
    <r>
      <t>5.G.2</t>
    </r>
    <r>
      <rPr>
        <sz val="14"/>
        <color theme="1"/>
        <rFont val="Arial"/>
        <family val="2"/>
      </rPr>
      <t xml:space="preserve"> </t>
    </r>
  </si>
  <si>
    <r>
      <t>5.G.5</t>
    </r>
    <r>
      <rPr>
        <sz val="14"/>
        <color theme="1"/>
        <rFont val="Arial"/>
        <family val="2"/>
      </rPr>
      <t xml:space="preserve"> </t>
    </r>
  </si>
  <si>
    <t>Information, Referral &amp; Assistance - Medicaid Claimable</t>
  </si>
  <si>
    <r>
      <t>5.G.6</t>
    </r>
    <r>
      <rPr>
        <sz val="14"/>
        <color theme="1"/>
        <rFont val="Arial"/>
        <family val="2"/>
      </rPr>
      <t xml:space="preserve"> </t>
    </r>
  </si>
  <si>
    <t>Person Centered Options Counseling – Medicaid Claimable</t>
  </si>
  <si>
    <t>ADRC - No Wrong Door Activity</t>
  </si>
  <si>
    <r>
      <t>5.A</t>
    </r>
    <r>
      <rPr>
        <sz val="14"/>
        <color theme="1"/>
        <rFont val="Arial"/>
        <family val="2"/>
      </rPr>
      <t xml:space="preserve"> </t>
    </r>
  </si>
  <si>
    <t>AFH/ACH</t>
  </si>
  <si>
    <r>
      <t>5.B</t>
    </r>
    <r>
      <rPr>
        <sz val="14"/>
        <color theme="1"/>
        <rFont val="Arial"/>
        <family val="2"/>
      </rPr>
      <t xml:space="preserve"> </t>
    </r>
  </si>
  <si>
    <t>Medicare Savings Program Activity</t>
  </si>
  <si>
    <t>5.C</t>
  </si>
  <si>
    <t>MSP</t>
  </si>
  <si>
    <r>
      <t>5.D.1</t>
    </r>
    <r>
      <rPr>
        <sz val="14"/>
        <color theme="1"/>
        <rFont val="Arial"/>
        <family val="2"/>
      </rPr>
      <t xml:space="preserve"> </t>
    </r>
  </si>
  <si>
    <t>Medicaid Outreach</t>
  </si>
  <si>
    <t>5.D.2</t>
  </si>
  <si>
    <t>Medicaid Screening</t>
  </si>
  <si>
    <t>5.D.3</t>
  </si>
  <si>
    <t>Medicaid Eligibility/Redetermination</t>
  </si>
  <si>
    <t>5.D.4</t>
  </si>
  <si>
    <t>Homecare Worker Outreach/Education</t>
  </si>
  <si>
    <t>5.D.5</t>
  </si>
  <si>
    <t>Homecare Worker Other</t>
  </si>
  <si>
    <t>5.D.6</t>
  </si>
  <si>
    <t>5.D.7</t>
  </si>
  <si>
    <t>Non-Waivered Case Management</t>
  </si>
  <si>
    <t>5.D.8</t>
  </si>
  <si>
    <t>Waivered Case Management</t>
  </si>
  <si>
    <t>5.D.9</t>
  </si>
  <si>
    <t>MMIS (Medicaid Management Information System)</t>
  </si>
  <si>
    <t>OHP (Oregon Health Plan)</t>
  </si>
  <si>
    <t>5.D.10</t>
  </si>
  <si>
    <t>PASRR (Pre-Admission Screening)</t>
  </si>
  <si>
    <t>5.D.11</t>
  </si>
  <si>
    <t>Medicaid Administration Other</t>
  </si>
  <si>
    <r>
      <t>5.E</t>
    </r>
    <r>
      <rPr>
        <sz val="14"/>
        <color theme="1"/>
        <rFont val="Arial"/>
        <family val="2"/>
      </rPr>
      <t xml:space="preserve"> </t>
    </r>
  </si>
  <si>
    <t>MCC</t>
  </si>
  <si>
    <t>5.H</t>
  </si>
  <si>
    <t>OAA</t>
  </si>
  <si>
    <t>5.I</t>
  </si>
  <si>
    <t>OPI</t>
  </si>
  <si>
    <t>5.K</t>
  </si>
  <si>
    <t>SNAP</t>
  </si>
  <si>
    <t>Adult Foster/Care Home Activity</t>
  </si>
  <si>
    <t>5.L</t>
  </si>
  <si>
    <t>Medicaire Choice Counseling Activity</t>
  </si>
  <si>
    <t>Older Americans Act Activity</t>
  </si>
  <si>
    <t>Oregon Project Independence Activity</t>
  </si>
  <si>
    <t>Supplemental Nutrition Assistance Program Activity</t>
  </si>
  <si>
    <t>Non-Work Activity</t>
  </si>
  <si>
    <t>Non-Pregram Specific Activity</t>
  </si>
  <si>
    <t>Transitional Activity</t>
  </si>
  <si>
    <t>Transition Coordination Activities</t>
  </si>
  <si>
    <t>Other Program Activity</t>
  </si>
  <si>
    <t>5.F</t>
  </si>
  <si>
    <t>MCC (Medicare Choice Counseling)</t>
  </si>
  <si>
    <t>MSP (Medicare Savings Programs)</t>
  </si>
  <si>
    <t>OAA (Older Americans Act)</t>
  </si>
  <si>
    <t>OPI (Oregon Project Independence)</t>
  </si>
  <si>
    <t>SNAP (Supplemental Nutrition Assistance Program)</t>
  </si>
  <si>
    <t>APS (Adult Protective Services)</t>
  </si>
  <si>
    <t>AFH/ACH (Adult Foster/Care Home)</t>
  </si>
  <si>
    <t>APS</t>
  </si>
  <si>
    <t xml:space="preserve">RMS Code </t>
  </si>
  <si>
    <t>(click in field and use drop down arrow to select a code)</t>
  </si>
  <si>
    <t>Date:</t>
  </si>
  <si>
    <t>General Administration; clerical office work</t>
  </si>
  <si>
    <t>Agency:</t>
  </si>
  <si>
    <t>Staff:</t>
  </si>
  <si>
    <t>6-6:15 am</t>
  </si>
  <si>
    <t>6:15-6:30 am</t>
  </si>
  <si>
    <t>6:30-6:45 am</t>
  </si>
  <si>
    <t>6:45-7 am</t>
  </si>
  <si>
    <t>7-7:15 am</t>
  </si>
  <si>
    <t>7:15-7:30 am</t>
  </si>
  <si>
    <t>7:30-7:45 am</t>
  </si>
  <si>
    <t>7:45-8 am</t>
  </si>
  <si>
    <t>8-8:15 am</t>
  </si>
  <si>
    <t>8:15-8:30 am</t>
  </si>
  <si>
    <t>8:30-8:45 am</t>
  </si>
  <si>
    <t>8:45-9 am</t>
  </si>
  <si>
    <t>9-9:15 am</t>
  </si>
  <si>
    <t>9:15-9:30 am</t>
  </si>
  <si>
    <t>9:30-9:45 am</t>
  </si>
  <si>
    <t>9:45-10 am</t>
  </si>
  <si>
    <t>10-10:15 am</t>
  </si>
  <si>
    <t>10:15-10:30 am</t>
  </si>
  <si>
    <t>10:30-10:45 am</t>
  </si>
  <si>
    <t>10:45-11 am</t>
  </si>
  <si>
    <t>11-11:15 am</t>
  </si>
  <si>
    <t>11:15-11:30 am</t>
  </si>
  <si>
    <t>11:30-11:45 am</t>
  </si>
  <si>
    <t>11:45-12 pm</t>
  </si>
  <si>
    <t>12-12:15 pm</t>
  </si>
  <si>
    <t>12:15-12:30 pm</t>
  </si>
  <si>
    <t>12:30-12:45 pm</t>
  </si>
  <si>
    <t>12:45-1 pm</t>
  </si>
  <si>
    <t>1-1:15 pm</t>
  </si>
  <si>
    <t>1:15-1:30 pm</t>
  </si>
  <si>
    <t>1:30-1:45 pm</t>
  </si>
  <si>
    <t>1:45-2 pm</t>
  </si>
  <si>
    <t>2-2:15 pm</t>
  </si>
  <si>
    <t>2:15-2:30 pm</t>
  </si>
  <si>
    <t>2:30-2:45 pm</t>
  </si>
  <si>
    <t>2:45-3 pm</t>
  </si>
  <si>
    <t>3-3:15 pm</t>
  </si>
  <si>
    <t>3:15-3:30 pm</t>
  </si>
  <si>
    <t>3:30-3:45 pm</t>
  </si>
  <si>
    <t>3:45-4 pm</t>
  </si>
  <si>
    <t>4-4:15 pm</t>
  </si>
  <si>
    <t>4:15-4:30 pm</t>
  </si>
  <si>
    <t>4:30-4:45 pm</t>
  </si>
  <si>
    <t>4:45-5 pm</t>
  </si>
  <si>
    <t>5-5:15 pm</t>
  </si>
  <si>
    <t>5:15-5:30 pm</t>
  </si>
  <si>
    <t>5:30-5:45 pm</t>
  </si>
  <si>
    <t>5:45-6 pm</t>
  </si>
  <si>
    <t>Outside of personal regularly scheduled work hours, includes holidays.</t>
  </si>
  <si>
    <t xml:space="preserve">This selection covers all requested leave during normally scheduled hours; flex time, sick leave, vacation, FMLA, etc. </t>
  </si>
  <si>
    <t>Help Text</t>
  </si>
  <si>
    <t>Making copies, filing, processing mail, faxing, working phones, etc</t>
  </si>
  <si>
    <t xml:space="preserve">ADRC/NWD staff must input a GetCare ID when selecting Medicaid claimable activities 5.G.5 &amp; 5.G.6.  </t>
  </si>
  <si>
    <t>ADRC staff; select this option when doing ADRC I&amp;R related work, including outreach. Select 5.G.5 instead if the I&amp;R activity you are doing is Medicaid claimable.
Facilitation activities related to assisting individuals or families with the applicaiton process to obtain LTSS, Medicaid, SNAP, Veterans', OAA or other benefits that support the individual in their current setting, delay or prevent the enrollment into Medicaid, or supplement their existing level of benefits.
Information referral includes providing information about Medicaid, LTSS, OAA, OPI and other related programs that may prevent or delay the enrollment in Medicaid.
APD Medicaid beneficiaries should be redirected to their servicing APD/AAA local office for questions related to their eligibility, benefits, or LTSS needs.
All other individuals, including those that receive Medicaid from teh Oregon Health Authority, ODHS Self-Sufficiency or Child Welfare, may receive IR&amp;amp;A services and appropriately claim federal match.
Related tasks such as explaining eligibility rules and processes to individuals, family members or other chosen representatives are included in this code. Tasks related to this code include, but are not limited to: Assistance with collecting/gathering required program information, assistance with application completion including necessary follow-up monitoring for successful applications, activities that assist in maintaining current benefits during the redetermination process, activities that support the completion of eligibility requirements (such as the requirement to pursue assets for example non-State health coverage, Veterans' benefits, child support, Social Security Administration benefits) and the provision of necessary forms or other required eligibility materials.
Other tasks related to this code: data entry, clerical (scheduling, printing, copying, initiating or replying to correspondence), travel time to and from locations as well as logistical planning and consultation with supervisors, program experts and outside agencies.</t>
  </si>
  <si>
    <t>ADRC staff select this option when doing ADRC OC related work, including outreach. Select 5.G.6 instead if the OC activity you are doing is Medicaid claimable.</t>
  </si>
  <si>
    <t>ADRC staff select this option when doing ADRC I&amp;R related work that is Medicaid claimable. Claimable activities are those that directly support efforts to identify and enroll potential eligible consumers into Medicaid and that directly support the provision of medical services covered under the state Medicaid plan. Some examples include:
Discussed Medicaid coverage options and/or Medicaid eligibility, requirements and/or when referring a consumer to apply for Medicaid.
Discussed Medicaid services and/or provided referrals to Medicaid service providers.
Discussed Medicaid long-term services and supports and/or provided referrals to Medicaid LTSS service providers.
Provided Medicaid application completion assistance.
Travel to/from meeting with a consumer if Medicaid was discussed.
Medicaid related administrative tasks.
Medicaid related training.
NWD System personnel should use this code when providing assistance related to Medicaid services and supports. This code should only be used when making referrals for, coordinating,&amp;nbsp;and/or monitoring the delivery of health related/medical services when an individual is not&amp;nbsp;receiving Medicaid case management. Examples include:
Making referrals for and coordinating the delivery of Medicaid services (includes acute, primary, mental health and LTSS)
Providing follow-up contact to ensure that the individual received the coordination of Medicaid services identified as needed and available.
Developing referral resources of Medicaid providers for the individual to use (developing general referral resources, not specific to Medicaid, is not allowable).
Informing or arranging for Medicaid transportation that assist an individual to access Medicaid services, or for interpreter services to access Medicaid services or NWD Medicaid activities.
Gathering any information that may be required in advance of referrals, evaluations and treatment for Medicaid LTSS.
Coordinating an individual's plan of LTSS or health care by informing and explaining the individual's LTSS plan to family members, other providers, or personnel.
Assisting individuals to move from one location to another to assure continuity of care.</t>
  </si>
  <si>
    <t>ADRC staff select this option when doing ADRC OC related work that is Medicaid claimable. Claimable activities are those that directly support efforts to identify and enroll potential eligible consumers into Medicaid and that directly support the provision of medical services covered under the state Medicaid plan. Some examples include:
Discussed Medicaid coverage options and/or Medicaid eligibility, requirements and/or when referring a consumer to apply for Medicaid.
Discussed Medicaid services and/or provided referrals to Medicaid service providers.
Discussed Medicaid long-term services and supports and/or provided referrals to Medicaid LTSS service providers.
Provided Medicaid application completion assistance.
Travel to/from meeting with a consumer if Medicaid was discussed.
Medicaid related administrative tasks.
Medicaid related training.
NWD System personnel should use this code when performing activities that inform Medicaid&amp;nbsp;eligible or potentially Medicaid eligible individuals about Medicaid, how to access Medicaid and&amp;nbsp;medically related services and the importance of accessing these services. Such activities include&amp;nbsp;bringing a Medicaid potential eligible individual into the Medicaid system for the purpose of&amp;nbsp;determining eligibility which may, but not necessarily, include certified application counselors.&amp;nbsp;Both written and oral methods may be used. Examples include:
Engaging in a conversation with individuals, families or groups about preferences, strengths, needs, and available resources to determine initial interest in and potential eligibility for Medicaid.
Interactions with individuals to learn information about them relating to potential Medicaid eligibility (specifically their functional capacity and/or limitations and their finances), but not including financial or medical related counseling.
Informing individuals, their representatives and/or groups about their potential eligibility for Medicaid programs, including their rights and responsibilities and the benefits and services offered under different Medicaid LTSS programs.
Time spent on the telephone, in-person, or via a website obtaining information to fill out a Medicaid pre-screen (in some states Balancing Incentive Program Level I screen).
Time spent contacting additional individuals, such as physicians or other family members, to complete or verify information included on a Medicaid pre-screen.
Time spent traveling to and from a Medicaid pre-screen that is conducted in person.
Time spent conducting administrative activities necessary to complete a Medicaid pre-screen (including in some states the Balancing Incentive Program Level I screen), such as:
Identifying correct contact information
Entering data into an electronic system
Answering questions about the purpose and nature of the screen
Providing results of the screen and making appropriate referrals
Setting up translation or signing services.
Explaining Medicaid eligibility rules and the Medicaid eligibility process to prospective Medicaid applicants or groups of potential Medicaid applicants.
Discussing the pros and cons of applying for Medicaid relative to an individual&amp;rsquo;s preferences, support system, resources, needs and any other factor the individual wants to address.
Disseminating Medicaid outreach materials to inform individuals and groups about accessing Medicaid LTSS through the NWD System.</t>
  </si>
  <si>
    <t>This selection includes licensing, training, administration, and other AFH/ACH activities.</t>
  </si>
  <si>
    <t>This selection includes APS screening, assessments, consultation, investigations, reports, administration, and APS other activities.</t>
  </si>
  <si>
    <t>This selection includes eligiblity, redeterminations, outreach, education, monitoring, administration and other.</t>
  </si>
  <si>
    <t>Providing information on Medicare Part A (Hospital insurance), Part B (Medical insurance), Part D (Drug coverage), Medicare supplemental insurance (Medigap) and how they interact with Medicaid. Referrals to Medicare informational services, like SHIBA, also qualifies here.</t>
  </si>
  <si>
    <t>This selection includes outreach, screening, case management, non-case management, administration, and other.</t>
  </si>
  <si>
    <t>This selection includes outreach, screening, eligibility, redetermination, case management, benefit issuance, maintenance, fraud, over payments, underpayments, quality control, administration, and other.</t>
  </si>
  <si>
    <t>This selection covers federal programs, other state programs including SPPC, and other county programs, including outreach, and screening for those programs.</t>
  </si>
  <si>
    <t>Week Total 15 Minute Segments Worked</t>
  </si>
  <si>
    <t>ADRC/NWD staff, select 5.G.5 or 5.G.6 for Medicaid related Options Counseling and Information &amp; Referral trainings.</t>
  </si>
  <si>
    <t xml:space="preserve">Services that are non recurring set-up expenses for individuals who are transitioning from a licensed community. Includes eligiblity, redeterminations, screening, outreach, education, monitoring, administration and other. </t>
  </si>
  <si>
    <t>1.A</t>
  </si>
  <si>
    <t>1.B.</t>
  </si>
  <si>
    <t>1.C</t>
  </si>
  <si>
    <t>1.D</t>
  </si>
  <si>
    <t>2.A</t>
  </si>
  <si>
    <t>2.B</t>
  </si>
  <si>
    <t>2.C</t>
  </si>
  <si>
    <t>5.G.2</t>
  </si>
  <si>
    <t>5.G.5</t>
  </si>
  <si>
    <t>5.G.6</t>
  </si>
  <si>
    <t>5.A</t>
  </si>
  <si>
    <t>5.B</t>
  </si>
  <si>
    <t>5.D.1</t>
  </si>
  <si>
    <t>5.E</t>
  </si>
  <si>
    <t>Week 1 Total Hours:</t>
  </si>
  <si>
    <t>Week 2 Total Hours:</t>
  </si>
  <si>
    <t>Week 3 Total Hours:</t>
  </si>
  <si>
    <t>Week 1</t>
  </si>
  <si>
    <t>Week 2</t>
  </si>
  <si>
    <t>Week 3</t>
  </si>
  <si>
    <t>Week 4</t>
  </si>
  <si>
    <t>Week 5</t>
  </si>
  <si>
    <t>Year:</t>
  </si>
  <si>
    <t>Month:</t>
  </si>
  <si>
    <t>Week 6</t>
  </si>
  <si>
    <t>Monthly Total 15 Minute Segments</t>
  </si>
  <si>
    <t>Week 4 Total Hours:</t>
  </si>
  <si>
    <t>Week 5 Total Hours:</t>
  </si>
  <si>
    <t>Week 6 Total Hours:</t>
  </si>
  <si>
    <t>Total Daily Segments:</t>
  </si>
  <si>
    <t>Weekly Total Segments</t>
  </si>
  <si>
    <t>1.B</t>
  </si>
  <si>
    <t xml:space="preserve">Non-Work </t>
  </si>
  <si>
    <t>Non-Program</t>
  </si>
  <si>
    <t>Program Specific</t>
  </si>
  <si>
    <t>ADRC/NWD</t>
  </si>
  <si>
    <t>Monthly Segments</t>
  </si>
  <si>
    <t>ADRC/NWD I&amp;R</t>
  </si>
  <si>
    <t>ADRC/NWD OC</t>
  </si>
  <si>
    <t>Position Title:</t>
  </si>
  <si>
    <t>1) - Staff Name:</t>
  </si>
  <si>
    <t>2) - Staff Name:</t>
  </si>
  <si>
    <t>3) - Staff Name:</t>
  </si>
  <si>
    <t>4) - Staff Name:</t>
  </si>
  <si>
    <t>5) - Staff Name:</t>
  </si>
  <si>
    <t>6) - Staff Name:</t>
  </si>
  <si>
    <t>7) - Staff Name:</t>
  </si>
  <si>
    <t>8) - Staff Name:</t>
  </si>
  <si>
    <t>9) - Staff Name:</t>
  </si>
  <si>
    <t>10) - Staff Name:</t>
  </si>
  <si>
    <t>Monthly Totals - All Staff</t>
  </si>
  <si>
    <t>Total Segments</t>
  </si>
  <si>
    <t>Total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</si>
</sst>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1" x14ac:knownFonts="1">
    <font>
      <sz val="11"/>
      <color theme="1"/>
      <name val="Calibri"/>
      <family val="2"/>
      <scheme val="minor"/>
    </font>
    <font>
      <b/>
      <sz val="11"/>
      <color theme="1"/>
      <name val="Calibri"/>
      <family val="2"/>
      <scheme val="minor"/>
    </font>
    <font>
      <b/>
      <sz val="14"/>
      <color theme="1"/>
      <name val="Arial"/>
      <family val="2"/>
    </font>
    <font>
      <sz val="14"/>
      <color theme="1"/>
      <name val="Arial"/>
      <family val="2"/>
    </font>
    <font>
      <b/>
      <sz val="18"/>
      <color theme="1"/>
      <name val="Arial"/>
      <family val="2"/>
    </font>
    <font>
      <sz val="11"/>
      <name val="Calibri"/>
      <family val="2"/>
    </font>
    <font>
      <b/>
      <sz val="11"/>
      <name val="Calibri"/>
      <family val="2"/>
      <scheme val="minor"/>
    </font>
    <font>
      <b/>
      <sz val="10"/>
      <color theme="1"/>
      <name val="Calibri"/>
      <family val="2"/>
      <scheme val="minor"/>
    </font>
    <font>
      <b/>
      <sz val="9"/>
      <color indexed="81"/>
      <name val="Tahoma"/>
      <family val="2"/>
    </font>
    <font>
      <sz val="9"/>
      <color indexed="81"/>
      <name val="Tahoma"/>
      <family val="2"/>
    </font>
    <font>
      <sz val="8"/>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2" borderId="1" xfId="0" applyFont="1" applyFill="1" applyBorder="1"/>
    <xf numFmtId="0" fontId="0" fillId="0" borderId="1" xfId="0" applyBorder="1"/>
    <xf numFmtId="0" fontId="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3"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2" fillId="0" borderId="0" xfId="0" applyFont="1" applyBorder="1" applyAlignment="1">
      <alignment vertical="center"/>
    </xf>
    <xf numFmtId="0" fontId="0" fillId="0" borderId="0" xfId="0" applyBorder="1"/>
    <xf numFmtId="0" fontId="1" fillId="0" borderId="0" xfId="0" applyFont="1" applyAlignment="1">
      <alignment horizontal="right"/>
    </xf>
    <xf numFmtId="0" fontId="1" fillId="0" borderId="0" xfId="0" applyFont="1" applyBorder="1" applyAlignment="1">
      <alignment horizontal="right"/>
    </xf>
    <xf numFmtId="0" fontId="0" fillId="0" borderId="0" xfId="0" applyBorder="1" applyAlignment="1">
      <alignment horizontal="left"/>
    </xf>
    <xf numFmtId="0" fontId="4" fillId="0" borderId="0" xfId="0" applyFont="1" applyBorder="1" applyAlignment="1">
      <alignment horizontal="center" vertical="center"/>
    </xf>
    <xf numFmtId="0" fontId="3" fillId="0" borderId="0" xfId="0" applyFont="1" applyBorder="1" applyAlignment="1">
      <alignment vertical="center"/>
    </xf>
    <xf numFmtId="164" fontId="0" fillId="0" borderId="0" xfId="0" applyNumberFormat="1"/>
    <xf numFmtId="0" fontId="5" fillId="0" borderId="0" xfId="0" applyFont="1"/>
    <xf numFmtId="0" fontId="0" fillId="0" borderId="0" xfId="0" applyAlignment="1">
      <alignment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 fillId="0" borderId="0" xfId="0" applyFont="1"/>
    <xf numFmtId="0" fontId="0" fillId="0" borderId="9" xfId="0" applyBorder="1"/>
    <xf numFmtId="0" fontId="0" fillId="0" borderId="10" xfId="0" applyBorder="1"/>
    <xf numFmtId="0" fontId="1" fillId="0" borderId="7" xfId="0" applyFont="1" applyBorder="1"/>
    <xf numFmtId="17" fontId="1" fillId="4" borderId="5" xfId="0" applyNumberFormat="1" applyFont="1" applyFill="1" applyBorder="1" applyAlignment="1">
      <alignment horizontal="right"/>
    </xf>
    <xf numFmtId="17" fontId="1" fillId="4" borderId="11" xfId="0" applyNumberFormat="1" applyFont="1" applyFill="1" applyBorder="1" applyAlignment="1">
      <alignment horizontal="right"/>
    </xf>
    <xf numFmtId="0" fontId="1" fillId="0" borderId="12" xfId="0" applyFont="1" applyBorder="1"/>
    <xf numFmtId="0" fontId="0" fillId="5" borderId="13" xfId="0" applyFill="1" applyBorder="1"/>
    <xf numFmtId="0" fontId="0" fillId="5" borderId="6" xfId="0" applyFill="1" applyBorder="1"/>
    <xf numFmtId="17" fontId="1" fillId="5" borderId="5" xfId="0" applyNumberFormat="1" applyFont="1" applyFill="1" applyBorder="1" applyAlignment="1">
      <alignment horizontal="right"/>
    </xf>
    <xf numFmtId="0" fontId="3" fillId="0" borderId="0" xfId="0" applyFont="1" applyBorder="1" applyAlignment="1">
      <alignment horizontal="center" vertical="center"/>
    </xf>
    <xf numFmtId="0" fontId="0" fillId="0" borderId="0" xfId="0" applyAlignment="1">
      <alignment horizontal="right"/>
    </xf>
    <xf numFmtId="0" fontId="0" fillId="0" borderId="7" xfId="0" applyBorder="1"/>
    <xf numFmtId="0" fontId="2"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right"/>
    </xf>
    <xf numFmtId="0" fontId="0" fillId="0" borderId="0" xfId="0" applyAlignment="1">
      <alignment horizontal="right"/>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0" fillId="0" borderId="2" xfId="0" applyBorder="1" applyAlignment="1">
      <alignment horizontal="center"/>
    </xf>
    <xf numFmtId="0" fontId="3" fillId="0" borderId="4" xfId="0" applyFont="1" applyBorder="1" applyAlignment="1">
      <alignment horizontal="center" vertical="center" wrapText="1"/>
    </xf>
    <xf numFmtId="0" fontId="0" fillId="0" borderId="0" xfId="0"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0" xfId="0" applyFont="1" applyAlignment="1">
      <alignment horizontal="center" vertical="center"/>
    </xf>
    <xf numFmtId="0" fontId="0" fillId="0" borderId="16" xfId="0" applyBorder="1" applyAlignment="1">
      <alignment horizontal="center"/>
    </xf>
    <xf numFmtId="0" fontId="0" fillId="0" borderId="0" xfId="0" applyFill="1" applyBorder="1" applyAlignment="1">
      <alignment horizontal="right"/>
    </xf>
    <xf numFmtId="0" fontId="0" fillId="0" borderId="16" xfId="0" applyBorder="1" applyAlignment="1">
      <alignment horizontal="left"/>
    </xf>
    <xf numFmtId="0" fontId="0" fillId="0" borderId="3" xfId="0" applyBorder="1" applyAlignment="1">
      <alignment horizontal="left"/>
    </xf>
    <xf numFmtId="0" fontId="0" fillId="0" borderId="0" xfId="0" applyFill="1" applyBorder="1" applyAlignment="1"/>
    <xf numFmtId="0" fontId="0" fillId="0" borderId="0" xfId="0" applyAlignment="1"/>
    <xf numFmtId="0" fontId="1" fillId="0" borderId="0" xfId="0" applyFont="1" applyBorder="1" applyAlignment="1">
      <alignment horizontal="center" vertical="center"/>
    </xf>
  </cellXfs>
  <cellStyles count="1">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DC4A8-EB6E-430D-B089-BB213AD29E40}">
  <dimension ref="A1:D108"/>
  <sheetViews>
    <sheetView workbookViewId="0">
      <selection activeCell="C52" sqref="C52"/>
    </sheetView>
  </sheetViews>
  <sheetFormatPr defaultRowHeight="15" x14ac:dyDescent="0.25"/>
  <cols>
    <col min="2" max="2" width="107.5703125" bestFit="1" customWidth="1"/>
    <col min="3" max="3" width="110.7109375" bestFit="1" customWidth="1"/>
  </cols>
  <sheetData>
    <row r="1" spans="1:4" ht="23.25" x14ac:dyDescent="0.25">
      <c r="A1" s="38" t="s">
        <v>2</v>
      </c>
      <c r="B1" s="38"/>
    </row>
    <row r="2" spans="1:4" ht="18" x14ac:dyDescent="0.25">
      <c r="A2" s="37" t="s">
        <v>70</v>
      </c>
      <c r="B2" s="37"/>
      <c r="C2" s="37" t="s">
        <v>140</v>
      </c>
      <c r="D2" s="37"/>
    </row>
    <row r="3" spans="1:4" ht="18" x14ac:dyDescent="0.25">
      <c r="A3" s="3" t="s">
        <v>12</v>
      </c>
      <c r="B3" s="5" t="s">
        <v>1</v>
      </c>
    </row>
    <row r="4" spans="1:4" ht="18" x14ac:dyDescent="0.25">
      <c r="A4" s="3" t="s">
        <v>13</v>
      </c>
      <c r="B4" s="5" t="s">
        <v>3</v>
      </c>
    </row>
    <row r="5" spans="1:4" ht="18" x14ac:dyDescent="0.25">
      <c r="A5" s="3" t="s">
        <v>14</v>
      </c>
      <c r="B5" s="5" t="s">
        <v>4</v>
      </c>
      <c r="C5" s="20" t="s">
        <v>138</v>
      </c>
    </row>
    <row r="6" spans="1:4" ht="18" x14ac:dyDescent="0.25">
      <c r="A6" s="3" t="s">
        <v>15</v>
      </c>
      <c r="B6" s="5" t="s">
        <v>11</v>
      </c>
      <c r="C6" s="20" t="s">
        <v>139</v>
      </c>
    </row>
    <row r="7" spans="1:4" ht="18" x14ac:dyDescent="0.25">
      <c r="A7" s="5"/>
    </row>
    <row r="8" spans="1:4" ht="18" x14ac:dyDescent="0.25">
      <c r="A8" s="37" t="s">
        <v>71</v>
      </c>
      <c r="B8" s="37"/>
    </row>
    <row r="9" spans="1:4" ht="18" x14ac:dyDescent="0.25">
      <c r="A9" s="3" t="s">
        <v>16</v>
      </c>
      <c r="B9" s="5" t="s">
        <v>5</v>
      </c>
      <c r="C9" t="s">
        <v>141</v>
      </c>
    </row>
    <row r="10" spans="1:4" ht="18" x14ac:dyDescent="0.25">
      <c r="A10" s="3" t="s">
        <v>17</v>
      </c>
      <c r="B10" s="5" t="s">
        <v>6</v>
      </c>
    </row>
    <row r="11" spans="1:4" ht="18" x14ac:dyDescent="0.25">
      <c r="A11" s="3" t="s">
        <v>18</v>
      </c>
      <c r="B11" s="5" t="s">
        <v>7</v>
      </c>
      <c r="C11" t="s">
        <v>155</v>
      </c>
    </row>
    <row r="12" spans="1:4" ht="18" x14ac:dyDescent="0.25">
      <c r="A12" s="5"/>
    </row>
    <row r="13" spans="1:4" ht="18" x14ac:dyDescent="0.25">
      <c r="A13" s="37" t="s">
        <v>27</v>
      </c>
      <c r="B13" s="37"/>
      <c r="C13" s="20" t="s">
        <v>142</v>
      </c>
    </row>
    <row r="14" spans="1:4" ht="18" customHeight="1" x14ac:dyDescent="0.25">
      <c r="A14" s="3" t="s">
        <v>22</v>
      </c>
      <c r="B14" s="5" t="s">
        <v>21</v>
      </c>
      <c r="C14" s="21" t="s">
        <v>143</v>
      </c>
    </row>
    <row r="15" spans="1:4" ht="18" x14ac:dyDescent="0.25">
      <c r="A15" s="3" t="s">
        <v>20</v>
      </c>
      <c r="B15" s="5" t="s">
        <v>19</v>
      </c>
      <c r="C15" t="s">
        <v>144</v>
      </c>
    </row>
    <row r="16" spans="1:4" ht="18" customHeight="1" x14ac:dyDescent="0.25">
      <c r="A16" s="3" t="s">
        <v>23</v>
      </c>
      <c r="B16" s="5" t="s">
        <v>24</v>
      </c>
      <c r="C16" s="21" t="s">
        <v>145</v>
      </c>
    </row>
    <row r="17" spans="1:3" ht="18" customHeight="1" x14ac:dyDescent="0.25">
      <c r="A17" s="3" t="s">
        <v>25</v>
      </c>
      <c r="B17" s="5" t="s">
        <v>26</v>
      </c>
      <c r="C17" s="21" t="s">
        <v>146</v>
      </c>
    </row>
    <row r="18" spans="1:3" ht="18" x14ac:dyDescent="0.25">
      <c r="A18" s="5"/>
    </row>
    <row r="19" spans="1:3" ht="18" x14ac:dyDescent="0.25">
      <c r="A19" s="37" t="s">
        <v>64</v>
      </c>
      <c r="B19" s="37"/>
    </row>
    <row r="20" spans="1:3" ht="18" x14ac:dyDescent="0.25">
      <c r="A20" s="3" t="s">
        <v>28</v>
      </c>
      <c r="B20" s="5" t="s">
        <v>29</v>
      </c>
      <c r="C20" t="s">
        <v>147</v>
      </c>
    </row>
    <row r="21" spans="1:3" ht="18" x14ac:dyDescent="0.25">
      <c r="A21" s="5"/>
    </row>
    <row r="22" spans="1:3" ht="18" x14ac:dyDescent="0.25">
      <c r="A22" s="37" t="s">
        <v>8</v>
      </c>
      <c r="B22" s="37"/>
    </row>
    <row r="23" spans="1:3" ht="18" x14ac:dyDescent="0.25">
      <c r="A23" s="3" t="s">
        <v>30</v>
      </c>
      <c r="B23" s="5" t="s">
        <v>83</v>
      </c>
      <c r="C23" t="s">
        <v>148</v>
      </c>
    </row>
    <row r="24" spans="1:3" ht="18" x14ac:dyDescent="0.25">
      <c r="A24" s="5"/>
    </row>
    <row r="25" spans="1:3" ht="18" x14ac:dyDescent="0.25">
      <c r="A25" s="37" t="s">
        <v>31</v>
      </c>
      <c r="B25" s="37"/>
    </row>
    <row r="26" spans="1:3" ht="18" x14ac:dyDescent="0.25">
      <c r="A26" s="3" t="s">
        <v>32</v>
      </c>
      <c r="B26" s="5" t="s">
        <v>33</v>
      </c>
      <c r="C26" t="s">
        <v>149</v>
      </c>
    </row>
    <row r="27" spans="1:3" ht="18" x14ac:dyDescent="0.25">
      <c r="A27" s="5"/>
    </row>
    <row r="28" spans="1:3" ht="18" x14ac:dyDescent="0.25">
      <c r="A28" s="37" t="s">
        <v>9</v>
      </c>
      <c r="B28" s="37"/>
    </row>
    <row r="29" spans="1:3" ht="18" x14ac:dyDescent="0.25">
      <c r="A29" s="3" t="s">
        <v>34</v>
      </c>
      <c r="B29" s="5" t="s">
        <v>35</v>
      </c>
    </row>
    <row r="30" spans="1:3" ht="18" x14ac:dyDescent="0.25">
      <c r="A30" s="3" t="s">
        <v>36</v>
      </c>
      <c r="B30" s="5" t="s">
        <v>37</v>
      </c>
    </row>
    <row r="31" spans="1:3" ht="18" x14ac:dyDescent="0.25">
      <c r="A31" s="3" t="s">
        <v>38</v>
      </c>
      <c r="B31" s="5" t="s">
        <v>39</v>
      </c>
    </row>
    <row r="32" spans="1:3" ht="18" x14ac:dyDescent="0.25">
      <c r="A32" s="3" t="s">
        <v>40</v>
      </c>
      <c r="B32" s="5" t="s">
        <v>41</v>
      </c>
    </row>
    <row r="33" spans="1:3" ht="18" x14ac:dyDescent="0.25">
      <c r="A33" s="3" t="s">
        <v>42</v>
      </c>
      <c r="B33" s="5" t="s">
        <v>43</v>
      </c>
    </row>
    <row r="34" spans="1:3" ht="18" x14ac:dyDescent="0.25">
      <c r="A34" s="3" t="s">
        <v>44</v>
      </c>
      <c r="B34" s="5" t="s">
        <v>51</v>
      </c>
    </row>
    <row r="35" spans="1:3" ht="18" x14ac:dyDescent="0.25">
      <c r="A35" s="3" t="s">
        <v>45</v>
      </c>
      <c r="B35" s="5" t="s">
        <v>46</v>
      </c>
    </row>
    <row r="36" spans="1:3" ht="18" x14ac:dyDescent="0.25">
      <c r="A36" s="3" t="s">
        <v>47</v>
      </c>
      <c r="B36" s="5" t="s">
        <v>48</v>
      </c>
    </row>
    <row r="37" spans="1:3" ht="18" x14ac:dyDescent="0.25">
      <c r="A37" s="3" t="s">
        <v>49</v>
      </c>
      <c r="B37" s="5" t="s">
        <v>50</v>
      </c>
    </row>
    <row r="38" spans="1:3" ht="18" x14ac:dyDescent="0.25">
      <c r="A38" s="3" t="s">
        <v>52</v>
      </c>
      <c r="B38" s="5" t="s">
        <v>53</v>
      </c>
    </row>
    <row r="39" spans="1:3" ht="18" x14ac:dyDescent="0.25">
      <c r="A39" s="3" t="s">
        <v>54</v>
      </c>
      <c r="B39" s="5" t="s">
        <v>55</v>
      </c>
    </row>
    <row r="40" spans="1:3" ht="18" x14ac:dyDescent="0.25">
      <c r="A40" s="5"/>
    </row>
    <row r="41" spans="1:3" ht="18" x14ac:dyDescent="0.25">
      <c r="A41" s="37" t="s">
        <v>66</v>
      </c>
      <c r="B41" s="37"/>
    </row>
    <row r="42" spans="1:3" ht="18" x14ac:dyDescent="0.25">
      <c r="A42" s="3" t="s">
        <v>56</v>
      </c>
      <c r="B42" s="5" t="s">
        <v>57</v>
      </c>
      <c r="C42" s="20" t="s">
        <v>150</v>
      </c>
    </row>
    <row r="43" spans="1:3" ht="18" x14ac:dyDescent="0.25">
      <c r="A43" s="3"/>
      <c r="B43" s="5"/>
    </row>
    <row r="44" spans="1:3" ht="18" x14ac:dyDescent="0.25">
      <c r="A44" s="37" t="s">
        <v>67</v>
      </c>
      <c r="B44" s="37"/>
    </row>
    <row r="45" spans="1:3" ht="18" x14ac:dyDescent="0.25">
      <c r="A45" s="3" t="s">
        <v>58</v>
      </c>
      <c r="B45" s="5" t="s">
        <v>59</v>
      </c>
      <c r="C45" t="s">
        <v>151</v>
      </c>
    </row>
    <row r="46" spans="1:3" ht="18" x14ac:dyDescent="0.25">
      <c r="A46" s="3"/>
      <c r="B46" s="5"/>
    </row>
    <row r="47" spans="1:3" ht="18" x14ac:dyDescent="0.25">
      <c r="A47" s="37" t="s">
        <v>68</v>
      </c>
      <c r="B47" s="37"/>
    </row>
    <row r="48" spans="1:3" ht="18" x14ac:dyDescent="0.25">
      <c r="A48" s="6" t="s">
        <v>60</v>
      </c>
      <c r="B48" s="5" t="s">
        <v>61</v>
      </c>
      <c r="C48" t="s">
        <v>151</v>
      </c>
    </row>
    <row r="49" spans="1:3" ht="18" x14ac:dyDescent="0.25">
      <c r="A49" s="3"/>
      <c r="B49" s="5"/>
    </row>
    <row r="50" spans="1:3" s="3" customFormat="1" ht="18" x14ac:dyDescent="0.25">
      <c r="A50" s="37" t="s">
        <v>69</v>
      </c>
      <c r="B50" s="37"/>
    </row>
    <row r="51" spans="1:3" ht="18" x14ac:dyDescent="0.25">
      <c r="A51" s="3" t="s">
        <v>62</v>
      </c>
      <c r="B51" s="5" t="s">
        <v>63</v>
      </c>
      <c r="C51" t="s">
        <v>152</v>
      </c>
    </row>
    <row r="52" spans="1:3" ht="18" x14ac:dyDescent="0.25">
      <c r="A52" s="5"/>
    </row>
    <row r="53" spans="1:3" ht="18" x14ac:dyDescent="0.25">
      <c r="A53" s="3" t="s">
        <v>72</v>
      </c>
    </row>
    <row r="54" spans="1:3" ht="18" x14ac:dyDescent="0.25">
      <c r="A54" s="3" t="s">
        <v>65</v>
      </c>
      <c r="B54" s="5" t="s">
        <v>73</v>
      </c>
      <c r="C54" t="s">
        <v>156</v>
      </c>
    </row>
    <row r="55" spans="1:3" ht="18" x14ac:dyDescent="0.25">
      <c r="A55" s="5"/>
    </row>
    <row r="56" spans="1:3" ht="18" x14ac:dyDescent="0.25">
      <c r="A56" s="37" t="s">
        <v>74</v>
      </c>
      <c r="B56" s="37"/>
    </row>
    <row r="57" spans="1:3" ht="18" x14ac:dyDescent="0.25">
      <c r="A57" s="3" t="s">
        <v>75</v>
      </c>
      <c r="B57" s="5" t="s">
        <v>10</v>
      </c>
      <c r="C57" t="s">
        <v>153</v>
      </c>
    </row>
    <row r="58" spans="1:3" ht="18" x14ac:dyDescent="0.25">
      <c r="A58" s="5"/>
    </row>
    <row r="59" spans="1:3" ht="18" x14ac:dyDescent="0.25">
      <c r="A59" s="3"/>
    </row>
    <row r="60" spans="1:3" ht="18" x14ac:dyDescent="0.25">
      <c r="A60" s="3"/>
      <c r="B60" s="5"/>
    </row>
    <row r="61" spans="1:3" ht="18" x14ac:dyDescent="0.25">
      <c r="A61" s="5"/>
    </row>
    <row r="62" spans="1:3" ht="18" x14ac:dyDescent="0.25">
      <c r="A62" s="3"/>
    </row>
    <row r="63" spans="1:3" ht="18" x14ac:dyDescent="0.25">
      <c r="A63" s="3"/>
      <c r="B63" s="5"/>
    </row>
    <row r="64" spans="1:3" ht="18" x14ac:dyDescent="0.25">
      <c r="A64" s="3"/>
      <c r="B64" s="5"/>
    </row>
    <row r="65" spans="1:2" ht="18" x14ac:dyDescent="0.25">
      <c r="A65" s="5"/>
    </row>
    <row r="66" spans="1:2" ht="18" x14ac:dyDescent="0.25">
      <c r="A66" s="3"/>
    </row>
    <row r="67" spans="1:2" ht="18" x14ac:dyDescent="0.25">
      <c r="A67" s="3"/>
    </row>
    <row r="68" spans="1:2" ht="18" x14ac:dyDescent="0.25">
      <c r="A68" s="3"/>
    </row>
    <row r="69" spans="1:2" ht="18" x14ac:dyDescent="0.25">
      <c r="A69" s="3"/>
    </row>
    <row r="70" spans="1:2" ht="18" x14ac:dyDescent="0.25">
      <c r="A70" s="3"/>
    </row>
    <row r="71" spans="1:2" ht="18" x14ac:dyDescent="0.25">
      <c r="A71" s="3"/>
    </row>
    <row r="72" spans="1:2" ht="18" x14ac:dyDescent="0.25">
      <c r="A72" s="5"/>
    </row>
    <row r="73" spans="1:2" ht="18" x14ac:dyDescent="0.25">
      <c r="A73" s="3"/>
    </row>
    <row r="74" spans="1:2" ht="18" x14ac:dyDescent="0.25">
      <c r="A74" s="3"/>
      <c r="B74" s="5"/>
    </row>
    <row r="75" spans="1:2" ht="18" x14ac:dyDescent="0.25">
      <c r="A75" s="5"/>
    </row>
    <row r="76" spans="1:2" ht="18" x14ac:dyDescent="0.25">
      <c r="A76" s="3"/>
    </row>
    <row r="77" spans="1:2" ht="18" x14ac:dyDescent="0.25">
      <c r="A77" s="3"/>
    </row>
    <row r="78" spans="1:2" ht="18" x14ac:dyDescent="0.25">
      <c r="A78" s="3"/>
    </row>
    <row r="79" spans="1:2" ht="18" x14ac:dyDescent="0.25">
      <c r="A79" s="3"/>
    </row>
    <row r="80" spans="1:2" ht="18" x14ac:dyDescent="0.25">
      <c r="A80" s="5"/>
    </row>
    <row r="81" spans="1:2" ht="18" x14ac:dyDescent="0.25">
      <c r="A81" s="3"/>
    </row>
    <row r="82" spans="1:2" ht="18" x14ac:dyDescent="0.25">
      <c r="A82" s="3"/>
    </row>
    <row r="83" spans="1:2" ht="18" x14ac:dyDescent="0.25">
      <c r="A83" s="3"/>
    </row>
    <row r="84" spans="1:2" ht="18" x14ac:dyDescent="0.25">
      <c r="A84" s="3"/>
    </row>
    <row r="85" spans="1:2" ht="18" x14ac:dyDescent="0.25">
      <c r="A85" s="3"/>
    </row>
    <row r="86" spans="1:2" ht="18" x14ac:dyDescent="0.25">
      <c r="A86" s="3"/>
    </row>
    <row r="87" spans="1:2" ht="18" x14ac:dyDescent="0.25">
      <c r="A87" s="5"/>
    </row>
    <row r="88" spans="1:2" ht="18" x14ac:dyDescent="0.25">
      <c r="A88" s="3"/>
    </row>
    <row r="89" spans="1:2" ht="18" x14ac:dyDescent="0.25">
      <c r="A89" s="3"/>
      <c r="B89" s="5"/>
    </row>
    <row r="90" spans="1:2" ht="18" x14ac:dyDescent="0.25">
      <c r="A90" s="5"/>
    </row>
    <row r="91" spans="1:2" ht="18" x14ac:dyDescent="0.25">
      <c r="A91" s="3"/>
    </row>
    <row r="92" spans="1:2" ht="18" x14ac:dyDescent="0.25">
      <c r="A92" s="3"/>
    </row>
    <row r="93" spans="1:2" ht="18" x14ac:dyDescent="0.25">
      <c r="A93" s="3"/>
    </row>
    <row r="94" spans="1:2" ht="18" x14ac:dyDescent="0.25">
      <c r="A94" s="3"/>
    </row>
    <row r="95" spans="1:2" ht="18" x14ac:dyDescent="0.25">
      <c r="A95" s="3"/>
    </row>
    <row r="96" spans="1:2" ht="18" x14ac:dyDescent="0.25">
      <c r="A96" s="5"/>
    </row>
    <row r="97" spans="1:1" ht="18" x14ac:dyDescent="0.25">
      <c r="A97" s="3"/>
    </row>
    <row r="98" spans="1:1" ht="18" x14ac:dyDescent="0.25">
      <c r="A98" s="3"/>
    </row>
    <row r="99" spans="1:1" ht="18" x14ac:dyDescent="0.25">
      <c r="A99" s="3"/>
    </row>
    <row r="100" spans="1:1" ht="18" x14ac:dyDescent="0.25">
      <c r="A100" s="3"/>
    </row>
    <row r="101" spans="1:1" ht="18" x14ac:dyDescent="0.25">
      <c r="A101" s="3"/>
    </row>
    <row r="102" spans="1:1" ht="18" x14ac:dyDescent="0.25">
      <c r="A102" s="3"/>
    </row>
    <row r="103" spans="1:1" ht="18" x14ac:dyDescent="0.25">
      <c r="A103" s="3"/>
    </row>
    <row r="104" spans="1:1" ht="18" x14ac:dyDescent="0.25">
      <c r="A104" s="3"/>
    </row>
    <row r="105" spans="1:1" ht="18" x14ac:dyDescent="0.25">
      <c r="A105" s="3"/>
    </row>
    <row r="106" spans="1:1" x14ac:dyDescent="0.25">
      <c r="A106" s="4"/>
    </row>
    <row r="107" spans="1:1" x14ac:dyDescent="0.25">
      <c r="A107" s="4"/>
    </row>
    <row r="108" spans="1:1" x14ac:dyDescent="0.25">
      <c r="A108" s="4"/>
    </row>
  </sheetData>
  <mergeCells count="14">
    <mergeCell ref="A1:B1"/>
    <mergeCell ref="A2:B2"/>
    <mergeCell ref="A8:B8"/>
    <mergeCell ref="A25:B25"/>
    <mergeCell ref="A22:B22"/>
    <mergeCell ref="A19:B19"/>
    <mergeCell ref="A13:B13"/>
    <mergeCell ref="A56:B56"/>
    <mergeCell ref="A50:B50"/>
    <mergeCell ref="C2:D2"/>
    <mergeCell ref="A41:B41"/>
    <mergeCell ref="A28:B28"/>
    <mergeCell ref="A44:B44"/>
    <mergeCell ref="A47:B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61366-5D39-4E0E-8A8F-0EE807B7F4CA}">
  <dimension ref="A1:AD36"/>
  <sheetViews>
    <sheetView workbookViewId="0">
      <selection activeCell="Z20" sqref="Z20"/>
    </sheetView>
  </sheetViews>
  <sheetFormatPr defaultRowHeight="15" x14ac:dyDescent="0.25"/>
  <sheetData>
    <row r="1" spans="1:24" x14ac:dyDescent="0.25">
      <c r="A1" s="35" t="s">
        <v>88</v>
      </c>
    </row>
    <row r="2" spans="1:24" x14ac:dyDescent="0.25">
      <c r="A2" s="35" t="s">
        <v>179</v>
      </c>
    </row>
    <row r="3" spans="1:24" x14ac:dyDescent="0.25">
      <c r="A3" s="35" t="s">
        <v>180</v>
      </c>
      <c r="H3" s="48" t="s">
        <v>193</v>
      </c>
      <c r="I3" s="48"/>
      <c r="J3" s="48"/>
      <c r="K3" s="48"/>
      <c r="L3" s="48"/>
      <c r="M3" s="48"/>
      <c r="N3" s="48"/>
      <c r="O3" s="48"/>
      <c r="P3" s="48"/>
      <c r="Q3" s="48"/>
      <c r="R3" s="48"/>
      <c r="S3" s="48"/>
      <c r="T3" s="48"/>
      <c r="U3" s="48"/>
      <c r="V3" s="48"/>
      <c r="W3" s="48"/>
      <c r="X3" s="48"/>
    </row>
    <row r="4" spans="1:24" x14ac:dyDescent="0.25">
      <c r="A4" s="35"/>
      <c r="H4" s="48"/>
      <c r="I4" s="48"/>
      <c r="J4" s="48"/>
      <c r="K4" s="48"/>
      <c r="L4" s="48"/>
      <c r="M4" s="48"/>
      <c r="N4" s="48"/>
      <c r="O4" s="48"/>
      <c r="P4" s="48"/>
      <c r="Q4" s="48"/>
      <c r="R4" s="48"/>
      <c r="S4" s="48"/>
      <c r="T4" s="48"/>
      <c r="U4" s="48"/>
      <c r="V4" s="48"/>
      <c r="W4" s="48"/>
      <c r="X4" s="48"/>
    </row>
    <row r="5" spans="1:24" x14ac:dyDescent="0.25">
      <c r="A5" s="40" t="s">
        <v>197</v>
      </c>
      <c r="B5" s="40"/>
      <c r="C5" s="51"/>
      <c r="D5" s="51"/>
      <c r="E5" s="51"/>
      <c r="F5" s="51"/>
      <c r="H5" s="45" t="s">
        <v>189</v>
      </c>
      <c r="I5" s="45"/>
      <c r="K5" s="45" t="s">
        <v>190</v>
      </c>
      <c r="L5" s="45"/>
      <c r="N5" s="45" t="s">
        <v>191</v>
      </c>
      <c r="O5" s="45"/>
      <c r="Q5" s="45" t="s">
        <v>192</v>
      </c>
      <c r="R5" s="45"/>
      <c r="T5" s="49" t="s">
        <v>194</v>
      </c>
      <c r="U5" s="49"/>
      <c r="W5" s="45" t="s">
        <v>195</v>
      </c>
      <c r="X5" s="45"/>
    </row>
    <row r="6" spans="1:24" x14ac:dyDescent="0.25">
      <c r="A6" s="50" t="s">
        <v>196</v>
      </c>
      <c r="B6" s="50"/>
      <c r="C6" s="52"/>
      <c r="D6" s="52"/>
      <c r="E6" s="52"/>
      <c r="F6" s="52"/>
      <c r="H6" s="46"/>
      <c r="I6" s="47"/>
      <c r="K6" s="46"/>
      <c r="L6" s="47"/>
      <c r="N6" s="46"/>
      <c r="O6" s="47"/>
      <c r="Q6" s="46"/>
      <c r="R6" s="47"/>
      <c r="T6" s="46"/>
      <c r="U6" s="47"/>
      <c r="W6" s="46"/>
      <c r="X6" s="47"/>
    </row>
    <row r="8" spans="1:24" x14ac:dyDescent="0.25">
      <c r="A8" s="40" t="s">
        <v>198</v>
      </c>
      <c r="B8" s="40"/>
      <c r="C8" s="51"/>
      <c r="D8" s="51"/>
      <c r="E8" s="51"/>
      <c r="F8" s="51"/>
      <c r="H8" s="45" t="s">
        <v>189</v>
      </c>
      <c r="I8" s="45"/>
      <c r="K8" s="45" t="s">
        <v>190</v>
      </c>
      <c r="L8" s="45"/>
      <c r="N8" s="45" t="s">
        <v>191</v>
      </c>
      <c r="O8" s="45"/>
      <c r="Q8" s="45" t="s">
        <v>192</v>
      </c>
      <c r="R8" s="45"/>
      <c r="T8" s="49" t="s">
        <v>194</v>
      </c>
      <c r="U8" s="49"/>
      <c r="W8" s="45" t="s">
        <v>195</v>
      </c>
      <c r="X8" s="45"/>
    </row>
    <row r="9" spans="1:24" x14ac:dyDescent="0.25">
      <c r="A9" s="50" t="s">
        <v>196</v>
      </c>
      <c r="B9" s="50"/>
      <c r="C9" s="52"/>
      <c r="D9" s="52"/>
      <c r="E9" s="52"/>
      <c r="F9" s="52"/>
      <c r="H9" s="46"/>
      <c r="I9" s="47"/>
      <c r="K9" s="46"/>
      <c r="L9" s="47"/>
      <c r="N9" s="46"/>
      <c r="O9" s="47"/>
      <c r="Q9" s="46"/>
      <c r="R9" s="47"/>
      <c r="T9" s="46"/>
      <c r="U9" s="47"/>
      <c r="W9" s="46"/>
      <c r="X9" s="47"/>
    </row>
    <row r="11" spans="1:24" x14ac:dyDescent="0.25">
      <c r="A11" s="40" t="s">
        <v>199</v>
      </c>
      <c r="B11" s="40"/>
      <c r="C11" s="51"/>
      <c r="D11" s="51"/>
      <c r="E11" s="51"/>
      <c r="F11" s="51"/>
      <c r="H11" s="45" t="s">
        <v>189</v>
      </c>
      <c r="I11" s="45"/>
      <c r="K11" s="45" t="s">
        <v>190</v>
      </c>
      <c r="L11" s="45"/>
      <c r="N11" s="45" t="s">
        <v>191</v>
      </c>
      <c r="O11" s="45"/>
      <c r="Q11" s="45" t="s">
        <v>192</v>
      </c>
      <c r="R11" s="45"/>
      <c r="T11" s="49" t="s">
        <v>194</v>
      </c>
      <c r="U11" s="49"/>
      <c r="W11" s="45" t="s">
        <v>195</v>
      </c>
      <c r="X11" s="45"/>
    </row>
    <row r="12" spans="1:24" x14ac:dyDescent="0.25">
      <c r="A12" s="50" t="s">
        <v>196</v>
      </c>
      <c r="B12" s="50"/>
      <c r="C12" s="52"/>
      <c r="D12" s="52"/>
      <c r="E12" s="52"/>
      <c r="F12" s="52"/>
      <c r="H12" s="46"/>
      <c r="I12" s="47"/>
      <c r="K12" s="46"/>
      <c r="L12" s="47"/>
      <c r="N12" s="46"/>
      <c r="O12" s="47"/>
      <c r="Q12" s="46"/>
      <c r="R12" s="47"/>
      <c r="T12" s="46"/>
      <c r="U12" s="47"/>
      <c r="W12" s="46"/>
      <c r="X12" s="47"/>
    </row>
    <row r="14" spans="1:24" x14ac:dyDescent="0.25">
      <c r="A14" s="40" t="s">
        <v>200</v>
      </c>
      <c r="B14" s="40"/>
      <c r="C14" s="51"/>
      <c r="D14" s="51"/>
      <c r="E14" s="51"/>
      <c r="F14" s="51"/>
      <c r="H14" s="45" t="s">
        <v>189</v>
      </c>
      <c r="I14" s="45"/>
      <c r="K14" s="45" t="s">
        <v>190</v>
      </c>
      <c r="L14" s="45"/>
      <c r="N14" s="45" t="s">
        <v>191</v>
      </c>
      <c r="O14" s="45"/>
      <c r="Q14" s="45" t="s">
        <v>192</v>
      </c>
      <c r="R14" s="45"/>
      <c r="T14" s="49" t="s">
        <v>194</v>
      </c>
      <c r="U14" s="49"/>
      <c r="W14" s="45" t="s">
        <v>195</v>
      </c>
      <c r="X14" s="45"/>
    </row>
    <row r="15" spans="1:24" x14ac:dyDescent="0.25">
      <c r="A15" s="50" t="s">
        <v>196</v>
      </c>
      <c r="B15" s="50"/>
      <c r="C15" s="52"/>
      <c r="D15" s="52"/>
      <c r="E15" s="52"/>
      <c r="F15" s="52"/>
      <c r="H15" s="46"/>
      <c r="I15" s="47"/>
      <c r="K15" s="46"/>
      <c r="L15" s="47"/>
      <c r="N15" s="46"/>
      <c r="O15" s="47"/>
      <c r="Q15" s="46"/>
      <c r="R15" s="47"/>
      <c r="T15" s="46"/>
      <c r="U15" s="47"/>
      <c r="W15" s="46"/>
      <c r="X15" s="47"/>
    </row>
    <row r="17" spans="1:24" x14ac:dyDescent="0.25">
      <c r="A17" s="40" t="s">
        <v>201</v>
      </c>
      <c r="B17" s="40"/>
      <c r="C17" s="51"/>
      <c r="D17" s="51"/>
      <c r="E17" s="51"/>
      <c r="F17" s="51"/>
      <c r="H17" s="45" t="s">
        <v>189</v>
      </c>
      <c r="I17" s="45"/>
      <c r="K17" s="45" t="s">
        <v>190</v>
      </c>
      <c r="L17" s="45"/>
      <c r="N17" s="45" t="s">
        <v>191</v>
      </c>
      <c r="O17" s="45"/>
      <c r="Q17" s="45" t="s">
        <v>192</v>
      </c>
      <c r="R17" s="45"/>
      <c r="T17" s="49" t="s">
        <v>194</v>
      </c>
      <c r="U17" s="49"/>
      <c r="W17" s="45" t="s">
        <v>195</v>
      </c>
      <c r="X17" s="45"/>
    </row>
    <row r="18" spans="1:24" x14ac:dyDescent="0.25">
      <c r="A18" s="50" t="s">
        <v>196</v>
      </c>
      <c r="B18" s="50"/>
      <c r="C18" s="52"/>
      <c r="D18" s="52"/>
      <c r="E18" s="52"/>
      <c r="F18" s="52"/>
      <c r="H18" s="46"/>
      <c r="I18" s="47"/>
      <c r="K18" s="46"/>
      <c r="L18" s="47"/>
      <c r="N18" s="46"/>
      <c r="O18" s="47"/>
      <c r="Q18" s="46"/>
      <c r="R18" s="47"/>
      <c r="T18" s="46"/>
      <c r="U18" s="47"/>
      <c r="W18" s="46"/>
      <c r="X18" s="47"/>
    </row>
    <row r="20" spans="1:24" x14ac:dyDescent="0.25">
      <c r="A20" s="40" t="s">
        <v>202</v>
      </c>
      <c r="B20" s="40"/>
      <c r="C20" s="51"/>
      <c r="D20" s="51"/>
      <c r="E20" s="51"/>
      <c r="F20" s="51"/>
      <c r="H20" s="45" t="s">
        <v>189</v>
      </c>
      <c r="I20" s="45"/>
      <c r="K20" s="45" t="s">
        <v>190</v>
      </c>
      <c r="L20" s="45"/>
      <c r="N20" s="45" t="s">
        <v>191</v>
      </c>
      <c r="O20" s="45"/>
      <c r="Q20" s="45" t="s">
        <v>192</v>
      </c>
      <c r="R20" s="45"/>
      <c r="T20" s="49" t="s">
        <v>194</v>
      </c>
      <c r="U20" s="49"/>
      <c r="W20" s="45" t="s">
        <v>195</v>
      </c>
      <c r="X20" s="45"/>
    </row>
    <row r="21" spans="1:24" x14ac:dyDescent="0.25">
      <c r="A21" s="50" t="s">
        <v>196</v>
      </c>
      <c r="B21" s="50"/>
      <c r="C21" s="52"/>
      <c r="D21" s="52"/>
      <c r="E21" s="52"/>
      <c r="F21" s="52"/>
      <c r="H21" s="46"/>
      <c r="I21" s="47"/>
      <c r="K21" s="46"/>
      <c r="L21" s="47"/>
      <c r="N21" s="46"/>
      <c r="O21" s="47"/>
      <c r="Q21" s="46"/>
      <c r="R21" s="47"/>
      <c r="T21" s="46"/>
      <c r="U21" s="47"/>
      <c r="W21" s="46"/>
      <c r="X21" s="47"/>
    </row>
    <row r="23" spans="1:24" x14ac:dyDescent="0.25">
      <c r="A23" s="40" t="s">
        <v>203</v>
      </c>
      <c r="B23" s="40"/>
      <c r="C23" s="51"/>
      <c r="D23" s="51"/>
      <c r="E23" s="51"/>
      <c r="F23" s="51"/>
      <c r="H23" s="45" t="s">
        <v>189</v>
      </c>
      <c r="I23" s="45"/>
      <c r="K23" s="45" t="s">
        <v>190</v>
      </c>
      <c r="L23" s="45"/>
      <c r="N23" s="45" t="s">
        <v>191</v>
      </c>
      <c r="O23" s="45"/>
      <c r="Q23" s="45" t="s">
        <v>192</v>
      </c>
      <c r="R23" s="45"/>
      <c r="T23" s="49" t="s">
        <v>194</v>
      </c>
      <c r="U23" s="49"/>
      <c r="W23" s="45" t="s">
        <v>195</v>
      </c>
      <c r="X23" s="45"/>
    </row>
    <row r="24" spans="1:24" x14ac:dyDescent="0.25">
      <c r="A24" s="50" t="s">
        <v>196</v>
      </c>
      <c r="B24" s="50"/>
      <c r="C24" s="52"/>
      <c r="D24" s="52"/>
      <c r="E24" s="52"/>
      <c r="F24" s="52"/>
      <c r="H24" s="46"/>
      <c r="I24" s="47"/>
      <c r="K24" s="46"/>
      <c r="L24" s="47"/>
      <c r="N24" s="46"/>
      <c r="O24" s="47"/>
      <c r="Q24" s="46"/>
      <c r="R24" s="47"/>
      <c r="T24" s="46"/>
      <c r="U24" s="47"/>
      <c r="W24" s="46"/>
      <c r="X24" s="47"/>
    </row>
    <row r="26" spans="1:24" x14ac:dyDescent="0.25">
      <c r="A26" s="40" t="s">
        <v>204</v>
      </c>
      <c r="B26" s="40"/>
      <c r="C26" s="51"/>
      <c r="D26" s="51"/>
      <c r="E26" s="51"/>
      <c r="F26" s="51"/>
      <c r="H26" s="45" t="s">
        <v>189</v>
      </c>
      <c r="I26" s="45"/>
      <c r="K26" s="45" t="s">
        <v>190</v>
      </c>
      <c r="L26" s="45"/>
      <c r="N26" s="45" t="s">
        <v>191</v>
      </c>
      <c r="O26" s="45"/>
      <c r="Q26" s="45" t="s">
        <v>192</v>
      </c>
      <c r="R26" s="45"/>
      <c r="T26" s="49" t="s">
        <v>194</v>
      </c>
      <c r="U26" s="49"/>
      <c r="W26" s="45" t="s">
        <v>195</v>
      </c>
      <c r="X26" s="45"/>
    </row>
    <row r="27" spans="1:24" x14ac:dyDescent="0.25">
      <c r="A27" s="50" t="s">
        <v>196</v>
      </c>
      <c r="B27" s="50"/>
      <c r="C27" s="52"/>
      <c r="D27" s="52"/>
      <c r="E27" s="52"/>
      <c r="F27" s="52"/>
      <c r="H27" s="46"/>
      <c r="I27" s="47"/>
      <c r="K27" s="46"/>
      <c r="L27" s="47"/>
      <c r="N27" s="46"/>
      <c r="O27" s="47"/>
      <c r="Q27" s="46"/>
      <c r="R27" s="47"/>
      <c r="T27" s="46"/>
      <c r="U27" s="47"/>
      <c r="W27" s="46"/>
      <c r="X27" s="47"/>
    </row>
    <row r="29" spans="1:24" x14ac:dyDescent="0.25">
      <c r="A29" s="40" t="s">
        <v>205</v>
      </c>
      <c r="B29" s="40"/>
      <c r="C29" s="51"/>
      <c r="D29" s="51"/>
      <c r="E29" s="51"/>
      <c r="F29" s="51"/>
      <c r="H29" s="45" t="s">
        <v>189</v>
      </c>
      <c r="I29" s="45"/>
      <c r="K29" s="45" t="s">
        <v>190</v>
      </c>
      <c r="L29" s="45"/>
      <c r="N29" s="45" t="s">
        <v>191</v>
      </c>
      <c r="O29" s="45"/>
      <c r="Q29" s="45" t="s">
        <v>192</v>
      </c>
      <c r="R29" s="45"/>
      <c r="T29" s="49" t="s">
        <v>194</v>
      </c>
      <c r="U29" s="49"/>
      <c r="W29" s="45" t="s">
        <v>195</v>
      </c>
      <c r="X29" s="45"/>
    </row>
    <row r="30" spans="1:24" x14ac:dyDescent="0.25">
      <c r="A30" s="50" t="s">
        <v>196</v>
      </c>
      <c r="B30" s="50"/>
      <c r="C30" s="52"/>
      <c r="D30" s="52"/>
      <c r="E30" s="52"/>
      <c r="F30" s="52"/>
      <c r="H30" s="46"/>
      <c r="I30" s="47"/>
      <c r="K30" s="46"/>
      <c r="L30" s="47"/>
      <c r="N30" s="46"/>
      <c r="O30" s="47"/>
      <c r="Q30" s="46"/>
      <c r="R30" s="47"/>
      <c r="T30" s="46"/>
      <c r="U30" s="47"/>
      <c r="W30" s="46"/>
      <c r="X30" s="47"/>
    </row>
    <row r="32" spans="1:24" x14ac:dyDescent="0.25">
      <c r="A32" s="40" t="s">
        <v>206</v>
      </c>
      <c r="B32" s="40"/>
      <c r="C32" s="51"/>
      <c r="D32" s="51"/>
      <c r="E32" s="51"/>
      <c r="F32" s="51"/>
      <c r="H32" s="45" t="s">
        <v>189</v>
      </c>
      <c r="I32" s="45"/>
      <c r="K32" s="45" t="s">
        <v>190</v>
      </c>
      <c r="L32" s="45"/>
      <c r="N32" s="45" t="s">
        <v>191</v>
      </c>
      <c r="O32" s="45"/>
      <c r="Q32" s="45" t="s">
        <v>192</v>
      </c>
      <c r="R32" s="45"/>
      <c r="T32" s="49" t="s">
        <v>194</v>
      </c>
      <c r="U32" s="49"/>
      <c r="W32" s="45" t="s">
        <v>195</v>
      </c>
      <c r="X32" s="45"/>
    </row>
    <row r="33" spans="1:30" x14ac:dyDescent="0.25">
      <c r="A33" s="50" t="s">
        <v>196</v>
      </c>
      <c r="B33" s="50"/>
      <c r="C33" s="52"/>
      <c r="D33" s="52"/>
      <c r="E33" s="52"/>
      <c r="F33" s="52"/>
      <c r="H33" s="46"/>
      <c r="I33" s="47"/>
      <c r="K33" s="46"/>
      <c r="L33" s="47"/>
      <c r="N33" s="46"/>
      <c r="O33" s="47"/>
      <c r="Q33" s="46"/>
      <c r="R33" s="47"/>
      <c r="T33" s="46"/>
      <c r="U33" s="47"/>
      <c r="W33" s="46"/>
      <c r="X33" s="47"/>
    </row>
    <row r="35" spans="1:30" x14ac:dyDescent="0.25">
      <c r="A35" s="54"/>
      <c r="B35" s="54"/>
      <c r="C35" s="55" t="s">
        <v>207</v>
      </c>
      <c r="D35" s="55"/>
      <c r="E35" s="55"/>
      <c r="F35" s="55"/>
      <c r="H35" s="45" t="s">
        <v>189</v>
      </c>
      <c r="I35" s="45"/>
      <c r="K35" s="45" t="s">
        <v>190</v>
      </c>
      <c r="L35" s="45"/>
      <c r="N35" s="45" t="s">
        <v>191</v>
      </c>
      <c r="O35" s="45"/>
      <c r="Q35" s="45" t="s">
        <v>192</v>
      </c>
      <c r="R35" s="45"/>
      <c r="T35" s="49" t="s">
        <v>194</v>
      </c>
      <c r="U35" s="49"/>
      <c r="W35" s="45" t="s">
        <v>195</v>
      </c>
      <c r="X35" s="45"/>
      <c r="Z35" s="45" t="s">
        <v>208</v>
      </c>
      <c r="AA35" s="45"/>
      <c r="AC35" s="45" t="s">
        <v>209</v>
      </c>
      <c r="AD35" s="45"/>
    </row>
    <row r="36" spans="1:30" x14ac:dyDescent="0.25">
      <c r="A36" s="53"/>
      <c r="B36" s="53"/>
      <c r="C36" s="55"/>
      <c r="D36" s="55"/>
      <c r="E36" s="55"/>
      <c r="F36" s="55"/>
      <c r="H36" s="46">
        <f>SUM(H33+H30+H27+H24+H21+H18+H15+H12+H9+H6)</f>
        <v>0</v>
      </c>
      <c r="I36" s="47"/>
      <c r="K36" s="46">
        <f>SUM(K33+K30+K27+K24+K21+K18+K15+K12+K9+K6)</f>
        <v>0</v>
      </c>
      <c r="L36" s="47"/>
      <c r="N36" s="46">
        <f>SUM(N33+N30+N27+N24+N21+N18+N15+N12+N9+N6)</f>
        <v>0</v>
      </c>
      <c r="O36" s="47"/>
      <c r="Q36" s="46">
        <f>SUM(Q33+Q30+Q27+Q24+Q21+Q18+Q15+Q12+Q9+Q6)</f>
        <v>0</v>
      </c>
      <c r="R36" s="47"/>
      <c r="T36" s="46">
        <f>SUM(T33+T30+T27+T24+T21+T18+T15+T12+T9+T6)</f>
        <v>0</v>
      </c>
      <c r="U36" s="47"/>
      <c r="W36" s="46">
        <f>SUM(W33+W30+W27+W24+W21+W18+W15+W12+W9+W6)</f>
        <v>0</v>
      </c>
      <c r="X36" s="47"/>
      <c r="Z36" s="46">
        <f>SUM(H36+K36+N36)</f>
        <v>0</v>
      </c>
      <c r="AA36" s="47"/>
      <c r="AC36" s="46">
        <f>Z36/4</f>
        <v>0</v>
      </c>
      <c r="AD36" s="47"/>
    </row>
  </sheetData>
  <mergeCells count="178">
    <mergeCell ref="Z35:AA35"/>
    <mergeCell ref="Z36:AA36"/>
    <mergeCell ref="AC35:AD35"/>
    <mergeCell ref="AC36:AD36"/>
    <mergeCell ref="T35:U35"/>
    <mergeCell ref="W35:X35"/>
    <mergeCell ref="H36:I36"/>
    <mergeCell ref="K36:L36"/>
    <mergeCell ref="N36:O36"/>
    <mergeCell ref="Q36:R36"/>
    <mergeCell ref="T36:U36"/>
    <mergeCell ref="W36:X36"/>
    <mergeCell ref="H35:I35"/>
    <mergeCell ref="K35:L35"/>
    <mergeCell ref="N35:O35"/>
    <mergeCell ref="Q35:R35"/>
    <mergeCell ref="C35:F36"/>
    <mergeCell ref="T32:U32"/>
    <mergeCell ref="W32:X32"/>
    <mergeCell ref="A33:B33"/>
    <mergeCell ref="C33:F33"/>
    <mergeCell ref="H33:I33"/>
    <mergeCell ref="K33:L33"/>
    <mergeCell ref="N33:O33"/>
    <mergeCell ref="Q33:R33"/>
    <mergeCell ref="T33:U33"/>
    <mergeCell ref="W33:X33"/>
    <mergeCell ref="A32:B32"/>
    <mergeCell ref="C32:F32"/>
    <mergeCell ref="H32:I32"/>
    <mergeCell ref="K32:L32"/>
    <mergeCell ref="N32:O32"/>
    <mergeCell ref="Q32:R32"/>
    <mergeCell ref="T29:U29"/>
    <mergeCell ref="W29:X29"/>
    <mergeCell ref="A30:B30"/>
    <mergeCell ref="C30:F30"/>
    <mergeCell ref="H30:I30"/>
    <mergeCell ref="K30:L30"/>
    <mergeCell ref="N30:O30"/>
    <mergeCell ref="Q30:R30"/>
    <mergeCell ref="T30:U30"/>
    <mergeCell ref="W30:X30"/>
    <mergeCell ref="A29:B29"/>
    <mergeCell ref="C29:F29"/>
    <mergeCell ref="H29:I29"/>
    <mergeCell ref="K29:L29"/>
    <mergeCell ref="N29:O29"/>
    <mergeCell ref="Q29:R29"/>
    <mergeCell ref="T26:U26"/>
    <mergeCell ref="W26:X26"/>
    <mergeCell ref="A27:B27"/>
    <mergeCell ref="C27:F27"/>
    <mergeCell ref="H27:I27"/>
    <mergeCell ref="K27:L27"/>
    <mergeCell ref="N27:O27"/>
    <mergeCell ref="Q27:R27"/>
    <mergeCell ref="T27:U27"/>
    <mergeCell ref="W27:X27"/>
    <mergeCell ref="A26:B26"/>
    <mergeCell ref="C26:F26"/>
    <mergeCell ref="H26:I26"/>
    <mergeCell ref="K26:L26"/>
    <mergeCell ref="N26:O26"/>
    <mergeCell ref="Q26:R26"/>
    <mergeCell ref="T23:U23"/>
    <mergeCell ref="W23:X23"/>
    <mergeCell ref="A24:B24"/>
    <mergeCell ref="C24:F24"/>
    <mergeCell ref="H24:I24"/>
    <mergeCell ref="K24:L24"/>
    <mergeCell ref="N24:O24"/>
    <mergeCell ref="Q24:R24"/>
    <mergeCell ref="T24:U24"/>
    <mergeCell ref="W24:X24"/>
    <mergeCell ref="A23:B23"/>
    <mergeCell ref="C23:F23"/>
    <mergeCell ref="H23:I23"/>
    <mergeCell ref="K23:L23"/>
    <mergeCell ref="N23:O23"/>
    <mergeCell ref="Q23:R23"/>
    <mergeCell ref="T20:U20"/>
    <mergeCell ref="W20:X20"/>
    <mergeCell ref="A21:B21"/>
    <mergeCell ref="C21:F21"/>
    <mergeCell ref="H21:I21"/>
    <mergeCell ref="K21:L21"/>
    <mergeCell ref="N21:O21"/>
    <mergeCell ref="Q21:R21"/>
    <mergeCell ref="T21:U21"/>
    <mergeCell ref="W21:X21"/>
    <mergeCell ref="A20:B20"/>
    <mergeCell ref="C20:F20"/>
    <mergeCell ref="H20:I20"/>
    <mergeCell ref="K20:L20"/>
    <mergeCell ref="N20:O20"/>
    <mergeCell ref="Q20:R20"/>
    <mergeCell ref="T17:U17"/>
    <mergeCell ref="W17:X17"/>
    <mergeCell ref="A18:B18"/>
    <mergeCell ref="C18:F18"/>
    <mergeCell ref="H18:I18"/>
    <mergeCell ref="K18:L18"/>
    <mergeCell ref="N18:O18"/>
    <mergeCell ref="Q18:R18"/>
    <mergeCell ref="T18:U18"/>
    <mergeCell ref="W18:X18"/>
    <mergeCell ref="A17:B17"/>
    <mergeCell ref="C17:F17"/>
    <mergeCell ref="H17:I17"/>
    <mergeCell ref="K17:L17"/>
    <mergeCell ref="N17:O17"/>
    <mergeCell ref="Q17:R17"/>
    <mergeCell ref="T14:U14"/>
    <mergeCell ref="W14:X14"/>
    <mergeCell ref="A15:B15"/>
    <mergeCell ref="C15:F15"/>
    <mergeCell ref="H15:I15"/>
    <mergeCell ref="K15:L15"/>
    <mergeCell ref="N15:O15"/>
    <mergeCell ref="Q15:R15"/>
    <mergeCell ref="T15:U15"/>
    <mergeCell ref="W15:X15"/>
    <mergeCell ref="A14:B14"/>
    <mergeCell ref="C14:F14"/>
    <mergeCell ref="H14:I14"/>
    <mergeCell ref="K14:L14"/>
    <mergeCell ref="N14:O14"/>
    <mergeCell ref="Q14:R14"/>
    <mergeCell ref="T11:U11"/>
    <mergeCell ref="W11:X11"/>
    <mergeCell ref="A12:B12"/>
    <mergeCell ref="C12:F12"/>
    <mergeCell ref="H12:I12"/>
    <mergeCell ref="K12:L12"/>
    <mergeCell ref="N12:O12"/>
    <mergeCell ref="Q12:R12"/>
    <mergeCell ref="T12:U12"/>
    <mergeCell ref="W12:X12"/>
    <mergeCell ref="A11:B11"/>
    <mergeCell ref="C11:F11"/>
    <mergeCell ref="H11:I11"/>
    <mergeCell ref="K11:L11"/>
    <mergeCell ref="N11:O11"/>
    <mergeCell ref="Q11:R11"/>
    <mergeCell ref="T8:U8"/>
    <mergeCell ref="W8:X8"/>
    <mergeCell ref="A9:B9"/>
    <mergeCell ref="C9:F9"/>
    <mergeCell ref="H9:I9"/>
    <mergeCell ref="K9:L9"/>
    <mergeCell ref="N9:O9"/>
    <mergeCell ref="Q9:R9"/>
    <mergeCell ref="T9:U9"/>
    <mergeCell ref="W9:X9"/>
    <mergeCell ref="A8:B8"/>
    <mergeCell ref="C8:F8"/>
    <mergeCell ref="H8:I8"/>
    <mergeCell ref="K8:L8"/>
    <mergeCell ref="N8:O8"/>
    <mergeCell ref="Q8:R8"/>
    <mergeCell ref="H3:X4"/>
    <mergeCell ref="H5:I5"/>
    <mergeCell ref="K5:L5"/>
    <mergeCell ref="N5:O5"/>
    <mergeCell ref="Q5:R5"/>
    <mergeCell ref="T5:U5"/>
    <mergeCell ref="W5:X5"/>
    <mergeCell ref="W6:X6"/>
    <mergeCell ref="A5:B5"/>
    <mergeCell ref="C5:F5"/>
    <mergeCell ref="A6:B6"/>
    <mergeCell ref="C6:F6"/>
    <mergeCell ref="H6:I6"/>
    <mergeCell ref="K6:L6"/>
    <mergeCell ref="N6:O6"/>
    <mergeCell ref="Q6:R6"/>
    <mergeCell ref="T6:U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B334-965D-41A6-8A04-891E6679BFBD}">
  <dimension ref="A1:BC20"/>
  <sheetViews>
    <sheetView tabSelected="1" workbookViewId="0">
      <selection activeCell="A15" sqref="A15"/>
    </sheetView>
  </sheetViews>
  <sheetFormatPr defaultRowHeight="15" x14ac:dyDescent="0.25"/>
  <cols>
    <col min="1" max="1" width="8" bestFit="1" customWidth="1"/>
    <col min="2" max="2" width="75.140625" bestFit="1" customWidth="1"/>
    <col min="4" max="4" width="9.140625" customWidth="1"/>
    <col min="16" max="16" width="10.85546875" customWidth="1"/>
    <col min="34" max="34" width="18.28515625" customWidth="1"/>
  </cols>
  <sheetData>
    <row r="1" spans="1:55" x14ac:dyDescent="0.25">
      <c r="A1" s="15" t="s">
        <v>179</v>
      </c>
    </row>
    <row r="2" spans="1:55" x14ac:dyDescent="0.25">
      <c r="A2" s="15" t="s">
        <v>180</v>
      </c>
    </row>
    <row r="3" spans="1:55" x14ac:dyDescent="0.25">
      <c r="A3" s="15" t="s">
        <v>88</v>
      </c>
      <c r="C3" s="39" t="s">
        <v>171</v>
      </c>
      <c r="D3" s="39"/>
      <c r="E3" s="2">
        <f>(SUM('Daily Timesheet - Week 1 '!F53+'Daily Timesheet - Week 1 '!I53+'Daily Timesheet - Week 1 '!L53+'Daily Timesheet - Week 1 '!O53+'Daily Timesheet - Week 1 '!R53))/4</f>
        <v>0</v>
      </c>
      <c r="G3" s="39" t="s">
        <v>172</v>
      </c>
      <c r="H3" s="39"/>
      <c r="I3" s="2">
        <f>(SUM('Daily Timesheet - Week 2 '!F53+'Daily Timesheet - Week 2 '!I53+'Daily Timesheet - Week 2 '!L53+'Daily Timesheet - Week 2 '!O53+'Daily Timesheet - Week 2 '!R53))/4</f>
        <v>0</v>
      </c>
      <c r="K3" s="39" t="s">
        <v>173</v>
      </c>
      <c r="L3" s="39"/>
      <c r="M3" s="2">
        <f>(SUM('Daily Timesheet - Week 3 '!F53+'Daily Timesheet - Week 3 '!I53+'Daily Timesheet - Week 3 '!L53+'Daily Timesheet - Week 3 '!O53+'Daily Timesheet - Week 3 '!R53))/4</f>
        <v>0</v>
      </c>
      <c r="O3" s="39" t="s">
        <v>183</v>
      </c>
      <c r="P3" s="39"/>
      <c r="Q3" s="2">
        <f>(SUM('Daily Timesheet - Week 4 '!F53+'Daily Timesheet - Week 4 '!I53+'Daily Timesheet - Week 4 '!L53+'Daily Timesheet - Week 4 '!O53+'Daily Timesheet - Week 4 '!R53))/4</f>
        <v>0</v>
      </c>
      <c r="S3" s="39" t="s">
        <v>184</v>
      </c>
      <c r="T3" s="39"/>
      <c r="U3" s="2">
        <f>(SUM('Daily Timesheet - Week 5 '!F53+'Daily Timesheet - Week 5 '!I53+'Daily Timesheet - Week 5 '!L53+'Daily Timesheet - Week 5 '!O53+'Daily Timesheet - Week 5 '!R53))/4</f>
        <v>0</v>
      </c>
      <c r="W3" s="39" t="s">
        <v>185</v>
      </c>
      <c r="X3" s="39"/>
      <c r="Y3" s="2">
        <f>(SUM('Daily Timesheet - Week 6 '!F53+'Daily Timesheet - Week 6 '!I53+'Daily Timesheet - Week 6 '!L53+'Daily Timesheet - Week 6 '!O53+'Daily Timesheet - Week 6 '!R53))/4</f>
        <v>0</v>
      </c>
    </row>
    <row r="4" spans="1:55" ht="15.75" thickBot="1" x14ac:dyDescent="0.3">
      <c r="A4" s="15" t="s">
        <v>89</v>
      </c>
      <c r="B4" s="16"/>
    </row>
    <row r="5" spans="1:55" ht="32.25" customHeight="1" thickBot="1" x14ac:dyDescent="0.3">
      <c r="B5" s="22" t="s">
        <v>2</v>
      </c>
      <c r="C5" s="23" t="s">
        <v>157</v>
      </c>
      <c r="D5" s="22" t="s">
        <v>158</v>
      </c>
      <c r="E5" s="22" t="s">
        <v>159</v>
      </c>
      <c r="F5" s="22" t="s">
        <v>160</v>
      </c>
      <c r="G5" s="22" t="s">
        <v>161</v>
      </c>
      <c r="H5" s="22" t="s">
        <v>162</v>
      </c>
      <c r="I5" s="22" t="s">
        <v>163</v>
      </c>
      <c r="J5" s="22" t="s">
        <v>164</v>
      </c>
      <c r="K5" s="22" t="s">
        <v>20</v>
      </c>
      <c r="L5" s="22" t="s">
        <v>165</v>
      </c>
      <c r="M5" s="22" t="s">
        <v>166</v>
      </c>
      <c r="N5" s="22" t="s">
        <v>167</v>
      </c>
      <c r="O5" s="22" t="s">
        <v>168</v>
      </c>
      <c r="P5" s="22" t="s">
        <v>32</v>
      </c>
      <c r="Q5" s="22" t="s">
        <v>169</v>
      </c>
      <c r="R5" s="22" t="s">
        <v>36</v>
      </c>
      <c r="S5" s="22" t="s">
        <v>38</v>
      </c>
      <c r="T5" s="22" t="s">
        <v>40</v>
      </c>
      <c r="U5" s="22" t="s">
        <v>42</v>
      </c>
      <c r="V5" s="22" t="s">
        <v>44</v>
      </c>
      <c r="W5" s="22" t="s">
        <v>45</v>
      </c>
      <c r="X5" s="22" t="s">
        <v>47</v>
      </c>
      <c r="Y5" s="22" t="s">
        <v>49</v>
      </c>
      <c r="Z5" s="22" t="s">
        <v>52</v>
      </c>
      <c r="AA5" s="22" t="s">
        <v>54</v>
      </c>
      <c r="AB5" s="22" t="s">
        <v>170</v>
      </c>
      <c r="AC5" s="22" t="s">
        <v>58</v>
      </c>
      <c r="AD5" s="22" t="s">
        <v>60</v>
      </c>
      <c r="AE5" s="22" t="s">
        <v>62</v>
      </c>
      <c r="AF5" s="22" t="s">
        <v>65</v>
      </c>
      <c r="AG5" s="22" t="s">
        <v>75</v>
      </c>
      <c r="AH5" s="22" t="s">
        <v>154</v>
      </c>
      <c r="BC5" s="24"/>
    </row>
    <row r="6" spans="1:55" ht="15.75" thickBot="1" x14ac:dyDescent="0.3">
      <c r="B6" s="28" t="s">
        <v>174</v>
      </c>
      <c r="C6" s="25">
        <f>'Daily Timesheet - Week 1 '!$C$5</f>
        <v>0</v>
      </c>
      <c r="D6" s="26">
        <f>'Daily Timesheet - Week 1 '!$C$6</f>
        <v>0</v>
      </c>
      <c r="E6" s="26">
        <f>'Daily Timesheet - Week 1 '!$C$7</f>
        <v>0</v>
      </c>
      <c r="F6" s="26">
        <f>'Daily Timesheet - Week 1 '!$C$8</f>
        <v>0</v>
      </c>
      <c r="G6" s="26">
        <f>'Daily Timesheet - Week 1 '!$C$9</f>
        <v>0</v>
      </c>
      <c r="H6" s="26">
        <f>'Daily Timesheet - Week 1 '!$C$10</f>
        <v>0</v>
      </c>
      <c r="I6" s="26">
        <f>'Daily Timesheet - Week 1 '!$C$11</f>
        <v>0</v>
      </c>
      <c r="J6" s="26">
        <f>'Daily Timesheet - Week 1 '!$C$12</f>
        <v>0</v>
      </c>
      <c r="K6" s="26">
        <f>'Daily Timesheet - Week 1 '!$C$13</f>
        <v>0</v>
      </c>
      <c r="L6" s="26">
        <f>'Daily Timesheet - Week 1 '!$C$14</f>
        <v>0</v>
      </c>
      <c r="M6" s="26">
        <f>'Daily Timesheet - Week 1 '!$C$15</f>
        <v>0</v>
      </c>
      <c r="N6" s="26">
        <f>'Daily Timesheet - Week 1 '!$C$16</f>
        <v>0</v>
      </c>
      <c r="O6" s="26">
        <f>'Daily Timesheet - Week 1 '!$C$17</f>
        <v>0</v>
      </c>
      <c r="P6" s="26">
        <f>'Daily Timesheet - Week 1 '!$C$18</f>
        <v>0</v>
      </c>
      <c r="Q6" s="26">
        <f>'Daily Timesheet - Week 1 '!$C$19</f>
        <v>0</v>
      </c>
      <c r="R6" s="26">
        <f>'Daily Timesheet - Week 1 '!$C$20</f>
        <v>0</v>
      </c>
      <c r="S6" s="26">
        <f>'Daily Timesheet - Week 1 '!$C$21</f>
        <v>0</v>
      </c>
      <c r="T6" s="26">
        <f>'Daily Timesheet - Week 1 '!$C$22</f>
        <v>0</v>
      </c>
      <c r="U6" s="26">
        <f>'Daily Timesheet - Week 1 '!$C$23</f>
        <v>0</v>
      </c>
      <c r="V6" s="26">
        <f>'Daily Timesheet - Week 1 '!$C$24</f>
        <v>0</v>
      </c>
      <c r="W6" s="26">
        <f>'Daily Timesheet - Week 1 '!$C$25</f>
        <v>0</v>
      </c>
      <c r="X6" s="26">
        <f>'Daily Timesheet - Week 1 '!$C$26</f>
        <v>0</v>
      </c>
      <c r="Y6" s="26">
        <f>'Daily Timesheet - Week 1 '!$C$27</f>
        <v>0</v>
      </c>
      <c r="Z6" s="26">
        <f>'Daily Timesheet - Week 1 '!$C$28</f>
        <v>0</v>
      </c>
      <c r="AA6" s="26">
        <f>'Daily Timesheet - Week 1 '!$C$29</f>
        <v>0</v>
      </c>
      <c r="AB6" s="26">
        <f>'Daily Timesheet - Week 1 '!$C$30</f>
        <v>0</v>
      </c>
      <c r="AC6" s="26">
        <f>'Daily Timesheet - Week 1 '!$C$31</f>
        <v>0</v>
      </c>
      <c r="AD6" s="26">
        <f>'Daily Timesheet - Week 1 '!$C$32</f>
        <v>0</v>
      </c>
      <c r="AE6" s="26">
        <f>'Daily Timesheet - Week 1 '!$C$33</f>
        <v>0</v>
      </c>
      <c r="AF6" s="26">
        <f>'Daily Timesheet - Week 1 '!$C$34</f>
        <v>0</v>
      </c>
      <c r="AG6" s="26">
        <f>'Daily Timesheet - Week 1 '!$C$35</f>
        <v>0</v>
      </c>
      <c r="AH6" s="27">
        <f>SUM(C6:AG6)</f>
        <v>0</v>
      </c>
      <c r="BC6" s="24"/>
    </row>
    <row r="7" spans="1:55" ht="15.75" thickBot="1" x14ac:dyDescent="0.3">
      <c r="B7" s="28" t="s">
        <v>175</v>
      </c>
      <c r="C7" s="25">
        <f>'Daily Timesheet - Week 2 '!$C$5</f>
        <v>0</v>
      </c>
      <c r="D7" s="26">
        <f>'Daily Timesheet - Week 2 '!$C$6</f>
        <v>0</v>
      </c>
      <c r="E7" s="26">
        <f>'Daily Timesheet - Week 2 '!$C$7</f>
        <v>0</v>
      </c>
      <c r="F7" s="26">
        <f>'Daily Timesheet - Week 2 '!$C$8</f>
        <v>0</v>
      </c>
      <c r="G7" s="26">
        <f>'Daily Timesheet - Week 2 '!$C$9</f>
        <v>0</v>
      </c>
      <c r="H7" s="26">
        <f>'Daily Timesheet - Week 2 '!$C$10</f>
        <v>0</v>
      </c>
      <c r="I7" s="26">
        <f>'Daily Timesheet - Week 2 '!$C$11</f>
        <v>0</v>
      </c>
      <c r="J7" s="26">
        <f>'Daily Timesheet - Week 2 '!$C$12</f>
        <v>0</v>
      </c>
      <c r="K7" s="26">
        <f>'Daily Timesheet - Week 2 '!$C$13</f>
        <v>0</v>
      </c>
      <c r="L7" s="26">
        <f>'Daily Timesheet - Week 2 '!$C$14</f>
        <v>0</v>
      </c>
      <c r="M7" s="26">
        <f>'Daily Timesheet - Week 2 '!$C$15</f>
        <v>0</v>
      </c>
      <c r="N7" s="26">
        <f>'Daily Timesheet - Week 2 '!$C$16</f>
        <v>0</v>
      </c>
      <c r="O7" s="26">
        <f>'Daily Timesheet - Week 2 '!$C$17</f>
        <v>0</v>
      </c>
      <c r="P7" s="26">
        <f>'Daily Timesheet - Week 2 '!$C$18</f>
        <v>0</v>
      </c>
      <c r="Q7" s="26">
        <f>'Daily Timesheet - Week 2 '!$C$19</f>
        <v>0</v>
      </c>
      <c r="R7" s="26">
        <f>'Daily Timesheet - Week 2 '!$C$20</f>
        <v>0</v>
      </c>
      <c r="S7" s="26">
        <f>'Daily Timesheet - Week 2 '!$C$21</f>
        <v>0</v>
      </c>
      <c r="T7" s="26">
        <f>'Daily Timesheet - Week 2 '!$C$22</f>
        <v>0</v>
      </c>
      <c r="U7" s="26">
        <f>'Daily Timesheet - Week 2 '!$C$23</f>
        <v>0</v>
      </c>
      <c r="V7" s="26">
        <f>'Daily Timesheet - Week 2 '!$C$24</f>
        <v>0</v>
      </c>
      <c r="W7" s="26">
        <f>'Daily Timesheet - Week 2 '!$C$25</f>
        <v>0</v>
      </c>
      <c r="X7" s="26">
        <f>'Daily Timesheet - Week 2 '!$C$26</f>
        <v>0</v>
      </c>
      <c r="Y7" s="26">
        <f>'Daily Timesheet - Week 2 '!$C$27</f>
        <v>0</v>
      </c>
      <c r="Z7" s="26">
        <f>'Daily Timesheet - Week 2 '!$C$28</f>
        <v>0</v>
      </c>
      <c r="AA7" s="26">
        <f>'Daily Timesheet - Week 2 '!$C$29</f>
        <v>0</v>
      </c>
      <c r="AB7" s="26">
        <f>'Daily Timesheet - Week 2 '!$C$30</f>
        <v>0</v>
      </c>
      <c r="AC7" s="26">
        <f>'Daily Timesheet - Week 2 '!$C$31</f>
        <v>0</v>
      </c>
      <c r="AD7" s="26">
        <f>'Daily Timesheet - Week 2 '!$C$32</f>
        <v>0</v>
      </c>
      <c r="AE7" s="26">
        <f>'Daily Timesheet - Week 2 '!$C$33</f>
        <v>0</v>
      </c>
      <c r="AF7" s="26">
        <f>'Daily Timesheet - Week 2 '!$C$34</f>
        <v>0</v>
      </c>
      <c r="AG7" s="26">
        <f>'Daily Timesheet - Week 2 '!$C$35</f>
        <v>0</v>
      </c>
      <c r="AH7" s="27">
        <f t="shared" ref="AH7:AH8" si="0">SUM(C7:AG7)</f>
        <v>0</v>
      </c>
    </row>
    <row r="8" spans="1:55" ht="15.75" thickBot="1" x14ac:dyDescent="0.3">
      <c r="B8" s="28" t="s">
        <v>176</v>
      </c>
      <c r="C8" s="25">
        <f>'Daily Timesheet - Week 3 '!$C$5</f>
        <v>0</v>
      </c>
      <c r="D8" s="26">
        <f>'Daily Timesheet - Week 3 '!$C$6</f>
        <v>0</v>
      </c>
      <c r="E8" s="26">
        <f>'Daily Timesheet - Week 3 '!$C$7</f>
        <v>0</v>
      </c>
      <c r="F8" s="26">
        <f>'Daily Timesheet - Week 3 '!$C$8</f>
        <v>0</v>
      </c>
      <c r="G8" s="26">
        <f>'Daily Timesheet - Week 3 '!$C$9</f>
        <v>0</v>
      </c>
      <c r="H8" s="26">
        <f>'Daily Timesheet - Week 3 '!$C$10</f>
        <v>0</v>
      </c>
      <c r="I8" s="26">
        <f>'Daily Timesheet - Week 3 '!$C$11</f>
        <v>0</v>
      </c>
      <c r="J8" s="26">
        <f>'Daily Timesheet - Week 3 '!$C$12</f>
        <v>0</v>
      </c>
      <c r="K8" s="26">
        <f>'Daily Timesheet - Week 3 '!$C$13</f>
        <v>0</v>
      </c>
      <c r="L8" s="26">
        <f>'Daily Timesheet - Week 3 '!$C$14</f>
        <v>0</v>
      </c>
      <c r="M8" s="26">
        <f>'Daily Timesheet - Week 3 '!$C$15</f>
        <v>0</v>
      </c>
      <c r="N8" s="26">
        <f>'Daily Timesheet - Week 3 '!$C$16</f>
        <v>0</v>
      </c>
      <c r="O8" s="26">
        <f>'Daily Timesheet - Week 3 '!$C$17</f>
        <v>0</v>
      </c>
      <c r="P8" s="26">
        <f>'Daily Timesheet - Week 3 '!$C$18</f>
        <v>0</v>
      </c>
      <c r="Q8" s="26">
        <f>'Daily Timesheet - Week 3 '!$C$19</f>
        <v>0</v>
      </c>
      <c r="R8" s="26">
        <f>'Daily Timesheet - Week 3 '!$C$20</f>
        <v>0</v>
      </c>
      <c r="S8" s="26">
        <f>'Daily Timesheet - Week 3 '!$C$21</f>
        <v>0</v>
      </c>
      <c r="T8" s="26">
        <f>'Daily Timesheet - Week 3 '!$C$22</f>
        <v>0</v>
      </c>
      <c r="U8" s="26">
        <f>'Daily Timesheet - Week 3 '!$C$23</f>
        <v>0</v>
      </c>
      <c r="V8" s="26">
        <f>'Daily Timesheet - Week 3 '!$C$24</f>
        <v>0</v>
      </c>
      <c r="W8" s="26">
        <f>'Daily Timesheet - Week 3 '!$C$25</f>
        <v>0</v>
      </c>
      <c r="X8" s="26">
        <f>'Daily Timesheet - Week 3 '!$C$26</f>
        <v>0</v>
      </c>
      <c r="Y8" s="26">
        <f>'Daily Timesheet - Week 3 '!$C$27</f>
        <v>0</v>
      </c>
      <c r="Z8" s="26">
        <f>'Daily Timesheet - Week 3 '!$C$28</f>
        <v>0</v>
      </c>
      <c r="AA8" s="26">
        <f>'Daily Timesheet - Week 3 '!$C$29</f>
        <v>0</v>
      </c>
      <c r="AB8" s="26">
        <f>'Daily Timesheet - Week 3 '!$C$30</f>
        <v>0</v>
      </c>
      <c r="AC8" s="26">
        <f>'Daily Timesheet - Week 3 '!$C$31</f>
        <v>0</v>
      </c>
      <c r="AD8" s="26">
        <f>'Daily Timesheet - Week 3 '!$C$32</f>
        <v>0</v>
      </c>
      <c r="AE8" s="26">
        <f>'Daily Timesheet - Week 3 '!$C$33</f>
        <v>0</v>
      </c>
      <c r="AF8" s="26">
        <f>'Daily Timesheet - Week 3 '!$C$34</f>
        <v>0</v>
      </c>
      <c r="AG8" s="26">
        <f>'Daily Timesheet - Week 3 '!$C$35</f>
        <v>0</v>
      </c>
      <c r="AH8" s="27">
        <f t="shared" si="0"/>
        <v>0</v>
      </c>
    </row>
    <row r="9" spans="1:55" ht="15.75" thickBot="1" x14ac:dyDescent="0.3">
      <c r="B9" s="28" t="s">
        <v>177</v>
      </c>
      <c r="C9" s="25">
        <f>'Daily Timesheet - Week 4 '!$C$5</f>
        <v>0</v>
      </c>
      <c r="D9" s="26">
        <f>'Daily Timesheet - Week 4 '!$C$6</f>
        <v>0</v>
      </c>
      <c r="E9" s="26">
        <f>'Daily Timesheet - Week 4 '!$C$7</f>
        <v>0</v>
      </c>
      <c r="F9" s="26">
        <f>'Daily Timesheet - Week 4 '!$C$8</f>
        <v>0</v>
      </c>
      <c r="G9" s="26">
        <f>'Daily Timesheet - Week 4 '!$C$9</f>
        <v>0</v>
      </c>
      <c r="H9" s="26">
        <f>'Daily Timesheet - Week 4 '!$C$10</f>
        <v>0</v>
      </c>
      <c r="I9" s="26">
        <f>'Daily Timesheet - Week 4 '!$C$11</f>
        <v>0</v>
      </c>
      <c r="J9" s="26">
        <f>'Daily Timesheet - Week 4 '!$C$12</f>
        <v>0</v>
      </c>
      <c r="K9" s="26">
        <f>'Daily Timesheet - Week 4 '!$C$13</f>
        <v>0</v>
      </c>
      <c r="L9" s="26">
        <f>'Daily Timesheet - Week 4 '!$C$14</f>
        <v>0</v>
      </c>
      <c r="M9" s="26">
        <f>'Daily Timesheet - Week 4 '!$C$15</f>
        <v>0</v>
      </c>
      <c r="N9" s="26">
        <f>'Daily Timesheet - Week 4 '!$C$16</f>
        <v>0</v>
      </c>
      <c r="O9" s="26">
        <f>'Daily Timesheet - Week 4 '!$C$17</f>
        <v>0</v>
      </c>
      <c r="P9" s="26">
        <f>'Daily Timesheet - Week 4 '!$C$18</f>
        <v>0</v>
      </c>
      <c r="Q9" s="26">
        <f>'Daily Timesheet - Week 4 '!$C$19</f>
        <v>0</v>
      </c>
      <c r="R9" s="26">
        <f>'Daily Timesheet - Week 4 '!$C$20</f>
        <v>0</v>
      </c>
      <c r="S9" s="26">
        <f>'Daily Timesheet - Week 4 '!$C$21</f>
        <v>0</v>
      </c>
      <c r="T9" s="26">
        <f>'Daily Timesheet - Week 4 '!$C$22</f>
        <v>0</v>
      </c>
      <c r="U9" s="26">
        <f>'Daily Timesheet - Week 4 '!$C$23</f>
        <v>0</v>
      </c>
      <c r="V9" s="26">
        <f>'Daily Timesheet - Week 4 '!$C$24</f>
        <v>0</v>
      </c>
      <c r="W9" s="26">
        <f>'Daily Timesheet - Week 4 '!$C$25</f>
        <v>0</v>
      </c>
      <c r="X9" s="26">
        <f>'Daily Timesheet - Week 4 '!$C$26</f>
        <v>0</v>
      </c>
      <c r="Y9" s="26">
        <f>'Daily Timesheet - Week 4 '!$C$27</f>
        <v>0</v>
      </c>
      <c r="Z9" s="26">
        <f>'Daily Timesheet - Week 4 '!$C$28</f>
        <v>0</v>
      </c>
      <c r="AA9" s="26">
        <f>'Daily Timesheet - Week 4 '!$C$29</f>
        <v>0</v>
      </c>
      <c r="AB9" s="26">
        <f>'Daily Timesheet - Week 4 '!$C$30</f>
        <v>0</v>
      </c>
      <c r="AC9" s="26">
        <f>'Daily Timesheet - Week 4 '!$C$31</f>
        <v>0</v>
      </c>
      <c r="AD9" s="26">
        <f>'Daily Timesheet - Week 4 '!$C$32</f>
        <v>0</v>
      </c>
      <c r="AE9" s="26">
        <f>'Daily Timesheet - Week 4 '!$C$33</f>
        <v>0</v>
      </c>
      <c r="AF9" s="26">
        <f>'Daily Timesheet - Week 4 '!$C$34</f>
        <v>0</v>
      </c>
      <c r="AG9" s="26">
        <f>'Daily Timesheet - Week 4 '!$C$35</f>
        <v>0</v>
      </c>
      <c r="AH9" s="27">
        <f t="shared" ref="AH9:AH10" si="1">SUM(C9:AG9)</f>
        <v>0</v>
      </c>
    </row>
    <row r="10" spans="1:55" ht="15.75" thickBot="1" x14ac:dyDescent="0.3">
      <c r="B10" s="28" t="s">
        <v>178</v>
      </c>
      <c r="C10" s="25">
        <f>'Daily Timesheet - Week 5 '!$C$5</f>
        <v>0</v>
      </c>
      <c r="D10" s="26">
        <f>'Daily Timesheet - Week 5 '!$C$6</f>
        <v>0</v>
      </c>
      <c r="E10" s="26">
        <f>'Daily Timesheet - Week 5 '!$C$7</f>
        <v>0</v>
      </c>
      <c r="F10" s="26">
        <f>'Daily Timesheet - Week 5 '!$C$8</f>
        <v>0</v>
      </c>
      <c r="G10" s="26">
        <f>'Daily Timesheet - Week 5 '!$C$9</f>
        <v>0</v>
      </c>
      <c r="H10" s="26">
        <f>'Daily Timesheet - Week 5 '!$C$10</f>
        <v>0</v>
      </c>
      <c r="I10" s="26">
        <f>'Daily Timesheet - Week 5 '!$C$11</f>
        <v>0</v>
      </c>
      <c r="J10" s="26">
        <f>'Daily Timesheet - Week 5 '!$C$12</f>
        <v>0</v>
      </c>
      <c r="K10" s="26">
        <f>'Daily Timesheet - Week 5 '!$C$13</f>
        <v>0</v>
      </c>
      <c r="L10" s="26">
        <f>'Daily Timesheet - Week 5 '!$C$14</f>
        <v>0</v>
      </c>
      <c r="M10" s="26">
        <f>'Daily Timesheet - Week 5 '!$C$15</f>
        <v>0</v>
      </c>
      <c r="N10" s="26">
        <f>'Daily Timesheet - Week 5 '!$C$16</f>
        <v>0</v>
      </c>
      <c r="O10" s="26">
        <f>'Daily Timesheet - Week 5 '!$C$17</f>
        <v>0</v>
      </c>
      <c r="P10" s="26">
        <f>'Daily Timesheet - Week 5 '!$C$18</f>
        <v>0</v>
      </c>
      <c r="Q10" s="26">
        <f>'Daily Timesheet - Week 5 '!$C$19</f>
        <v>0</v>
      </c>
      <c r="R10" s="26">
        <f>'Daily Timesheet - Week 5 '!$C$20</f>
        <v>0</v>
      </c>
      <c r="S10" s="26">
        <f>'Daily Timesheet - Week 5 '!$C$21</f>
        <v>0</v>
      </c>
      <c r="T10" s="26">
        <f>'Daily Timesheet - Week 5 '!$C$22</f>
        <v>0</v>
      </c>
      <c r="U10" s="26">
        <f>'Daily Timesheet - Week 5 '!$C$23</f>
        <v>0</v>
      </c>
      <c r="V10" s="26">
        <f>'Daily Timesheet - Week 5 '!$C$24</f>
        <v>0</v>
      </c>
      <c r="W10" s="26">
        <f>'Daily Timesheet - Week 5 '!$C$25</f>
        <v>0</v>
      </c>
      <c r="X10" s="26">
        <f>'Daily Timesheet - Week 5 '!$C$26</f>
        <v>0</v>
      </c>
      <c r="Y10" s="26">
        <f>'Daily Timesheet - Week 5 '!$C$27</f>
        <v>0</v>
      </c>
      <c r="Z10" s="26">
        <f>'Daily Timesheet - Week 5 '!$C$28</f>
        <v>0</v>
      </c>
      <c r="AA10" s="26">
        <f>'Daily Timesheet - Week 5 '!$C$29</f>
        <v>0</v>
      </c>
      <c r="AB10" s="26">
        <f>'Daily Timesheet - Week 5 '!$C$30</f>
        <v>0</v>
      </c>
      <c r="AC10" s="26">
        <f>'Daily Timesheet - Week 5 '!$C$31</f>
        <v>0</v>
      </c>
      <c r="AD10" s="26">
        <f>'Daily Timesheet - Week 5 '!$C$32</f>
        <v>0</v>
      </c>
      <c r="AE10" s="26">
        <f>'Daily Timesheet - Week 5 '!$C$33</f>
        <v>0</v>
      </c>
      <c r="AF10" s="26">
        <f>'Daily Timesheet - Week 5 '!$C$34</f>
        <v>0</v>
      </c>
      <c r="AG10" s="26">
        <f>'Daily Timesheet - Week 5 '!$C$35</f>
        <v>0</v>
      </c>
      <c r="AH10" s="27">
        <f t="shared" si="1"/>
        <v>0</v>
      </c>
    </row>
    <row r="11" spans="1:55" ht="15.75" thickBot="1" x14ac:dyDescent="0.3">
      <c r="B11" s="29" t="s">
        <v>181</v>
      </c>
      <c r="C11" s="25">
        <f>'Daily Timesheet - Week 6 '!$C$5</f>
        <v>0</v>
      </c>
      <c r="D11" s="26">
        <f>'Daily Timesheet - Week 6 '!$C$6</f>
        <v>0</v>
      </c>
      <c r="E11" s="26">
        <f>'Daily Timesheet - Week 6 '!$C$7</f>
        <v>0</v>
      </c>
      <c r="F11" s="26">
        <f>'Daily Timesheet - Week 6 '!$C$8</f>
        <v>0</v>
      </c>
      <c r="G11" s="26">
        <f>'Daily Timesheet - Week 6 '!$C$9</f>
        <v>0</v>
      </c>
      <c r="H11" s="26">
        <f>'Daily Timesheet - Week 6 '!$C$10</f>
        <v>0</v>
      </c>
      <c r="I11" s="26">
        <f>'Daily Timesheet - Week 6 '!$C$11</f>
        <v>0</v>
      </c>
      <c r="J11" s="26">
        <f>'Daily Timesheet - Week 6 '!$C$12</f>
        <v>0</v>
      </c>
      <c r="K11" s="26">
        <f>'Daily Timesheet - Week 6 '!$C$13</f>
        <v>0</v>
      </c>
      <c r="L11" s="26">
        <f>'Daily Timesheet - Week 6 '!$C$14</f>
        <v>0</v>
      </c>
      <c r="M11" s="26">
        <f>'Daily Timesheet - Week 6 '!$C$15</f>
        <v>0</v>
      </c>
      <c r="N11" s="26">
        <f>'Daily Timesheet - Week 6 '!$C$16</f>
        <v>0</v>
      </c>
      <c r="O11" s="26">
        <f>'Daily Timesheet - Week 6 '!$C$17</f>
        <v>0</v>
      </c>
      <c r="P11" s="26">
        <f>'Daily Timesheet - Week 6 '!$C$18</f>
        <v>0</v>
      </c>
      <c r="Q11" s="26">
        <f>'Daily Timesheet - Week 6 '!$C$19</f>
        <v>0</v>
      </c>
      <c r="R11" s="26">
        <f>'Daily Timesheet - Week 6 '!$C$20</f>
        <v>0</v>
      </c>
      <c r="S11" s="26">
        <f>'Daily Timesheet - Week 6 '!$C$21</f>
        <v>0</v>
      </c>
      <c r="T11" s="26">
        <f>'Daily Timesheet - Week 6 '!$C$22</f>
        <v>0</v>
      </c>
      <c r="U11" s="26">
        <f>'Daily Timesheet - Week 6 '!$C$23</f>
        <v>0</v>
      </c>
      <c r="V11" s="26">
        <f>'Daily Timesheet - Week 6 '!$C$24</f>
        <v>0</v>
      </c>
      <c r="W11" s="26">
        <f>'Daily Timesheet - Week 6 '!$C$25</f>
        <v>0</v>
      </c>
      <c r="X11" s="26">
        <f>'Daily Timesheet - Week 6 '!$C$26</f>
        <v>0</v>
      </c>
      <c r="Y11" s="26">
        <f>'Daily Timesheet - Week 6 '!$C$27</f>
        <v>0</v>
      </c>
      <c r="Z11" s="26">
        <f>'Daily Timesheet - Week 6 '!$C$28</f>
        <v>0</v>
      </c>
      <c r="AA11" s="26">
        <f>'Daily Timesheet - Week 6 '!$C$29</f>
        <v>0</v>
      </c>
      <c r="AB11" s="26">
        <f>'Daily Timesheet - Week 6 '!$C$30</f>
        <v>0</v>
      </c>
      <c r="AC11" s="26">
        <f>'Daily Timesheet - Week 6 '!$C$31</f>
        <v>0</v>
      </c>
      <c r="AD11" s="26">
        <f>'Daily Timesheet - Week 6 '!$C$32</f>
        <v>0</v>
      </c>
      <c r="AE11" s="26">
        <f>'Daily Timesheet - Week 6 '!$C$33</f>
        <v>0</v>
      </c>
      <c r="AF11" s="26">
        <f>'Daily Timesheet - Week 6 '!$C$34</f>
        <v>0</v>
      </c>
      <c r="AG11" s="26">
        <f>'Daily Timesheet - Week 6 '!$C$35</f>
        <v>0</v>
      </c>
      <c r="AH11" s="30">
        <f t="shared" ref="AH11" si="2">SUM(C11:AG11)</f>
        <v>0</v>
      </c>
    </row>
    <row r="12" spans="1:55" ht="15.75" thickBot="1" x14ac:dyDescent="0.3">
      <c r="B12" s="33" t="s">
        <v>182</v>
      </c>
      <c r="C12" s="31">
        <f>SUM(C6:C11)</f>
        <v>0</v>
      </c>
      <c r="D12" s="31">
        <f t="shared" ref="D12:AH12" si="3">SUM(D6:D11)</f>
        <v>0</v>
      </c>
      <c r="E12" s="31">
        <f t="shared" si="3"/>
        <v>0</v>
      </c>
      <c r="F12" s="31">
        <f t="shared" si="3"/>
        <v>0</v>
      </c>
      <c r="G12" s="31">
        <f t="shared" si="3"/>
        <v>0</v>
      </c>
      <c r="H12" s="31">
        <f t="shared" si="3"/>
        <v>0</v>
      </c>
      <c r="I12" s="31">
        <f t="shared" si="3"/>
        <v>0</v>
      </c>
      <c r="J12" s="31">
        <f t="shared" si="3"/>
        <v>0</v>
      </c>
      <c r="K12" s="31">
        <f t="shared" si="3"/>
        <v>0</v>
      </c>
      <c r="L12" s="31">
        <f t="shared" si="3"/>
        <v>0</v>
      </c>
      <c r="M12" s="31">
        <f t="shared" si="3"/>
        <v>0</v>
      </c>
      <c r="N12" s="31">
        <f t="shared" si="3"/>
        <v>0</v>
      </c>
      <c r="O12" s="31">
        <f t="shared" si="3"/>
        <v>0</v>
      </c>
      <c r="P12" s="31">
        <f t="shared" si="3"/>
        <v>0</v>
      </c>
      <c r="Q12" s="31">
        <f t="shared" si="3"/>
        <v>0</v>
      </c>
      <c r="R12" s="31">
        <f t="shared" si="3"/>
        <v>0</v>
      </c>
      <c r="S12" s="31">
        <f t="shared" si="3"/>
        <v>0</v>
      </c>
      <c r="T12" s="31">
        <f t="shared" si="3"/>
        <v>0</v>
      </c>
      <c r="U12" s="31">
        <f t="shared" si="3"/>
        <v>0</v>
      </c>
      <c r="V12" s="31">
        <f t="shared" si="3"/>
        <v>0</v>
      </c>
      <c r="W12" s="31">
        <f t="shared" si="3"/>
        <v>0</v>
      </c>
      <c r="X12" s="31">
        <f t="shared" si="3"/>
        <v>0</v>
      </c>
      <c r="Y12" s="31">
        <f t="shared" si="3"/>
        <v>0</v>
      </c>
      <c r="Z12" s="31">
        <f t="shared" si="3"/>
        <v>0</v>
      </c>
      <c r="AA12" s="31">
        <f t="shared" si="3"/>
        <v>0</v>
      </c>
      <c r="AB12" s="31">
        <f t="shared" si="3"/>
        <v>0</v>
      </c>
      <c r="AC12" s="31">
        <f t="shared" si="3"/>
        <v>0</v>
      </c>
      <c r="AD12" s="31">
        <f t="shared" si="3"/>
        <v>0</v>
      </c>
      <c r="AE12" s="31">
        <f t="shared" si="3"/>
        <v>0</v>
      </c>
      <c r="AF12" s="31">
        <f t="shared" si="3"/>
        <v>0</v>
      </c>
      <c r="AG12" s="31">
        <f t="shared" si="3"/>
        <v>0</v>
      </c>
      <c r="AH12" s="32">
        <f t="shared" si="3"/>
        <v>0</v>
      </c>
    </row>
    <row r="17" spans="3:19" x14ac:dyDescent="0.25">
      <c r="C17" s="48" t="s">
        <v>193</v>
      </c>
      <c r="D17" s="48"/>
      <c r="E17" s="48"/>
      <c r="F17" s="48"/>
      <c r="G17" s="48"/>
      <c r="H17" s="48"/>
      <c r="I17" s="48"/>
      <c r="J17" s="48"/>
      <c r="K17" s="48"/>
      <c r="L17" s="48"/>
      <c r="M17" s="48"/>
      <c r="N17" s="48"/>
      <c r="O17" s="48"/>
      <c r="P17" s="48"/>
      <c r="Q17" s="48"/>
      <c r="R17" s="48"/>
      <c r="S17" s="48"/>
    </row>
    <row r="18" spans="3:19" x14ac:dyDescent="0.25">
      <c r="C18" s="48"/>
      <c r="D18" s="48"/>
      <c r="E18" s="48"/>
      <c r="F18" s="48"/>
      <c r="G18" s="48"/>
      <c r="H18" s="48"/>
      <c r="I18" s="48"/>
      <c r="J18" s="48"/>
      <c r="K18" s="48"/>
      <c r="L18" s="48"/>
      <c r="M18" s="48"/>
      <c r="N18" s="48"/>
      <c r="O18" s="48"/>
      <c r="P18" s="48"/>
      <c r="Q18" s="48"/>
      <c r="R18" s="48"/>
      <c r="S18" s="48"/>
    </row>
    <row r="19" spans="3:19" x14ac:dyDescent="0.25">
      <c r="C19" s="45" t="s">
        <v>189</v>
      </c>
      <c r="D19" s="45"/>
      <c r="F19" s="45" t="s">
        <v>190</v>
      </c>
      <c r="G19" s="45"/>
      <c r="I19" s="45" t="s">
        <v>191</v>
      </c>
      <c r="J19" s="45"/>
      <c r="L19" s="45" t="s">
        <v>192</v>
      </c>
      <c r="M19" s="45"/>
      <c r="O19" s="49" t="s">
        <v>194</v>
      </c>
      <c r="P19" s="49"/>
      <c r="R19" s="45" t="s">
        <v>195</v>
      </c>
      <c r="S19" s="45"/>
    </row>
    <row r="20" spans="3:19" x14ac:dyDescent="0.25">
      <c r="C20" s="46">
        <f>SUM(C12:F12)</f>
        <v>0</v>
      </c>
      <c r="D20" s="47"/>
      <c r="F20" s="46">
        <f>SUM(G12:I12)</f>
        <v>0</v>
      </c>
      <c r="G20" s="47"/>
      <c r="I20" s="46">
        <f>SUM(J12:AG12)</f>
        <v>0</v>
      </c>
      <c r="J20" s="47"/>
      <c r="L20" s="46">
        <f>SUM(J12:M12)</f>
        <v>0</v>
      </c>
      <c r="M20" s="47"/>
      <c r="O20" s="46">
        <f>SUM(L12)</f>
        <v>0</v>
      </c>
      <c r="P20" s="47"/>
      <c r="R20" s="46">
        <f>SUM(M12)</f>
        <v>0</v>
      </c>
      <c r="S20" s="47"/>
    </row>
  </sheetData>
  <mergeCells count="19">
    <mergeCell ref="I19:J19"/>
    <mergeCell ref="I20:J20"/>
    <mergeCell ref="L19:M19"/>
    <mergeCell ref="L20:M20"/>
    <mergeCell ref="O20:P20"/>
    <mergeCell ref="O19:P19"/>
    <mergeCell ref="C3:D3"/>
    <mergeCell ref="C19:D19"/>
    <mergeCell ref="C20:D20"/>
    <mergeCell ref="F19:G19"/>
    <mergeCell ref="F20:G20"/>
    <mergeCell ref="C17:S18"/>
    <mergeCell ref="R19:S19"/>
    <mergeCell ref="R20:S20"/>
    <mergeCell ref="G3:H3"/>
    <mergeCell ref="K3:L3"/>
    <mergeCell ref="O3:P3"/>
    <mergeCell ref="S3:T3"/>
    <mergeCell ref="W3:X3"/>
  </mergeCells>
  <phoneticPr fontId="10" type="noConversion"/>
  <pageMargins left="0.7" right="0.7" top="0.75" bottom="0.75" header="0.3" footer="0.3"/>
  <pageSetup orientation="portrait" r:id="rId1"/>
  <ignoredErrors>
    <ignoredError sqref="AH6:AH8" formulaRange="1"/>
    <ignoredError sqref="C12" evalError="1"/>
    <ignoredError sqref="C7:AG7"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Normal="100" workbookViewId="0">
      <selection activeCell="D11" sqref="D11"/>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ht="23.25" customHeight="1" x14ac:dyDescent="0.25">
      <c r="A3" s="41" t="s">
        <v>2</v>
      </c>
      <c r="B3" s="42"/>
      <c r="C3" s="44" t="s">
        <v>187</v>
      </c>
      <c r="D3" s="16"/>
      <c r="E3" s="2" t="s">
        <v>90</v>
      </c>
      <c r="F3" s="2"/>
      <c r="G3" s="14"/>
      <c r="H3" s="2" t="s">
        <v>90</v>
      </c>
      <c r="I3" s="2"/>
      <c r="J3" s="14"/>
      <c r="K3" s="2" t="s">
        <v>90</v>
      </c>
      <c r="L3" s="2"/>
      <c r="N3" s="2" t="s">
        <v>90</v>
      </c>
      <c r="O3" s="2"/>
      <c r="Q3" s="2" t="s">
        <v>90</v>
      </c>
      <c r="R3" s="2"/>
    </row>
    <row r="4" spans="1:18" ht="18" customHeight="1" x14ac:dyDescent="0.25">
      <c r="A4" s="41"/>
      <c r="B4" s="42"/>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A3:B4"/>
    <mergeCell ref="H51:I51"/>
    <mergeCell ref="K51:L51"/>
    <mergeCell ref="N51:O51"/>
    <mergeCell ref="Q51:R51"/>
    <mergeCell ref="E51:F51"/>
    <mergeCell ref="C3:C4"/>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BE697279-6DF0-4AEA-8A2E-CC730C7A33AB}">
      <formula1>$A$5:$A$35</formula1>
    </dataValidation>
  </dataValidations>
  <pageMargins left="0.45" right="0.45" top="0.6" bottom="0.25" header="0.3" footer="0.3"/>
  <pageSetup orientation="portrait" r:id="rId1"/>
  <headerFooter>
    <oddHeader>&amp;CADRC OMAC 100% Timekeeping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6AA3-990A-4112-A4F6-77E5D24A81AD}">
  <dimension ref="A1:R59"/>
  <sheetViews>
    <sheetView zoomScaleNormal="100" workbookViewId="0">
      <selection activeCell="B2" sqref="B2"/>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x14ac:dyDescent="0.25">
      <c r="A3" s="41" t="s">
        <v>2</v>
      </c>
      <c r="B3" s="41"/>
      <c r="C3" s="44" t="s">
        <v>187</v>
      </c>
      <c r="D3" s="16"/>
      <c r="E3" s="2" t="s">
        <v>90</v>
      </c>
      <c r="F3" s="2"/>
      <c r="G3" s="14"/>
      <c r="H3" s="2" t="s">
        <v>90</v>
      </c>
      <c r="I3" s="2"/>
      <c r="J3" s="14"/>
      <c r="K3" s="2" t="s">
        <v>90</v>
      </c>
      <c r="L3" s="2"/>
      <c r="N3" s="2" t="s">
        <v>90</v>
      </c>
      <c r="O3" s="2"/>
      <c r="Q3" s="2" t="s">
        <v>90</v>
      </c>
      <c r="R3" s="2"/>
    </row>
    <row r="4" spans="1:18" ht="18" customHeight="1" x14ac:dyDescent="0.25">
      <c r="A4" s="41"/>
      <c r="B4" s="41"/>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N51:O51"/>
    <mergeCell ref="Q51:R51"/>
    <mergeCell ref="C3:C4"/>
    <mergeCell ref="A3:B4"/>
    <mergeCell ref="E51:F51"/>
    <mergeCell ref="H51:I51"/>
    <mergeCell ref="K51:L51"/>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E78BA32F-9245-47BF-8E30-642A65953351}">
      <formula1>$A$5:$A$35</formula1>
    </dataValidation>
  </dataValidations>
  <pageMargins left="0.45" right="0.45" top="0.6" bottom="0.25" header="0.3" footer="0.3"/>
  <pageSetup orientation="portrait" r:id="rId1"/>
  <headerFooter>
    <oddHeader>&amp;CADRC OMAC 100% Timekeeping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D322-F3B8-4053-8AE8-4E6AA1ED782B}">
  <dimension ref="A1:R59"/>
  <sheetViews>
    <sheetView zoomScaleNormal="100" workbookViewId="0">
      <selection activeCell="B7" sqref="B7"/>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x14ac:dyDescent="0.25">
      <c r="A3" s="41" t="s">
        <v>2</v>
      </c>
      <c r="B3" s="41"/>
      <c r="C3" s="44" t="s">
        <v>187</v>
      </c>
      <c r="D3" s="16"/>
      <c r="E3" s="2" t="s">
        <v>90</v>
      </c>
      <c r="F3" s="2"/>
      <c r="G3" s="14"/>
      <c r="H3" s="2" t="s">
        <v>90</v>
      </c>
      <c r="I3" s="2"/>
      <c r="J3" s="14"/>
      <c r="K3" s="2" t="s">
        <v>90</v>
      </c>
      <c r="L3" s="2"/>
      <c r="N3" s="2" t="s">
        <v>90</v>
      </c>
      <c r="O3" s="2"/>
      <c r="Q3" s="2" t="s">
        <v>90</v>
      </c>
      <c r="R3" s="2"/>
    </row>
    <row r="4" spans="1:18" ht="18" customHeight="1" x14ac:dyDescent="0.25">
      <c r="A4" s="41"/>
      <c r="B4" s="41"/>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N51:O51"/>
    <mergeCell ref="Q51:R51"/>
    <mergeCell ref="C3:C4"/>
    <mergeCell ref="A3:B4"/>
    <mergeCell ref="E51:F51"/>
    <mergeCell ref="H51:I51"/>
    <mergeCell ref="K51:L51"/>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B4F71C24-2A60-469E-AB46-08C167449A60}">
      <formula1>$A$5:$A$35</formula1>
    </dataValidation>
  </dataValidations>
  <pageMargins left="0.45" right="0.45" top="0.6" bottom="0.25" header="0.3" footer="0.3"/>
  <pageSetup orientation="portrait" r:id="rId1"/>
  <headerFooter>
    <oddHeader>&amp;CADRC OMAC 100% Timekeeping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7753E-1937-4D7A-B789-66EB676B2355}">
  <dimension ref="A1:R59"/>
  <sheetViews>
    <sheetView zoomScaleNormal="100" workbookViewId="0">
      <selection activeCell="C1" sqref="C1:C1048576"/>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x14ac:dyDescent="0.25">
      <c r="A3" s="41" t="s">
        <v>2</v>
      </c>
      <c r="B3" s="41"/>
      <c r="C3" s="44" t="s">
        <v>187</v>
      </c>
      <c r="D3" s="16"/>
      <c r="E3" s="2" t="s">
        <v>90</v>
      </c>
      <c r="F3" s="2"/>
      <c r="G3" s="14"/>
      <c r="H3" s="2" t="s">
        <v>90</v>
      </c>
      <c r="I3" s="2"/>
      <c r="J3" s="14"/>
      <c r="K3" s="2" t="s">
        <v>90</v>
      </c>
      <c r="L3" s="2"/>
      <c r="N3" s="2" t="s">
        <v>90</v>
      </c>
      <c r="O3" s="2"/>
      <c r="Q3" s="2" t="s">
        <v>90</v>
      </c>
      <c r="R3" s="2"/>
    </row>
    <row r="4" spans="1:18" ht="18" customHeight="1" x14ac:dyDescent="0.25">
      <c r="A4" s="41"/>
      <c r="B4" s="41"/>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N51:O51"/>
    <mergeCell ref="Q51:R51"/>
    <mergeCell ref="C3:C4"/>
    <mergeCell ref="A3:B4"/>
    <mergeCell ref="E51:F51"/>
    <mergeCell ref="H51:I51"/>
    <mergeCell ref="K51:L51"/>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52A88704-B3FD-4313-A72C-3B0E0ADA2619}">
      <formula1>$A$5:$A$35</formula1>
    </dataValidation>
  </dataValidations>
  <pageMargins left="0.45" right="0.45" top="0.6" bottom="0.25" header="0.3" footer="0.3"/>
  <pageSetup orientation="portrait" r:id="rId1"/>
  <headerFooter>
    <oddHeader>&amp;CADRC OMAC 100% Timekeeping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D1CB-40DE-48DE-A7D7-984711EF5370}">
  <dimension ref="A1:R59"/>
  <sheetViews>
    <sheetView zoomScaleNormal="100" workbookViewId="0">
      <selection activeCell="C1" sqref="C1:C1048576"/>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x14ac:dyDescent="0.25">
      <c r="A3" s="41" t="s">
        <v>2</v>
      </c>
      <c r="B3" s="41"/>
      <c r="C3" s="44" t="s">
        <v>187</v>
      </c>
      <c r="D3" s="16"/>
      <c r="E3" s="2" t="s">
        <v>90</v>
      </c>
      <c r="F3" s="2"/>
      <c r="G3" s="14"/>
      <c r="H3" s="2" t="s">
        <v>90</v>
      </c>
      <c r="I3" s="2"/>
      <c r="J3" s="14"/>
      <c r="K3" s="2" t="s">
        <v>90</v>
      </c>
      <c r="L3" s="2"/>
      <c r="N3" s="2" t="s">
        <v>90</v>
      </c>
      <c r="O3" s="2"/>
      <c r="Q3" s="2" t="s">
        <v>90</v>
      </c>
      <c r="R3" s="2"/>
    </row>
    <row r="4" spans="1:18" ht="18" customHeight="1" x14ac:dyDescent="0.25">
      <c r="A4" s="41"/>
      <c r="B4" s="41"/>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N51:O51"/>
    <mergeCell ref="Q51:R51"/>
    <mergeCell ref="C3:C4"/>
    <mergeCell ref="A3:B4"/>
    <mergeCell ref="E51:F51"/>
    <mergeCell ref="H51:I51"/>
    <mergeCell ref="K51:L51"/>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1B53CE00-D2CE-4B15-99B8-AFDE0EA23026}">
      <formula1>$A$5:$A$35</formula1>
    </dataValidation>
  </dataValidations>
  <pageMargins left="0.45" right="0.45" top="0.6" bottom="0.25" header="0.3" footer="0.3"/>
  <pageSetup orientation="portrait" r:id="rId1"/>
  <headerFooter>
    <oddHeader>&amp;CADRC OMAC 100% Timekeeping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B4B1-5F78-4618-AACF-820987104B2D}">
  <dimension ref="A1:R59"/>
  <sheetViews>
    <sheetView zoomScaleNormal="100" workbookViewId="0">
      <selection activeCell="D9" sqref="D9"/>
    </sheetView>
  </sheetViews>
  <sheetFormatPr defaultRowHeight="15" x14ac:dyDescent="0.25"/>
  <cols>
    <col min="1" max="1" width="9" customWidth="1"/>
    <col min="2" max="2" width="73" customWidth="1"/>
    <col min="3" max="3" width="21.42578125" customWidth="1"/>
    <col min="4" max="4" width="13.42578125" style="13" customWidth="1"/>
    <col min="5" max="5" width="15.85546875" customWidth="1"/>
    <col min="6" max="6" width="33.42578125" customWidth="1"/>
    <col min="8" max="8" width="15.85546875" customWidth="1"/>
    <col min="9" max="9" width="33.42578125" customWidth="1"/>
    <col min="11" max="11" width="15.85546875" customWidth="1"/>
    <col min="12" max="12" width="33.42578125" customWidth="1"/>
    <col min="14" max="14" width="15.85546875" customWidth="1"/>
    <col min="15" max="15" width="33.42578125" customWidth="1"/>
    <col min="17" max="17" width="15.85546875" customWidth="1"/>
    <col min="18" max="18" width="33.42578125" customWidth="1"/>
  </cols>
  <sheetData>
    <row r="1" spans="1:18" x14ac:dyDescent="0.25">
      <c r="A1" s="15" t="s">
        <v>88</v>
      </c>
      <c r="E1" s="15" t="s">
        <v>86</v>
      </c>
      <c r="F1" s="19"/>
      <c r="H1" s="15" t="s">
        <v>86</v>
      </c>
      <c r="I1" s="19"/>
      <c r="K1" s="15" t="s">
        <v>86</v>
      </c>
      <c r="L1" s="19"/>
      <c r="N1" s="15" t="s">
        <v>86</v>
      </c>
      <c r="O1" s="19"/>
      <c r="Q1" s="15" t="s">
        <v>86</v>
      </c>
      <c r="R1" s="19"/>
    </row>
    <row r="2" spans="1:18" x14ac:dyDescent="0.25">
      <c r="A2" s="15" t="s">
        <v>89</v>
      </c>
      <c r="B2" s="16"/>
      <c r="C2" s="16"/>
      <c r="E2" s="1" t="s">
        <v>0</v>
      </c>
      <c r="F2" s="1" t="s">
        <v>84</v>
      </c>
      <c r="H2" s="1" t="s">
        <v>0</v>
      </c>
      <c r="I2" s="1" t="s">
        <v>84</v>
      </c>
      <c r="K2" s="1" t="s">
        <v>0</v>
      </c>
      <c r="L2" s="1" t="s">
        <v>84</v>
      </c>
      <c r="N2" s="1" t="s">
        <v>0</v>
      </c>
      <c r="O2" s="1" t="s">
        <v>84</v>
      </c>
      <c r="Q2" s="1" t="s">
        <v>0</v>
      </c>
      <c r="R2" s="1" t="s">
        <v>84</v>
      </c>
    </row>
    <row r="3" spans="1:18" x14ac:dyDescent="0.25">
      <c r="A3" s="41" t="s">
        <v>2</v>
      </c>
      <c r="B3" s="41"/>
      <c r="C3" s="44" t="s">
        <v>187</v>
      </c>
      <c r="D3" s="16"/>
      <c r="E3" s="2" t="s">
        <v>90</v>
      </c>
      <c r="F3" s="2"/>
      <c r="G3" s="14"/>
      <c r="H3" s="2" t="s">
        <v>90</v>
      </c>
      <c r="I3" s="2"/>
      <c r="J3" s="14"/>
      <c r="K3" s="2" t="s">
        <v>90</v>
      </c>
      <c r="L3" s="2"/>
      <c r="N3" s="2" t="s">
        <v>90</v>
      </c>
      <c r="O3" s="2"/>
      <c r="Q3" s="2" t="s">
        <v>90</v>
      </c>
      <c r="R3" s="2"/>
    </row>
    <row r="4" spans="1:18" ht="18" customHeight="1" x14ac:dyDescent="0.25">
      <c r="A4" s="41"/>
      <c r="B4" s="41"/>
      <c r="C4" s="44"/>
      <c r="D4" s="17"/>
      <c r="E4" s="2" t="s">
        <v>91</v>
      </c>
      <c r="F4" s="2"/>
      <c r="G4" s="14"/>
      <c r="H4" s="2" t="s">
        <v>91</v>
      </c>
      <c r="I4" s="2"/>
      <c r="J4" s="14"/>
      <c r="K4" s="2" t="s">
        <v>91</v>
      </c>
      <c r="L4" s="2"/>
      <c r="N4" s="2" t="s">
        <v>91</v>
      </c>
      <c r="O4" s="2"/>
      <c r="Q4" s="2" t="s">
        <v>91</v>
      </c>
      <c r="R4" s="2"/>
    </row>
    <row r="5" spans="1:18" ht="18" x14ac:dyDescent="0.25">
      <c r="A5" s="8" t="s">
        <v>157</v>
      </c>
      <c r="B5" s="9" t="s">
        <v>1</v>
      </c>
      <c r="C5" s="34">
        <f>COUNTIF($F$3:$F$50,"1.A")+COUNTIF($I$3:$I$50,"1.A")+COUNTIF($L$3:$L$50,"1.A")+COUNTIF($O$3:$O$50,"1.A")+COUNTIF($R$3:$R$50,"1.A")</f>
        <v>0</v>
      </c>
      <c r="D5" s="18"/>
      <c r="E5" s="2" t="s">
        <v>92</v>
      </c>
      <c r="F5" s="2"/>
      <c r="H5" s="2" t="s">
        <v>92</v>
      </c>
      <c r="I5" s="2"/>
      <c r="K5" s="2" t="s">
        <v>92</v>
      </c>
      <c r="L5" s="2"/>
      <c r="N5" s="2" t="s">
        <v>92</v>
      </c>
      <c r="O5" s="2"/>
      <c r="Q5" s="2" t="s">
        <v>92</v>
      </c>
      <c r="R5" s="2"/>
    </row>
    <row r="6" spans="1:18" ht="18" x14ac:dyDescent="0.25">
      <c r="A6" s="3" t="s">
        <v>188</v>
      </c>
      <c r="B6" s="5" t="s">
        <v>3</v>
      </c>
      <c r="C6" s="34">
        <f>COUNTIF($F$3:$F$50,"1.B")+COUNTIF($I$3:$I$50,"1.B")+COUNTIF($L$3:$L$50,"1.B")+COUNTIF($O$3:$O$50,"1.B")+COUNTIF($R$3:$R$50,"1.B")</f>
        <v>0</v>
      </c>
      <c r="D6" s="18"/>
      <c r="E6" s="2" t="s">
        <v>93</v>
      </c>
      <c r="F6" s="2"/>
      <c r="H6" s="2" t="s">
        <v>93</v>
      </c>
      <c r="I6" s="2"/>
      <c r="K6" s="2" t="s">
        <v>93</v>
      </c>
      <c r="L6" s="2"/>
      <c r="N6" s="2" t="s">
        <v>93</v>
      </c>
      <c r="O6" s="2"/>
      <c r="Q6" s="2" t="s">
        <v>93</v>
      </c>
      <c r="R6" s="2"/>
    </row>
    <row r="7" spans="1:18" ht="18" x14ac:dyDescent="0.25">
      <c r="A7" s="3" t="s">
        <v>159</v>
      </c>
      <c r="B7" s="5" t="s">
        <v>4</v>
      </c>
      <c r="C7" s="34">
        <f>COUNTIF($F$3:$F$50,"1.C")+COUNTIF($I$3:$I$50,"1.C")+COUNTIF($L$3:$L$50,"1.C")+COUNTIF($O$3:$O$50,"1.C")+COUNTIF($R$3:$R$50,"1.C")</f>
        <v>0</v>
      </c>
      <c r="D7" s="18"/>
      <c r="E7" s="2" t="s">
        <v>94</v>
      </c>
      <c r="F7" s="2"/>
      <c r="H7" s="2" t="s">
        <v>94</v>
      </c>
      <c r="I7" s="2"/>
      <c r="K7" s="2" t="s">
        <v>94</v>
      </c>
      <c r="L7" s="2"/>
      <c r="N7" s="2" t="s">
        <v>94</v>
      </c>
      <c r="O7" s="2"/>
      <c r="Q7" s="2" t="s">
        <v>94</v>
      </c>
      <c r="R7" s="2"/>
    </row>
    <row r="8" spans="1:18" ht="18" x14ac:dyDescent="0.25">
      <c r="A8" s="3" t="s">
        <v>160</v>
      </c>
      <c r="B8" s="5" t="s">
        <v>11</v>
      </c>
      <c r="C8" s="34">
        <f>COUNTIF($F$3:$F$50,"1.D")+COUNTIF($I$3:$I$50,"1.D")+COUNTIF($L$3:$L$50,"1.D")+COUNTIF($O$3:$O$50,"1.D")+COUNTIF($R$3:$R$50,"1.D")</f>
        <v>0</v>
      </c>
      <c r="D8" s="18"/>
      <c r="E8" s="2" t="s">
        <v>95</v>
      </c>
      <c r="F8" s="2"/>
      <c r="H8" s="2" t="s">
        <v>95</v>
      </c>
      <c r="I8" s="2"/>
      <c r="K8" s="2" t="s">
        <v>95</v>
      </c>
      <c r="L8" s="2"/>
      <c r="N8" s="2" t="s">
        <v>95</v>
      </c>
      <c r="O8" s="2"/>
      <c r="Q8" s="2" t="s">
        <v>95</v>
      </c>
      <c r="R8" s="2"/>
    </row>
    <row r="9" spans="1:18" ht="18" x14ac:dyDescent="0.25">
      <c r="A9" s="8" t="s">
        <v>161</v>
      </c>
      <c r="B9" s="9" t="s">
        <v>87</v>
      </c>
      <c r="C9" s="34">
        <f>COUNTIF($F$3:$F$50,"2.A")+COUNTIF($I$3:$I$50,"2.A")+COUNTIF($L$3:$L$50,"2.A")+COUNTIF($O$3:$O$50,"2.A")+COUNTIF($R$3:$R$50,"2.A")</f>
        <v>0</v>
      </c>
      <c r="D9" s="18"/>
      <c r="E9" s="2" t="s">
        <v>96</v>
      </c>
      <c r="F9" s="2"/>
      <c r="H9" s="2" t="s">
        <v>96</v>
      </c>
      <c r="I9" s="2"/>
      <c r="K9" s="2" t="s">
        <v>96</v>
      </c>
      <c r="L9" s="2"/>
      <c r="N9" s="2" t="s">
        <v>96</v>
      </c>
      <c r="O9" s="2"/>
      <c r="Q9" s="2" t="s">
        <v>96</v>
      </c>
      <c r="R9" s="2"/>
    </row>
    <row r="10" spans="1:18" ht="18" x14ac:dyDescent="0.25">
      <c r="A10" s="3" t="s">
        <v>162</v>
      </c>
      <c r="B10" s="5" t="s">
        <v>6</v>
      </c>
      <c r="C10" s="34">
        <f>COUNTIF($F$3:$F$50,"2.B")+COUNTIF($I$3:$I$50,"2.B")+COUNTIF($L$3:$L$50,"2.B")+COUNTIF($O$3:$O$50,"2.B")+COUNTIF($R$3:$R$50,"2.B")</f>
        <v>0</v>
      </c>
      <c r="D10" s="18"/>
      <c r="E10" s="2" t="s">
        <v>97</v>
      </c>
      <c r="F10" s="2"/>
      <c r="H10" s="2" t="s">
        <v>97</v>
      </c>
      <c r="I10" s="2"/>
      <c r="K10" s="2" t="s">
        <v>97</v>
      </c>
      <c r="L10" s="2"/>
      <c r="N10" s="2" t="s">
        <v>97</v>
      </c>
      <c r="O10" s="2"/>
      <c r="Q10" s="2" t="s">
        <v>97</v>
      </c>
      <c r="R10" s="2"/>
    </row>
    <row r="11" spans="1:18" ht="18" x14ac:dyDescent="0.25">
      <c r="A11" s="3" t="s">
        <v>163</v>
      </c>
      <c r="B11" s="5" t="s">
        <v>7</v>
      </c>
      <c r="C11" s="34">
        <f>COUNTIF($F$3:$F$50,"2.C")+COUNTIF($I$3:$I$50,"2.C")+COUNTIF($L$3:$L$50,"2.C")+COUNTIF($O$3:$O$50,"2.C")+COUNTIF($R$3:$R$50,"2.C")</f>
        <v>0</v>
      </c>
      <c r="D11" s="18"/>
      <c r="E11" s="2" t="s">
        <v>98</v>
      </c>
      <c r="F11" s="2"/>
      <c r="H11" s="2" t="s">
        <v>98</v>
      </c>
      <c r="I11" s="2"/>
      <c r="K11" s="2" t="s">
        <v>98</v>
      </c>
      <c r="L11" s="2"/>
      <c r="N11" s="2" t="s">
        <v>98</v>
      </c>
      <c r="O11" s="2"/>
      <c r="Q11" s="2" t="s">
        <v>98</v>
      </c>
      <c r="R11" s="2"/>
    </row>
    <row r="12" spans="1:18" ht="18" x14ac:dyDescent="0.25">
      <c r="A12" s="8" t="s">
        <v>164</v>
      </c>
      <c r="B12" s="9" t="s">
        <v>21</v>
      </c>
      <c r="C12" s="34">
        <f>COUNTIF($F$3:$F$50,"5.G.2")+COUNTIF($I$3:$I$50,"5.G.2")+COUNTIF($L$3:$L$50,"5.G.2")+COUNTIF($O$3:$O$50,"5.G.2")+COUNTIF($R$3:$R$50,"5.G.2")</f>
        <v>0</v>
      </c>
      <c r="D12" s="18"/>
      <c r="E12" s="2" t="s">
        <v>99</v>
      </c>
      <c r="F12" s="2"/>
      <c r="H12" s="2" t="s">
        <v>99</v>
      </c>
      <c r="I12" s="2"/>
      <c r="K12" s="2" t="s">
        <v>99</v>
      </c>
      <c r="L12" s="2"/>
      <c r="N12" s="2" t="s">
        <v>99</v>
      </c>
      <c r="O12" s="2"/>
      <c r="Q12" s="2" t="s">
        <v>99</v>
      </c>
      <c r="R12" s="2"/>
    </row>
    <row r="13" spans="1:18" ht="18" x14ac:dyDescent="0.25">
      <c r="A13" s="3" t="s">
        <v>20</v>
      </c>
      <c r="B13" s="5" t="s">
        <v>19</v>
      </c>
      <c r="C13" s="34">
        <f>COUNTIF($F$3:$F$50,"5.G.3")+COUNTIF($I$3:$I$50,"5.G.3")+COUNTIF($L$3:$L$50,"5.G.3")+COUNTIF($O$3:$O$50,"5.G.3")+COUNTIF($R$3:$R$50,"5.G.3")</f>
        <v>0</v>
      </c>
      <c r="D13" s="18"/>
      <c r="E13" s="2" t="s">
        <v>100</v>
      </c>
      <c r="F13" s="2"/>
      <c r="H13" s="2" t="s">
        <v>100</v>
      </c>
      <c r="I13" s="2"/>
      <c r="K13" s="2" t="s">
        <v>100</v>
      </c>
      <c r="L13" s="2"/>
      <c r="N13" s="2" t="s">
        <v>100</v>
      </c>
      <c r="O13" s="2"/>
      <c r="Q13" s="2" t="s">
        <v>100</v>
      </c>
      <c r="R13" s="2"/>
    </row>
    <row r="14" spans="1:18" ht="18" x14ac:dyDescent="0.25">
      <c r="A14" s="3" t="s">
        <v>165</v>
      </c>
      <c r="B14" s="5" t="s">
        <v>24</v>
      </c>
      <c r="C14" s="34">
        <f>COUNTIF($F$3:$F$50,"5.G.5")+COUNTIF($I$3:$I$50,"5.G.5")+COUNTIF($L$3:$L$50,"5.G.5")+COUNTIF($O$3:$O$50,"5.G.5")+COUNTIF($R$3:$R$50,"5.G.5")</f>
        <v>0</v>
      </c>
      <c r="D14" s="18"/>
      <c r="E14" s="2" t="s">
        <v>101</v>
      </c>
      <c r="F14" s="2"/>
      <c r="H14" s="2" t="s">
        <v>101</v>
      </c>
      <c r="I14" s="2"/>
      <c r="K14" s="2" t="s">
        <v>101</v>
      </c>
      <c r="L14" s="2"/>
      <c r="N14" s="2" t="s">
        <v>101</v>
      </c>
      <c r="O14" s="2"/>
      <c r="Q14" s="2" t="s">
        <v>101</v>
      </c>
      <c r="R14" s="2"/>
    </row>
    <row r="15" spans="1:18" ht="18" x14ac:dyDescent="0.25">
      <c r="A15" s="3" t="s">
        <v>166</v>
      </c>
      <c r="B15" s="5" t="s">
        <v>26</v>
      </c>
      <c r="C15" s="34">
        <f>COUNTIF($F$3:$F$50,"5.G.6")+COUNTIF($I$3:$I$50,"5.G.6")+COUNTIF($L$3:$L$50,"5.G.6")+COUNTIF($O$3:$O$50,"5.G.6")+COUNTIF($R$3:$R$50,"5.G.6")</f>
        <v>0</v>
      </c>
      <c r="D15" s="18"/>
      <c r="E15" s="2" t="s">
        <v>102</v>
      </c>
      <c r="F15" s="2"/>
      <c r="H15" s="2" t="s">
        <v>102</v>
      </c>
      <c r="I15" s="2"/>
      <c r="K15" s="2" t="s">
        <v>102</v>
      </c>
      <c r="L15" s="2"/>
      <c r="N15" s="2" t="s">
        <v>102</v>
      </c>
      <c r="O15" s="2"/>
      <c r="Q15" s="2" t="s">
        <v>102</v>
      </c>
      <c r="R15" s="2"/>
    </row>
    <row r="16" spans="1:18" ht="18" x14ac:dyDescent="0.25">
      <c r="A16" s="8" t="s">
        <v>167</v>
      </c>
      <c r="B16" s="9" t="s">
        <v>82</v>
      </c>
      <c r="C16" s="34">
        <f>COUNTIF($F$3:$F$50,"5.A")+COUNTIF($I$3:$I$50,"5.A")+COUNTIF($L$3:$L$50,"5.A")+COUNTIF($O$3:$O$50,"5.A")+COUNTIF($R$3:$R$50,"5.A")</f>
        <v>0</v>
      </c>
      <c r="D16" s="18"/>
      <c r="E16" s="2" t="s">
        <v>103</v>
      </c>
      <c r="F16" s="2"/>
      <c r="H16" s="2" t="s">
        <v>103</v>
      </c>
      <c r="I16" s="2"/>
      <c r="K16" s="2" t="s">
        <v>103</v>
      </c>
      <c r="L16" s="2"/>
      <c r="N16" s="2" t="s">
        <v>103</v>
      </c>
      <c r="O16" s="2"/>
      <c r="Q16" s="2" t="s">
        <v>103</v>
      </c>
      <c r="R16" s="2"/>
    </row>
    <row r="17" spans="1:18" ht="18" x14ac:dyDescent="0.25">
      <c r="A17" s="8" t="s">
        <v>168</v>
      </c>
      <c r="B17" s="9" t="s">
        <v>81</v>
      </c>
      <c r="C17" s="34">
        <f>COUNTIF($F$3:$F$50,"5.B")+COUNTIF($I$3:$I$50,"5.B")+COUNTIF($L$3:$L$50,"5.B")+COUNTIF($O$3:$O$50,"5.B")+COUNTIF($R$3:$R$50,"5.B")</f>
        <v>0</v>
      </c>
      <c r="D17" s="18"/>
      <c r="E17" s="2" t="s">
        <v>104</v>
      </c>
      <c r="F17" s="2"/>
      <c r="H17" s="2" t="s">
        <v>104</v>
      </c>
      <c r="I17" s="2"/>
      <c r="K17" s="2" t="s">
        <v>104</v>
      </c>
      <c r="L17" s="2"/>
      <c r="N17" s="2" t="s">
        <v>104</v>
      </c>
      <c r="O17" s="2"/>
      <c r="Q17" s="2" t="s">
        <v>104</v>
      </c>
      <c r="R17" s="2"/>
    </row>
    <row r="18" spans="1:18" ht="18" x14ac:dyDescent="0.25">
      <c r="A18" s="10" t="s">
        <v>32</v>
      </c>
      <c r="B18" s="11" t="s">
        <v>77</v>
      </c>
      <c r="C18" s="34">
        <f>COUNTIF($F$3:$F$50,"5.C")+COUNTIF($I$3:$I$50,"5.C")+COUNTIF($L$3:$L$50,"5.C")+COUNTIF($O$3:$O$50,"5.C")+COUNTIF($R$3:$R$50,"5.C")</f>
        <v>0</v>
      </c>
      <c r="D18" s="18"/>
      <c r="E18" s="2" t="s">
        <v>105</v>
      </c>
      <c r="F18" s="2"/>
      <c r="H18" s="2" t="s">
        <v>105</v>
      </c>
      <c r="I18" s="2"/>
      <c r="K18" s="2" t="s">
        <v>105</v>
      </c>
      <c r="L18" s="2"/>
      <c r="N18" s="2" t="s">
        <v>105</v>
      </c>
      <c r="O18" s="2"/>
      <c r="Q18" s="2" t="s">
        <v>105</v>
      </c>
      <c r="R18" s="2"/>
    </row>
    <row r="19" spans="1:18" ht="18" x14ac:dyDescent="0.25">
      <c r="A19" s="3" t="s">
        <v>169</v>
      </c>
      <c r="B19" s="5" t="s">
        <v>35</v>
      </c>
      <c r="C19" s="34">
        <f>COUNTIF($F$3:$F$50,"5.D.1")+COUNTIF($I$3:$I$50,"5.D.1")+COUNTIF($L$3:$L$50,"5.D.1")+COUNTIF($O$3:$O$50,"5.D.1")+COUNTIF($R$3:$R$50,"5.D.1")</f>
        <v>0</v>
      </c>
      <c r="D19" s="18"/>
      <c r="E19" s="2" t="s">
        <v>106</v>
      </c>
      <c r="F19" s="2"/>
      <c r="H19" s="2" t="s">
        <v>106</v>
      </c>
      <c r="I19" s="2"/>
      <c r="K19" s="2" t="s">
        <v>106</v>
      </c>
      <c r="L19" s="2"/>
      <c r="N19" s="2" t="s">
        <v>106</v>
      </c>
      <c r="O19" s="2"/>
      <c r="Q19" s="2" t="s">
        <v>106</v>
      </c>
      <c r="R19" s="2"/>
    </row>
    <row r="20" spans="1:18" ht="18" x14ac:dyDescent="0.25">
      <c r="A20" s="3" t="s">
        <v>36</v>
      </c>
      <c r="B20" s="5" t="s">
        <v>37</v>
      </c>
      <c r="C20" s="34">
        <f>COUNTIF($F$3:$F$50,"5.D.2")+COUNTIF($I$3:$I$50,"5.D.2")+COUNTIF($L$3:$L$50,"5.D.2")+COUNTIF($O$3:$O$50,"5.D.2")+COUNTIF($R$3:$R$50,"5.D.2")</f>
        <v>0</v>
      </c>
      <c r="D20" s="18"/>
      <c r="E20" s="2" t="s">
        <v>107</v>
      </c>
      <c r="F20" s="2"/>
      <c r="H20" s="2" t="s">
        <v>107</v>
      </c>
      <c r="I20" s="2"/>
      <c r="K20" s="2" t="s">
        <v>107</v>
      </c>
      <c r="L20" s="2"/>
      <c r="N20" s="2" t="s">
        <v>107</v>
      </c>
      <c r="O20" s="2"/>
      <c r="Q20" s="2" t="s">
        <v>107</v>
      </c>
      <c r="R20" s="2"/>
    </row>
    <row r="21" spans="1:18" ht="15" customHeight="1" x14ac:dyDescent="0.25">
      <c r="A21" s="3" t="s">
        <v>38</v>
      </c>
      <c r="B21" s="5" t="s">
        <v>39</v>
      </c>
      <c r="C21" s="34">
        <f>COUNTIF($F$3:$F$50,"5.D.3")+COUNTIF($I$3:$I$50,"5.D.3")+COUNTIF($L$3:$L$50,"5.D.3")+COUNTIF($O$3:$O$50,"5.D.3")+COUNTIF($R$3:$R$50,"5.D.3")</f>
        <v>0</v>
      </c>
      <c r="D21" s="18"/>
      <c r="E21" s="2" t="s">
        <v>108</v>
      </c>
      <c r="F21" s="2"/>
      <c r="H21" s="2" t="s">
        <v>108</v>
      </c>
      <c r="I21" s="2"/>
      <c r="K21" s="2" t="s">
        <v>108</v>
      </c>
      <c r="L21" s="2"/>
      <c r="N21" s="2" t="s">
        <v>108</v>
      </c>
      <c r="O21" s="2"/>
      <c r="Q21" s="2" t="s">
        <v>108</v>
      </c>
      <c r="R21" s="2"/>
    </row>
    <row r="22" spans="1:18" ht="18" x14ac:dyDescent="0.25">
      <c r="A22" s="3" t="s">
        <v>40</v>
      </c>
      <c r="B22" s="5" t="s">
        <v>41</v>
      </c>
      <c r="C22" s="34">
        <f>COUNTIF($F$3:$F$50,"5.D.4")+COUNTIF($I$3:$I$50,"5.D.4")+COUNTIF($L$3:$L$50,"5.D.4")+COUNTIF($O$3:$O$50,"5.D.4")+COUNTIF($R$3:$R$50,"5.D.4")</f>
        <v>0</v>
      </c>
      <c r="D22" s="18"/>
      <c r="E22" s="2" t="s">
        <v>109</v>
      </c>
      <c r="F22" s="2"/>
      <c r="H22" s="2" t="s">
        <v>109</v>
      </c>
      <c r="I22" s="2"/>
      <c r="K22" s="2" t="s">
        <v>109</v>
      </c>
      <c r="L22" s="2"/>
      <c r="N22" s="2" t="s">
        <v>109</v>
      </c>
      <c r="O22" s="2"/>
      <c r="Q22" s="2" t="s">
        <v>109</v>
      </c>
      <c r="R22" s="2"/>
    </row>
    <row r="23" spans="1:18" ht="15" customHeight="1" x14ac:dyDescent="0.25">
      <c r="A23" s="3" t="s">
        <v>42</v>
      </c>
      <c r="B23" s="5" t="s">
        <v>43</v>
      </c>
      <c r="C23" s="34">
        <f>COUNTIF($F$3:$F$50,"5.D.5")+COUNTIF($I$3:$I$50,"5.D.5")+COUNTIF($L$3:$L$50,"5.D.5")+COUNTIF($O$3:$O$50,"5.D.5")+COUNTIF($R$3:$R$50,"5.D.5")</f>
        <v>0</v>
      </c>
      <c r="D23" s="18"/>
      <c r="E23" s="2" t="s">
        <v>110</v>
      </c>
      <c r="F23" s="2"/>
      <c r="H23" s="2" t="s">
        <v>110</v>
      </c>
      <c r="I23" s="2"/>
      <c r="K23" s="2" t="s">
        <v>110</v>
      </c>
      <c r="L23" s="2"/>
      <c r="N23" s="2" t="s">
        <v>110</v>
      </c>
      <c r="O23" s="2"/>
      <c r="Q23" s="2" t="s">
        <v>110</v>
      </c>
      <c r="R23" s="2"/>
    </row>
    <row r="24" spans="1:18" ht="18" x14ac:dyDescent="0.25">
      <c r="A24" s="3" t="s">
        <v>44</v>
      </c>
      <c r="B24" s="5" t="s">
        <v>51</v>
      </c>
      <c r="C24" s="34">
        <f>COUNTIF($F$3:$F$50,"5.D.6")+COUNTIF($I$3:$I$50,"5.D.6")+COUNTIF($L$3:$L$50,"5.D.6")+COUNTIF($O$3:$O$50,"5.D.6")+COUNTIF($R$3:$R$50,"5.D.6")</f>
        <v>0</v>
      </c>
      <c r="D24" s="18"/>
      <c r="E24" s="2" t="s">
        <v>111</v>
      </c>
      <c r="F24" s="2"/>
      <c r="H24" s="2" t="s">
        <v>111</v>
      </c>
      <c r="I24" s="2"/>
      <c r="K24" s="2" t="s">
        <v>111</v>
      </c>
      <c r="L24" s="2"/>
      <c r="N24" s="2" t="s">
        <v>111</v>
      </c>
      <c r="O24" s="2"/>
      <c r="Q24" s="2" t="s">
        <v>111</v>
      </c>
      <c r="R24" s="2"/>
    </row>
    <row r="25" spans="1:18" ht="15" customHeight="1" x14ac:dyDescent="0.25">
      <c r="A25" s="3" t="s">
        <v>45</v>
      </c>
      <c r="B25" s="5" t="s">
        <v>46</v>
      </c>
      <c r="C25" s="34">
        <f>COUNTIF($F$3:$F$50,"5.D.7")+COUNTIF($I$3:$I$50,"5.D.7")+COUNTIF($L$3:$L$50,"5.D.7")+COUNTIF($O$3:$O$50,"5.D.7")+COUNTIF($R$3:$R$50,"5.D.7")</f>
        <v>0</v>
      </c>
      <c r="D25" s="18"/>
      <c r="E25" s="2" t="s">
        <v>112</v>
      </c>
      <c r="F25" s="2"/>
      <c r="H25" s="2" t="s">
        <v>112</v>
      </c>
      <c r="I25" s="2"/>
      <c r="K25" s="2" t="s">
        <v>112</v>
      </c>
      <c r="L25" s="2"/>
      <c r="N25" s="2" t="s">
        <v>112</v>
      </c>
      <c r="O25" s="2"/>
      <c r="Q25" s="2" t="s">
        <v>112</v>
      </c>
      <c r="R25" s="2"/>
    </row>
    <row r="26" spans="1:18" ht="18" x14ac:dyDescent="0.25">
      <c r="A26" s="3" t="s">
        <v>47</v>
      </c>
      <c r="B26" s="5" t="s">
        <v>48</v>
      </c>
      <c r="C26" s="34">
        <f>COUNTIF($F$3:$F$50,"5.D.8")+COUNTIF($I$3:$I$50,"5.D.8")+COUNTIF($L$3:$L$50,"5.D.8")+COUNTIF($O$3:$O$50,"5.D.8")+COUNTIF($R$3:$R$50,"5.D.8")</f>
        <v>0</v>
      </c>
      <c r="D26" s="18"/>
      <c r="E26" s="2" t="s">
        <v>113</v>
      </c>
      <c r="F26" s="2"/>
      <c r="H26" s="2" t="s">
        <v>113</v>
      </c>
      <c r="I26" s="2"/>
      <c r="K26" s="2" t="s">
        <v>113</v>
      </c>
      <c r="L26" s="2"/>
      <c r="N26" s="2" t="s">
        <v>113</v>
      </c>
      <c r="O26" s="2"/>
      <c r="Q26" s="2" t="s">
        <v>113</v>
      </c>
      <c r="R26" s="2"/>
    </row>
    <row r="27" spans="1:18" ht="18" x14ac:dyDescent="0.25">
      <c r="A27" s="3" t="s">
        <v>49</v>
      </c>
      <c r="B27" s="5" t="s">
        <v>50</v>
      </c>
      <c r="C27" s="34">
        <f>COUNTIF($F$3:$F$50,"5.D.9")+COUNTIF($I$3:$I$50,"5.D.9")+COUNTIF($L$3:$L$50,"5.D.9")+COUNTIF($O$3:$O$50,"5.D.9")+COUNTIF($R$3:$R$50,"5.D.9")</f>
        <v>0</v>
      </c>
      <c r="D27" s="18"/>
      <c r="E27" s="2" t="s">
        <v>114</v>
      </c>
      <c r="F27" s="2"/>
      <c r="H27" s="2" t="s">
        <v>114</v>
      </c>
      <c r="I27" s="2"/>
      <c r="K27" s="2" t="s">
        <v>114</v>
      </c>
      <c r="L27" s="2"/>
      <c r="N27" s="2" t="s">
        <v>114</v>
      </c>
      <c r="O27" s="2"/>
      <c r="Q27" s="2" t="s">
        <v>114</v>
      </c>
      <c r="R27" s="2"/>
    </row>
    <row r="28" spans="1:18" ht="18" x14ac:dyDescent="0.25">
      <c r="A28" s="3" t="s">
        <v>52</v>
      </c>
      <c r="B28" s="5" t="s">
        <v>53</v>
      </c>
      <c r="C28" s="34">
        <f>COUNTIF($F$3:$F$50,"5.D.10")+COUNTIF($I$3:$I$50,"5.D.10")+COUNTIF($L$3:$L$50,"5.D.10")+COUNTIF($O$3:$O$50,"5.D.10")+COUNTIF($R$3:$R$50,"5.D.10")</f>
        <v>0</v>
      </c>
      <c r="D28" s="18"/>
      <c r="E28" s="2" t="s">
        <v>115</v>
      </c>
      <c r="F28" s="2"/>
      <c r="H28" s="2" t="s">
        <v>115</v>
      </c>
      <c r="I28" s="2"/>
      <c r="K28" s="2" t="s">
        <v>115</v>
      </c>
      <c r="L28" s="2"/>
      <c r="N28" s="2" t="s">
        <v>115</v>
      </c>
      <c r="O28" s="2"/>
      <c r="Q28" s="2" t="s">
        <v>115</v>
      </c>
      <c r="R28" s="2"/>
    </row>
    <row r="29" spans="1:18" ht="18" x14ac:dyDescent="0.25">
      <c r="A29" s="3" t="s">
        <v>54</v>
      </c>
      <c r="B29" s="5" t="s">
        <v>55</v>
      </c>
      <c r="C29" s="34">
        <f>COUNTIF($F$3:$F$50,"5.D.11")+COUNTIF($I$3:$I$50,"5.D.11")+COUNTIF($L$3:$L$50,"5.D.11")+COUNTIF($O$3:$O$50,"5.D.11")+COUNTIF($R$3:$R$50,"5.D.11")</f>
        <v>0</v>
      </c>
      <c r="D29" s="18"/>
      <c r="E29" s="2" t="s">
        <v>116</v>
      </c>
      <c r="F29" s="2"/>
      <c r="H29" s="2" t="s">
        <v>116</v>
      </c>
      <c r="I29" s="2"/>
      <c r="K29" s="2" t="s">
        <v>116</v>
      </c>
      <c r="L29" s="2"/>
      <c r="N29" s="2" t="s">
        <v>116</v>
      </c>
      <c r="O29" s="2"/>
      <c r="Q29" s="2" t="s">
        <v>116</v>
      </c>
      <c r="R29" s="2"/>
    </row>
    <row r="30" spans="1:18" ht="18" x14ac:dyDescent="0.25">
      <c r="A30" s="8" t="s">
        <v>170</v>
      </c>
      <c r="B30" s="9" t="s">
        <v>76</v>
      </c>
      <c r="C30" s="34">
        <f>COUNTIF($F$3:$F$50,"5.E")+COUNTIF($I$3:$I$50,"5.E")+COUNTIF($L$3:$L$50,"5.E")+COUNTIF($O$3:$O$50,"5.E")+COUNTIF($R$3:$R$50,"5.E")</f>
        <v>0</v>
      </c>
      <c r="D30" s="18"/>
      <c r="E30" s="2" t="s">
        <v>117</v>
      </c>
      <c r="F30" s="2"/>
      <c r="H30" s="2" t="s">
        <v>117</v>
      </c>
      <c r="I30" s="2"/>
      <c r="K30" s="2" t="s">
        <v>117</v>
      </c>
      <c r="L30" s="2"/>
      <c r="N30" s="2" t="s">
        <v>117</v>
      </c>
      <c r="O30" s="2"/>
      <c r="Q30" s="2" t="s">
        <v>117</v>
      </c>
      <c r="R30" s="2"/>
    </row>
    <row r="31" spans="1:18" ht="18" x14ac:dyDescent="0.25">
      <c r="A31" s="8" t="s">
        <v>58</v>
      </c>
      <c r="B31" s="9" t="s">
        <v>78</v>
      </c>
      <c r="C31" s="34">
        <f>COUNTIF($F$3:$F$50,"5.H")+COUNTIF($I$3:$I$50,"5.H")+COUNTIF($L$3:$L$50,"5.H")+COUNTIF($O$3:$O$50,"5.H")+COUNTIF($R$3:$R$50,"5.H")</f>
        <v>0</v>
      </c>
      <c r="D31" s="18"/>
      <c r="E31" s="2" t="s">
        <v>118</v>
      </c>
      <c r="F31" s="2"/>
      <c r="H31" s="2" t="s">
        <v>118</v>
      </c>
      <c r="I31" s="2"/>
      <c r="K31" s="2" t="s">
        <v>118</v>
      </c>
      <c r="L31" s="2"/>
      <c r="N31" s="2" t="s">
        <v>118</v>
      </c>
      <c r="O31" s="2"/>
      <c r="Q31" s="2" t="s">
        <v>118</v>
      </c>
      <c r="R31" s="2"/>
    </row>
    <row r="32" spans="1:18" ht="18" x14ac:dyDescent="0.25">
      <c r="A32" s="7" t="s">
        <v>60</v>
      </c>
      <c r="B32" s="9" t="s">
        <v>79</v>
      </c>
      <c r="C32" s="34">
        <f>COUNTIF($F$3:$F$50,"5.I")+COUNTIF($I$3:$I$50,"5.I")+COUNTIF($L$3:$L$50,"5.I")+COUNTIF($O$3:$O$50,"5.I")+COUNTIF($R$3:$R$50,"5.I")</f>
        <v>0</v>
      </c>
      <c r="D32" s="18"/>
      <c r="E32" s="2" t="s">
        <v>119</v>
      </c>
      <c r="F32" s="2"/>
      <c r="H32" s="2" t="s">
        <v>119</v>
      </c>
      <c r="I32" s="2"/>
      <c r="K32" s="2" t="s">
        <v>119</v>
      </c>
      <c r="L32" s="2"/>
      <c r="N32" s="2" t="s">
        <v>119</v>
      </c>
      <c r="O32" s="2"/>
      <c r="Q32" s="2" t="s">
        <v>119</v>
      </c>
      <c r="R32" s="2"/>
    </row>
    <row r="33" spans="1:18" ht="18" x14ac:dyDescent="0.25">
      <c r="A33" s="8" t="s">
        <v>62</v>
      </c>
      <c r="B33" s="9" t="s">
        <v>80</v>
      </c>
      <c r="C33" s="34">
        <f>COUNTIF($F$3:$F$50,"5.K")+COUNTIF($I$3:$I$50,"5.K")+COUNTIF($L$3:$L$50,"5.K")+COUNTIF($O$3:$O$50,"5.K")+COUNTIF($R$3:$R$50,"5.K")</f>
        <v>0</v>
      </c>
      <c r="D33" s="18"/>
      <c r="E33" s="2" t="s">
        <v>120</v>
      </c>
      <c r="F33" s="2"/>
      <c r="H33" s="2" t="s">
        <v>120</v>
      </c>
      <c r="I33" s="2"/>
      <c r="K33" s="2" t="s">
        <v>120</v>
      </c>
      <c r="L33" s="2"/>
      <c r="N33" s="2" t="s">
        <v>120</v>
      </c>
      <c r="O33" s="2"/>
      <c r="Q33" s="2" t="s">
        <v>120</v>
      </c>
      <c r="R33" s="2"/>
    </row>
    <row r="34" spans="1:18" ht="18" x14ac:dyDescent="0.25">
      <c r="A34" s="8" t="s">
        <v>65</v>
      </c>
      <c r="B34" s="9" t="s">
        <v>73</v>
      </c>
      <c r="C34" s="34">
        <f>COUNTIF($F$3:$F$50,"5.L")+COUNTIF($I$3:$I$50,"5.L")+COUNTIF($L$3:$L$50,"5.L")+COUNTIF($O$3:$O$50,"5.L")+COUNTIF($R$3:$R$50,"5.L")</f>
        <v>0</v>
      </c>
      <c r="D34" s="18"/>
      <c r="E34" s="2" t="s">
        <v>121</v>
      </c>
      <c r="F34" s="2"/>
      <c r="H34" s="2" t="s">
        <v>121</v>
      </c>
      <c r="I34" s="2"/>
      <c r="K34" s="2" t="s">
        <v>121</v>
      </c>
      <c r="L34" s="2"/>
      <c r="N34" s="2" t="s">
        <v>121</v>
      </c>
      <c r="O34" s="2"/>
      <c r="Q34" s="2" t="s">
        <v>121</v>
      </c>
      <c r="R34" s="2"/>
    </row>
    <row r="35" spans="1:18" ht="18" x14ac:dyDescent="0.25">
      <c r="A35" s="8" t="s">
        <v>75</v>
      </c>
      <c r="B35" s="9" t="s">
        <v>10</v>
      </c>
      <c r="C35" s="34">
        <f>COUNTIF($F$3:$F$50,"5.F")+COUNTIF($I$3:$I$50,"5.F")+COUNTIF($L$3:$L$50,"5.F")+COUNTIF($O$3:$O$50,"5.F")+COUNTIF($R$3:$R$50,"5.F")</f>
        <v>0</v>
      </c>
      <c r="D35" s="18"/>
      <c r="E35" s="2" t="s">
        <v>122</v>
      </c>
      <c r="F35" s="2"/>
      <c r="H35" s="2" t="s">
        <v>122</v>
      </c>
      <c r="I35" s="2"/>
      <c r="K35" s="2" t="s">
        <v>122</v>
      </c>
      <c r="L35" s="2"/>
      <c r="N35" s="2" t="s">
        <v>122</v>
      </c>
      <c r="O35" s="2"/>
      <c r="Q35" s="2" t="s">
        <v>122</v>
      </c>
      <c r="R35" s="2"/>
    </row>
    <row r="36" spans="1:18" x14ac:dyDescent="0.25">
      <c r="E36" s="2" t="s">
        <v>123</v>
      </c>
      <c r="F36" s="2"/>
      <c r="H36" s="2" t="s">
        <v>123</v>
      </c>
      <c r="I36" s="2"/>
      <c r="K36" s="2" t="s">
        <v>123</v>
      </c>
      <c r="L36" s="2"/>
      <c r="N36" s="2" t="s">
        <v>123</v>
      </c>
      <c r="O36" s="2"/>
      <c r="Q36" s="2" t="s">
        <v>123</v>
      </c>
      <c r="R36" s="2"/>
    </row>
    <row r="37" spans="1:18" x14ac:dyDescent="0.25">
      <c r="E37" s="2" t="s">
        <v>124</v>
      </c>
      <c r="F37" s="2"/>
      <c r="H37" s="2" t="s">
        <v>124</v>
      </c>
      <c r="I37" s="2"/>
      <c r="K37" s="2" t="s">
        <v>124</v>
      </c>
      <c r="L37" s="2"/>
      <c r="N37" s="2" t="s">
        <v>124</v>
      </c>
      <c r="O37" s="2"/>
      <c r="Q37" s="2" t="s">
        <v>124</v>
      </c>
      <c r="R37" s="2"/>
    </row>
    <row r="38" spans="1:18" ht="18" x14ac:dyDescent="0.25">
      <c r="A38" s="12"/>
      <c r="B38" s="12"/>
      <c r="C38" s="12"/>
      <c r="D38" s="12"/>
      <c r="E38" s="2" t="s">
        <v>125</v>
      </c>
      <c r="F38" s="2"/>
      <c r="H38" s="2" t="s">
        <v>125</v>
      </c>
      <c r="I38" s="2"/>
      <c r="K38" s="2" t="s">
        <v>125</v>
      </c>
      <c r="L38" s="2"/>
      <c r="N38" s="2" t="s">
        <v>125</v>
      </c>
      <c r="O38" s="2"/>
      <c r="Q38" s="2" t="s">
        <v>125</v>
      </c>
      <c r="R38" s="2"/>
    </row>
    <row r="39" spans="1:18" x14ac:dyDescent="0.25">
      <c r="A39" s="13"/>
      <c r="B39" s="13"/>
      <c r="C39" s="13"/>
      <c r="E39" s="2" t="s">
        <v>126</v>
      </c>
      <c r="F39" s="2"/>
      <c r="H39" s="2" t="s">
        <v>126</v>
      </c>
      <c r="I39" s="2"/>
      <c r="K39" s="2" t="s">
        <v>126</v>
      </c>
      <c r="L39" s="2"/>
      <c r="N39" s="2" t="s">
        <v>126</v>
      </c>
      <c r="O39" s="2"/>
      <c r="Q39" s="2" t="s">
        <v>126</v>
      </c>
      <c r="R39" s="2"/>
    </row>
    <row r="40" spans="1:18" ht="18" x14ac:dyDescent="0.25">
      <c r="A40" s="12"/>
      <c r="B40" s="12"/>
      <c r="C40" s="12"/>
      <c r="D40" s="12"/>
      <c r="E40" s="2" t="s">
        <v>127</v>
      </c>
      <c r="F40" s="2"/>
      <c r="H40" s="2" t="s">
        <v>127</v>
      </c>
      <c r="I40" s="2"/>
      <c r="K40" s="2" t="s">
        <v>127</v>
      </c>
      <c r="L40" s="2"/>
      <c r="N40" s="2" t="s">
        <v>127</v>
      </c>
      <c r="O40" s="2"/>
      <c r="Q40" s="2" t="s">
        <v>127</v>
      </c>
      <c r="R40" s="2"/>
    </row>
    <row r="41" spans="1:18" x14ac:dyDescent="0.25">
      <c r="A41" s="13"/>
      <c r="B41" s="13"/>
      <c r="C41" s="13"/>
      <c r="E41" s="2" t="s">
        <v>128</v>
      </c>
      <c r="F41" s="2"/>
      <c r="H41" s="2" t="s">
        <v>128</v>
      </c>
      <c r="I41" s="2"/>
      <c r="K41" s="2" t="s">
        <v>128</v>
      </c>
      <c r="L41" s="2"/>
      <c r="N41" s="2" t="s">
        <v>128</v>
      </c>
      <c r="O41" s="2"/>
      <c r="Q41" s="2" t="s">
        <v>128</v>
      </c>
      <c r="R41" s="2"/>
    </row>
    <row r="42" spans="1:18" ht="18" x14ac:dyDescent="0.25">
      <c r="A42" s="12"/>
      <c r="B42" s="12"/>
      <c r="C42" s="12"/>
      <c r="D42" s="12"/>
      <c r="E42" s="2" t="s">
        <v>129</v>
      </c>
      <c r="F42" s="2"/>
      <c r="H42" s="2" t="s">
        <v>129</v>
      </c>
      <c r="I42" s="2"/>
      <c r="K42" s="2" t="s">
        <v>129</v>
      </c>
      <c r="L42" s="2"/>
      <c r="N42" s="2" t="s">
        <v>129</v>
      </c>
      <c r="O42" s="2"/>
      <c r="Q42" s="2" t="s">
        <v>129</v>
      </c>
      <c r="R42" s="2"/>
    </row>
    <row r="43" spans="1:18" x14ac:dyDescent="0.25">
      <c r="A43" s="13"/>
      <c r="B43" s="13"/>
      <c r="C43" s="13"/>
      <c r="E43" s="2" t="s">
        <v>130</v>
      </c>
      <c r="F43" s="2"/>
      <c r="H43" s="2" t="s">
        <v>130</v>
      </c>
      <c r="I43" s="2"/>
      <c r="K43" s="2" t="s">
        <v>130</v>
      </c>
      <c r="L43" s="2"/>
      <c r="N43" s="2" t="s">
        <v>130</v>
      </c>
      <c r="O43" s="2"/>
      <c r="Q43" s="2" t="s">
        <v>130</v>
      </c>
      <c r="R43" s="2"/>
    </row>
    <row r="44" spans="1:18" ht="18" x14ac:dyDescent="0.25">
      <c r="A44" s="12"/>
      <c r="B44" s="12"/>
      <c r="C44" s="12"/>
      <c r="D44" s="12"/>
      <c r="E44" s="2" t="s">
        <v>131</v>
      </c>
      <c r="F44" s="2"/>
      <c r="H44" s="2" t="s">
        <v>131</v>
      </c>
      <c r="I44" s="2"/>
      <c r="K44" s="2" t="s">
        <v>131</v>
      </c>
      <c r="L44" s="2"/>
      <c r="N44" s="2" t="s">
        <v>131</v>
      </c>
      <c r="O44" s="2"/>
      <c r="Q44" s="2" t="s">
        <v>131</v>
      </c>
      <c r="R44" s="2"/>
    </row>
    <row r="45" spans="1:18" x14ac:dyDescent="0.25">
      <c r="A45" s="13"/>
      <c r="B45" s="13"/>
      <c r="C45" s="13"/>
      <c r="E45" s="2" t="s">
        <v>132</v>
      </c>
      <c r="F45" s="2"/>
      <c r="H45" s="2" t="s">
        <v>132</v>
      </c>
      <c r="I45" s="2"/>
      <c r="K45" s="2" t="s">
        <v>132</v>
      </c>
      <c r="L45" s="2"/>
      <c r="N45" s="2" t="s">
        <v>132</v>
      </c>
      <c r="O45" s="2"/>
      <c r="Q45" s="2" t="s">
        <v>132</v>
      </c>
      <c r="R45" s="2"/>
    </row>
    <row r="46" spans="1:18" ht="18" x14ac:dyDescent="0.25">
      <c r="A46" s="12"/>
      <c r="B46" s="12"/>
      <c r="C46" s="12"/>
      <c r="D46" s="12"/>
      <c r="E46" s="2" t="s">
        <v>133</v>
      </c>
      <c r="F46" s="2"/>
      <c r="H46" s="2" t="s">
        <v>133</v>
      </c>
      <c r="I46" s="2"/>
      <c r="K46" s="2" t="s">
        <v>133</v>
      </c>
      <c r="L46" s="2"/>
      <c r="N46" s="2" t="s">
        <v>133</v>
      </c>
      <c r="O46" s="2"/>
      <c r="Q46" s="2" t="s">
        <v>133</v>
      </c>
      <c r="R46" s="2"/>
    </row>
    <row r="47" spans="1:18" x14ac:dyDescent="0.25">
      <c r="A47" s="13"/>
      <c r="B47" s="13"/>
      <c r="C47" s="13"/>
      <c r="E47" s="2" t="s">
        <v>134</v>
      </c>
      <c r="F47" s="2"/>
      <c r="H47" s="2" t="s">
        <v>134</v>
      </c>
      <c r="I47" s="2"/>
      <c r="K47" s="2" t="s">
        <v>134</v>
      </c>
      <c r="L47" s="2"/>
      <c r="N47" s="2" t="s">
        <v>134</v>
      </c>
      <c r="O47" s="2"/>
      <c r="Q47" s="2" t="s">
        <v>134</v>
      </c>
      <c r="R47" s="2"/>
    </row>
    <row r="48" spans="1:18" ht="18" x14ac:dyDescent="0.25">
      <c r="A48" s="12"/>
      <c r="B48" s="12"/>
      <c r="C48" s="12"/>
      <c r="D48" s="12"/>
      <c r="E48" s="2" t="s">
        <v>135</v>
      </c>
      <c r="F48" s="2"/>
      <c r="H48" s="2" t="s">
        <v>135</v>
      </c>
      <c r="I48" s="2"/>
      <c r="K48" s="2" t="s">
        <v>135</v>
      </c>
      <c r="L48" s="2"/>
      <c r="N48" s="2" t="s">
        <v>135</v>
      </c>
      <c r="O48" s="2"/>
      <c r="Q48" s="2" t="s">
        <v>135</v>
      </c>
      <c r="R48" s="2"/>
    </row>
    <row r="49" spans="1:18" x14ac:dyDescent="0.25">
      <c r="E49" s="2" t="s">
        <v>136</v>
      </c>
      <c r="F49" s="2"/>
      <c r="H49" s="2" t="s">
        <v>136</v>
      </c>
      <c r="I49" s="2"/>
      <c r="K49" s="2" t="s">
        <v>136</v>
      </c>
      <c r="L49" s="2"/>
      <c r="N49" s="2" t="s">
        <v>136</v>
      </c>
      <c r="O49" s="2"/>
      <c r="Q49" s="2" t="s">
        <v>136</v>
      </c>
      <c r="R49" s="2"/>
    </row>
    <row r="50" spans="1:18" ht="18" x14ac:dyDescent="0.25">
      <c r="A50" s="3"/>
      <c r="B50" s="5"/>
      <c r="C50" s="5"/>
      <c r="D50" s="18"/>
      <c r="E50" s="2" t="s">
        <v>137</v>
      </c>
      <c r="F50" s="2"/>
      <c r="H50" s="2" t="s">
        <v>137</v>
      </c>
      <c r="I50" s="2"/>
      <c r="K50" s="2" t="s">
        <v>137</v>
      </c>
      <c r="L50" s="2"/>
      <c r="N50" s="2" t="s">
        <v>137</v>
      </c>
      <c r="O50" s="2"/>
      <c r="Q50" s="2" t="s">
        <v>137</v>
      </c>
      <c r="R50" s="2"/>
    </row>
    <row r="51" spans="1:18" x14ac:dyDescent="0.25">
      <c r="E51" s="43" t="s">
        <v>85</v>
      </c>
      <c r="F51" s="43"/>
      <c r="H51" s="43" t="s">
        <v>85</v>
      </c>
      <c r="I51" s="43"/>
      <c r="K51" s="43" t="s">
        <v>85</v>
      </c>
      <c r="L51" s="43"/>
      <c r="N51" s="43" t="s">
        <v>85</v>
      </c>
      <c r="O51" s="43"/>
      <c r="Q51" s="43" t="s">
        <v>85</v>
      </c>
      <c r="R51" s="43"/>
    </row>
    <row r="52" spans="1:18" ht="15.75" thickBot="1" x14ac:dyDescent="0.3"/>
    <row r="53" spans="1:18" ht="18.75" thickBot="1" x14ac:dyDescent="0.3">
      <c r="A53" s="3"/>
      <c r="B53" s="5"/>
      <c r="C53" s="5"/>
      <c r="D53" s="40" t="s">
        <v>186</v>
      </c>
      <c r="E53" s="40"/>
      <c r="F53" s="36">
        <f>COUNT(F3:F50)</f>
        <v>0</v>
      </c>
      <c r="G53" s="40" t="s">
        <v>186</v>
      </c>
      <c r="H53" s="40"/>
      <c r="I53" s="36">
        <f>COUNT(I3:I50)</f>
        <v>0</v>
      </c>
      <c r="J53" s="40" t="s">
        <v>186</v>
      </c>
      <c r="K53" s="40"/>
      <c r="L53" s="36">
        <f>COUNT(L3:L50)</f>
        <v>0</v>
      </c>
      <c r="M53" s="40" t="s">
        <v>186</v>
      </c>
      <c r="N53" s="40"/>
      <c r="O53" s="36">
        <f>COUNT(O3:O50)</f>
        <v>0</v>
      </c>
      <c r="P53" s="40" t="s">
        <v>186</v>
      </c>
      <c r="Q53" s="40"/>
      <c r="R53" s="36">
        <f>COUNT(R3:R50)</f>
        <v>0</v>
      </c>
    </row>
    <row r="56" spans="1:18" ht="18" x14ac:dyDescent="0.25">
      <c r="A56" s="5"/>
    </row>
    <row r="59" spans="1:18" ht="18" x14ac:dyDescent="0.25">
      <c r="A59" s="5"/>
    </row>
  </sheetData>
  <mergeCells count="12">
    <mergeCell ref="N51:O51"/>
    <mergeCell ref="Q51:R51"/>
    <mergeCell ref="C3:C4"/>
    <mergeCell ref="A3:B4"/>
    <mergeCell ref="E51:F51"/>
    <mergeCell ref="H51:I51"/>
    <mergeCell ref="K51:L51"/>
    <mergeCell ref="D53:E53"/>
    <mergeCell ref="G53:H53"/>
    <mergeCell ref="J53:K53"/>
    <mergeCell ref="M53:N53"/>
    <mergeCell ref="P53:Q53"/>
  </mergeCells>
  <dataValidations count="1">
    <dataValidation type="list" allowBlank="1" showInputMessage="1" showErrorMessage="1" promptTitle="Timesheet Code" prompt="Pick the most appropriate code" sqref="F3:F50 O3:O50 I3:I50 L3:L50 R3:R50" xr:uid="{6E5A6069-1065-4312-B29F-912C4F7EB78D}">
      <formula1>$A$5:$A$35</formula1>
    </dataValidation>
  </dataValidations>
  <pageMargins left="0.45" right="0.45" top="0.6" bottom="0.25" header="0.3" footer="0.3"/>
  <pageSetup orientation="portrait" r:id="rId1"/>
  <headerFooter>
    <oddHeader>&amp;CADRC OMAC 100% Timekeeping</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2545E68F05C648A9FA71DA30C5CE9C" ma:contentTypeVersion="1" ma:contentTypeDescription="Create a new document." ma:contentTypeScope="" ma:versionID="c645ea0912fcb061dee821641d3f4f75">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AB118-E7E1-448E-8830-BBB7AF7509C5}">
  <ds:schemaRefs>
    <ds:schemaRef ds:uri="http://schemas.microsoft.com/office/2006/metadata/properties"/>
    <ds:schemaRef ds:uri="http://schemas.microsoft.com/office/infopath/2007/PartnerControls"/>
    <ds:schemaRef ds:uri="http://schemas.microsoft.com/sharepoint/v3"/>
    <ds:schemaRef ds:uri="0e3d4f42-ba30-4d9a-9a46-8dd0dcd04638"/>
  </ds:schemaRefs>
</ds:datastoreItem>
</file>

<file path=customXml/itemProps2.xml><?xml version="1.0" encoding="utf-8"?>
<ds:datastoreItem xmlns:ds="http://schemas.openxmlformats.org/officeDocument/2006/customXml" ds:itemID="{6A91184A-EE7C-464D-B069-F118C8129A40}">
  <ds:schemaRefs>
    <ds:schemaRef ds:uri="http://schemas.microsoft.com/sharepoint/v3/contenttype/forms"/>
  </ds:schemaRefs>
</ds:datastoreItem>
</file>

<file path=customXml/itemProps3.xml><?xml version="1.0" encoding="utf-8"?>
<ds:datastoreItem xmlns:ds="http://schemas.openxmlformats.org/officeDocument/2006/customXml" ds:itemID="{979252D0-4370-46F0-BC66-4CAD65760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RMS Codes</vt:lpstr>
      <vt:lpstr>Staff Monthly Totals</vt:lpstr>
      <vt:lpstr>Timesheet - Monthly Total</vt:lpstr>
      <vt:lpstr>Daily Timesheet - Week 1 </vt:lpstr>
      <vt:lpstr>Daily Timesheet - Week 2 </vt:lpstr>
      <vt:lpstr>Daily Timesheet - Week 3 </vt:lpstr>
      <vt:lpstr>Daily Timesheet - Week 4 </vt:lpstr>
      <vt:lpstr>Daily Timesheet - Week 5 </vt:lpstr>
      <vt:lpstr>Daily Timesheet - Week 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ADRC Sample Timesheet</dc:title>
  <dc:creator>Halleman Tatia A</dc:creator>
  <cp:lastModifiedBy>Vosler Jeremiah</cp:lastModifiedBy>
  <cp:lastPrinted>2018-08-30T18:01:51Z</cp:lastPrinted>
  <dcterms:created xsi:type="dcterms:W3CDTF">2018-08-13T22:29:42Z</dcterms:created>
  <dcterms:modified xsi:type="dcterms:W3CDTF">2022-09-07T16:42:58Z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0x010100F22545E68F05C648A9FA71DA30C5CE9C</vt:lpwstr>
  </property>
  <property fmtid="{D5CDD505-2E9C-101B-9397-08002B2CF9AE}" pid="3" name="WorkflowChangePath">
    <vt:lpwstr>aded25fa-3201-48f1-bdb3-ca05ddc13cbe,4;26c3d57d-d49e-4164-adc6-2aa28d0ba130,7;26c3d57d-d49e-4164-adc6-2aa28d0ba130,9;26c3d57d-d49e-4164-adc6-2aa28d0ba130,12;</vt:lpwstr>
  </property>
  <property fmtid="{D5CDD505-2E9C-101B-9397-08002B2CF9AE}" pid="4" name="WF">
    <vt:r8>1</vt:r8>
  </property>
</Properties>
</file>