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https://dhsoha-my.sharepoint.com/personal/jeremiah_vosler_dhsoha_state_or_us/Documents/Desktop/WIP/"/>
    </mc:Choice>
  </mc:AlternateContent>
  <xr:revisionPtr revIDLastSave="1156" documentId="8_{E6549435-1FEF-4CE6-BECC-47C34850A0CB}" xr6:coauthVersionLast="47" xr6:coauthVersionMax="47" xr10:uidLastSave="{4FD3D6A2-707C-4372-A033-681B591F9309}"/>
  <bookViews>
    <workbookView xWindow="-120" yWindow="-120" windowWidth="29040" windowHeight="15840" activeTab="2" xr2:uid="{00000000-000D-0000-FFFF-FFFF00000000}"/>
  </bookViews>
  <sheets>
    <sheet name="RMS Codes" sheetId="4" r:id="rId1"/>
    <sheet name="Staff Monthly Totals" sheetId="12" r:id="rId2"/>
    <sheet name="Timesheet - Monthly Total" sheetId="5" r:id="rId3"/>
    <sheet name="Daily Timesheet - Week 1 " sheetId="3" r:id="rId4"/>
    <sheet name="Daily Timesheet - Week 2 " sheetId="6" r:id="rId5"/>
    <sheet name="Daily Timesheet - Week 3 " sheetId="7" r:id="rId6"/>
    <sheet name="Daily Timesheet - Week 4 " sheetId="8" r:id="rId7"/>
    <sheet name="Daily Timesheet - Week 5 " sheetId="9" r:id="rId8"/>
    <sheet name="Daily Timesheet - Week 6 " sheetId="10"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6" i="12" l="1"/>
  <c r="W36" i="12"/>
  <c r="T36" i="12"/>
  <c r="Q36" i="12"/>
  <c r="N36" i="12"/>
  <c r="H36" i="12"/>
  <c r="R20" i="5"/>
  <c r="O20" i="5"/>
  <c r="L20" i="5"/>
  <c r="I20" i="5"/>
  <c r="F20" i="5"/>
  <c r="C20" i="5"/>
  <c r="AG11" i="5"/>
  <c r="AF11" i="5"/>
  <c r="AE11" i="5"/>
  <c r="AD11" i="5"/>
  <c r="AC11" i="5"/>
  <c r="AB11" i="5"/>
  <c r="AA11" i="5"/>
  <c r="Z11" i="5"/>
  <c r="Y11" i="5"/>
  <c r="X11" i="5"/>
  <c r="W11" i="5"/>
  <c r="V11" i="5"/>
  <c r="U11" i="5"/>
  <c r="T11" i="5"/>
  <c r="S11" i="5"/>
  <c r="R11" i="5"/>
  <c r="Q11" i="5"/>
  <c r="P11" i="5"/>
  <c r="O11" i="5"/>
  <c r="N11" i="5"/>
  <c r="M11" i="5"/>
  <c r="L11" i="5"/>
  <c r="K11" i="5"/>
  <c r="J11" i="5"/>
  <c r="I11" i="5"/>
  <c r="H11" i="5"/>
  <c r="G11" i="5"/>
  <c r="F11" i="5"/>
  <c r="E11" i="5"/>
  <c r="D11" i="5"/>
  <c r="C11" i="5"/>
  <c r="AG10" i="5"/>
  <c r="AF10" i="5"/>
  <c r="AE10" i="5"/>
  <c r="AD10" i="5"/>
  <c r="AC10" i="5"/>
  <c r="AB10" i="5"/>
  <c r="AA10" i="5"/>
  <c r="Z10" i="5"/>
  <c r="Y10" i="5"/>
  <c r="X10" i="5"/>
  <c r="W10" i="5"/>
  <c r="V10" i="5"/>
  <c r="U10" i="5"/>
  <c r="T10" i="5"/>
  <c r="S10" i="5"/>
  <c r="R10" i="5"/>
  <c r="Q10" i="5"/>
  <c r="P10" i="5"/>
  <c r="O10" i="5"/>
  <c r="N10" i="5"/>
  <c r="M10" i="5"/>
  <c r="L10" i="5"/>
  <c r="K10" i="5"/>
  <c r="J10" i="5"/>
  <c r="I10" i="5"/>
  <c r="H10" i="5"/>
  <c r="G10" i="5"/>
  <c r="F10" i="5"/>
  <c r="E10" i="5"/>
  <c r="D10" i="5"/>
  <c r="C10" i="5"/>
  <c r="AG9" i="5"/>
  <c r="AF9" i="5"/>
  <c r="AE9" i="5"/>
  <c r="AD9" i="5"/>
  <c r="AC9" i="5"/>
  <c r="AB9" i="5"/>
  <c r="AA9" i="5"/>
  <c r="Z9" i="5"/>
  <c r="Y9" i="5"/>
  <c r="X9" i="5"/>
  <c r="W9" i="5"/>
  <c r="V9" i="5"/>
  <c r="U9" i="5"/>
  <c r="T9" i="5"/>
  <c r="S9" i="5"/>
  <c r="R9" i="5"/>
  <c r="Q9" i="5"/>
  <c r="P9" i="5"/>
  <c r="O9" i="5"/>
  <c r="N9" i="5"/>
  <c r="M9" i="5"/>
  <c r="L9" i="5"/>
  <c r="K9" i="5"/>
  <c r="J9" i="5"/>
  <c r="I9" i="5"/>
  <c r="H9" i="5"/>
  <c r="G9" i="5"/>
  <c r="F9" i="5"/>
  <c r="E9" i="5"/>
  <c r="D9" i="5"/>
  <c r="C9" i="5"/>
  <c r="AG8" i="5"/>
  <c r="AF8" i="5"/>
  <c r="AE8" i="5"/>
  <c r="AD8" i="5"/>
  <c r="AC8" i="5"/>
  <c r="AB8" i="5"/>
  <c r="AA8" i="5"/>
  <c r="Z8" i="5"/>
  <c r="Y8" i="5"/>
  <c r="X8" i="5"/>
  <c r="W8" i="5"/>
  <c r="V8" i="5"/>
  <c r="U8" i="5"/>
  <c r="T8" i="5"/>
  <c r="S8" i="5"/>
  <c r="R8" i="5"/>
  <c r="Q8" i="5"/>
  <c r="P8" i="5"/>
  <c r="O8" i="5"/>
  <c r="N8" i="5"/>
  <c r="M8" i="5"/>
  <c r="L8" i="5"/>
  <c r="K8" i="5"/>
  <c r="J8" i="5"/>
  <c r="I8" i="5"/>
  <c r="H8" i="5"/>
  <c r="G8" i="5"/>
  <c r="F8" i="5"/>
  <c r="E8" i="5"/>
  <c r="D8" i="5"/>
  <c r="C8" i="5"/>
  <c r="Y3" i="5"/>
  <c r="U3" i="5"/>
  <c r="Q3" i="5"/>
  <c r="M3" i="5"/>
  <c r="I3" i="5"/>
  <c r="E3"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6" i="9"/>
  <c r="C5" i="9"/>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35" i="6"/>
  <c r="AG7" i="5" s="1"/>
  <c r="C34" i="6"/>
  <c r="AF7" i="5" s="1"/>
  <c r="C33" i="6"/>
  <c r="AE7" i="5" s="1"/>
  <c r="C32" i="6"/>
  <c r="AD7" i="5" s="1"/>
  <c r="C31" i="6"/>
  <c r="AC7" i="5" s="1"/>
  <c r="C30" i="6"/>
  <c r="AB7" i="5" s="1"/>
  <c r="C29" i="6"/>
  <c r="AA7" i="5" s="1"/>
  <c r="C28" i="6"/>
  <c r="Z7" i="5" s="1"/>
  <c r="C27" i="6"/>
  <c r="Y7" i="5" s="1"/>
  <c r="C26" i="6"/>
  <c r="X7" i="5" s="1"/>
  <c r="C25" i="6"/>
  <c r="W7" i="5" s="1"/>
  <c r="C24" i="6"/>
  <c r="V7" i="5" s="1"/>
  <c r="C23" i="6"/>
  <c r="U7" i="5" s="1"/>
  <c r="C22" i="6"/>
  <c r="T7" i="5" s="1"/>
  <c r="C21" i="6"/>
  <c r="S7" i="5" s="1"/>
  <c r="C20" i="6"/>
  <c r="R7" i="5" s="1"/>
  <c r="C19" i="6"/>
  <c r="Q7" i="5" s="1"/>
  <c r="C18" i="6"/>
  <c r="P7" i="5" s="1"/>
  <c r="C17" i="6"/>
  <c r="O7" i="5" s="1"/>
  <c r="C16" i="6"/>
  <c r="N7" i="5" s="1"/>
  <c r="C15" i="6"/>
  <c r="M7" i="5" s="1"/>
  <c r="C14" i="6"/>
  <c r="L7" i="5" s="1"/>
  <c r="C13" i="6"/>
  <c r="K7" i="5" s="1"/>
  <c r="C12" i="6"/>
  <c r="J7" i="5" s="1"/>
  <c r="C11" i="6"/>
  <c r="I7" i="5" s="1"/>
  <c r="C10" i="6"/>
  <c r="H7" i="5" s="1"/>
  <c r="C9" i="6"/>
  <c r="G7" i="5" s="1"/>
  <c r="C8" i="6"/>
  <c r="F7" i="5" s="1"/>
  <c r="C7" i="6"/>
  <c r="E7" i="5" s="1"/>
  <c r="C6" i="6"/>
  <c r="D7" i="5" s="1"/>
  <c r="C5" i="6"/>
  <c r="C7" i="5" s="1"/>
  <c r="C35" i="3"/>
  <c r="C34" i="3"/>
  <c r="C33" i="3"/>
  <c r="C32" i="3"/>
  <c r="C31" i="3"/>
  <c r="C30" i="3"/>
  <c r="C29" i="3"/>
  <c r="C28" i="3"/>
  <c r="C27" i="3"/>
  <c r="C26" i="3"/>
  <c r="C25" i="3"/>
  <c r="C24" i="3"/>
  <c r="C23" i="3"/>
  <c r="C22" i="3"/>
  <c r="C21" i="3"/>
  <c r="C5" i="3"/>
  <c r="C9" i="3"/>
  <c r="C20" i="3"/>
  <c r="C19" i="3"/>
  <c r="C18" i="3"/>
  <c r="C17" i="3"/>
  <c r="C16" i="3"/>
  <c r="C15" i="3"/>
  <c r="C14" i="3"/>
  <c r="C13" i="3"/>
  <c r="C12" i="3"/>
  <c r="C11" i="3"/>
  <c r="C10" i="3"/>
  <c r="C8" i="3"/>
  <c r="C7" i="3"/>
  <c r="C6" i="3"/>
  <c r="R53" i="10"/>
  <c r="O53" i="10"/>
  <c r="L53" i="10"/>
  <c r="I53" i="10"/>
  <c r="F53" i="10"/>
  <c r="R53" i="9"/>
  <c r="O53" i="9"/>
  <c r="L53" i="9"/>
  <c r="I53" i="9"/>
  <c r="F53" i="9"/>
  <c r="R53" i="8"/>
  <c r="O53" i="8"/>
  <c r="L53" i="8"/>
  <c r="I53" i="8"/>
  <c r="F53" i="8"/>
  <c r="R53" i="7"/>
  <c r="O53" i="7"/>
  <c r="L53" i="7"/>
  <c r="I53" i="7"/>
  <c r="F53" i="7"/>
  <c r="R53" i="6"/>
  <c r="O53" i="6"/>
  <c r="L53" i="6"/>
  <c r="I53" i="6"/>
  <c r="F53" i="6"/>
  <c r="R53" i="3"/>
  <c r="O53" i="3"/>
  <c r="L53" i="3"/>
  <c r="I53" i="3"/>
  <c r="F53" i="3"/>
  <c r="Z36" i="12" l="1"/>
  <c r="AC36" i="12" s="1"/>
  <c r="AH11" i="5"/>
  <c r="X12" i="5"/>
  <c r="AH10" i="5"/>
  <c r="AH9" i="5"/>
  <c r="AG12" i="5"/>
  <c r="AD12" i="5"/>
  <c r="G12" i="5"/>
  <c r="R12" i="5"/>
  <c r="Y12" i="5"/>
  <c r="O12" i="5"/>
  <c r="N12" i="5"/>
  <c r="M12" i="5"/>
  <c r="F12" i="5"/>
  <c r="E12" i="5"/>
  <c r="AF12" i="5"/>
  <c r="AE12" i="5"/>
  <c r="T12" i="5"/>
  <c r="P12" i="5"/>
  <c r="I12" i="5"/>
  <c r="H12" i="5"/>
  <c r="AH8" i="5"/>
  <c r="D12" i="5"/>
  <c r="Q12" i="5"/>
  <c r="C12" i="5"/>
  <c r="K12" i="5"/>
  <c r="L12" i="5"/>
  <c r="AB12" i="5"/>
  <c r="W12" i="5"/>
  <c r="V12" i="5"/>
  <c r="AH7" i="5"/>
  <c r="J12" i="5"/>
  <c r="Z12" i="5"/>
  <c r="S12" i="5"/>
  <c r="AA12" i="5"/>
  <c r="U12" i="5"/>
  <c r="AC12" i="5"/>
  <c r="AH6" i="5"/>
  <c r="AH12"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Vosler Jeremiah</author>
  </authors>
  <commentList>
    <comment ref="C5" authorId="0" shapeId="0" xr:uid="{2B60AD75-143C-4FC3-B1E8-D3C6953F3787}">
      <text>
        <r>
          <rPr>
            <b/>
            <sz val="9"/>
            <color indexed="81"/>
            <rFont val="Tahoma"/>
            <family val="2"/>
          </rPr>
          <t>Vosler Jeremiah:</t>
        </r>
        <r>
          <rPr>
            <sz val="9"/>
            <color indexed="81"/>
            <rFont val="Tahoma"/>
            <family val="2"/>
          </rPr>
          <t xml:space="preserve">
Paid Break</t>
        </r>
      </text>
    </comment>
    <comment ref="D5" authorId="0" shapeId="0" xr:uid="{84B785FD-6050-4E1F-BCF0-543BD903E155}">
      <text>
        <r>
          <rPr>
            <b/>
            <sz val="9"/>
            <color indexed="81"/>
            <rFont val="Tahoma"/>
            <family val="2"/>
          </rPr>
          <t>Vosler Jeremiah:</t>
        </r>
        <r>
          <rPr>
            <sz val="9"/>
            <color indexed="81"/>
            <rFont val="Tahoma"/>
            <family val="2"/>
          </rPr>
          <t xml:space="preserve">
Lunch Break</t>
        </r>
      </text>
    </comment>
    <comment ref="E5" authorId="0" shapeId="0" xr:uid="{2F3FD986-ACCA-43C6-9B63-90D0326B876D}">
      <text>
        <r>
          <rPr>
            <b/>
            <sz val="9"/>
            <color indexed="81"/>
            <rFont val="Tahoma"/>
            <family val="2"/>
          </rPr>
          <t>Vosler Jeremiah:</t>
        </r>
        <r>
          <rPr>
            <sz val="9"/>
            <color indexed="81"/>
            <rFont val="Tahoma"/>
            <family val="2"/>
          </rPr>
          <t xml:space="preserve">
Not Scheduled</t>
        </r>
      </text>
    </comment>
    <comment ref="F5" authorId="0" shapeId="0" xr:uid="{C91FD91F-21B0-4D48-A99C-E0135840B8D9}">
      <text>
        <r>
          <rPr>
            <b/>
            <sz val="9"/>
            <color indexed="81"/>
            <rFont val="Tahoma"/>
            <family val="2"/>
          </rPr>
          <t>Vosler Jeremiah:</t>
        </r>
        <r>
          <rPr>
            <sz val="9"/>
            <color indexed="81"/>
            <rFont val="Tahoma"/>
            <family val="2"/>
          </rPr>
          <t xml:space="preserve">
Paid &amp; Unpaid Leave</t>
        </r>
      </text>
    </comment>
    <comment ref="G5" authorId="0" shapeId="0" xr:uid="{573E0589-9F7B-417E-8FD7-D3DBFE1FE7B6}">
      <text>
        <r>
          <rPr>
            <b/>
            <sz val="9"/>
            <color indexed="81"/>
            <rFont val="Tahoma"/>
            <family val="2"/>
          </rPr>
          <t>Vosler Jeremiah:</t>
        </r>
        <r>
          <rPr>
            <sz val="9"/>
            <color indexed="81"/>
            <rFont val="Tahoma"/>
            <family val="2"/>
          </rPr>
          <t xml:space="preserve">
General Administration</t>
        </r>
      </text>
    </comment>
    <comment ref="H5" authorId="0" shapeId="0" xr:uid="{810B8A04-C60A-445C-8E40-DEDFAF613402}">
      <text>
        <r>
          <rPr>
            <b/>
            <sz val="9"/>
            <color indexed="81"/>
            <rFont val="Tahoma"/>
            <family val="2"/>
          </rPr>
          <t>Vosler Jeremiah:</t>
        </r>
        <r>
          <rPr>
            <sz val="9"/>
            <color indexed="81"/>
            <rFont val="Tahoma"/>
            <family val="2"/>
          </rPr>
          <t xml:space="preserve">
General Training</t>
        </r>
      </text>
    </comment>
    <comment ref="I5" authorId="0" shapeId="0" xr:uid="{9691B4EA-D612-4066-99ED-5AF858D0EF85}">
      <text>
        <r>
          <rPr>
            <b/>
            <sz val="9"/>
            <color indexed="81"/>
            <rFont val="Tahoma"/>
            <family val="2"/>
          </rPr>
          <t>Vosler Jeremiah:</t>
        </r>
        <r>
          <rPr>
            <sz val="9"/>
            <color indexed="81"/>
            <rFont val="Tahoma"/>
            <family val="2"/>
          </rPr>
          <t xml:space="preserve">
General Meeting</t>
        </r>
      </text>
    </comment>
    <comment ref="J5" authorId="0" shapeId="0" xr:uid="{C7AB07CA-C49F-4A44-8038-411039CA7733}">
      <text>
        <r>
          <rPr>
            <b/>
            <sz val="9"/>
            <color indexed="81"/>
            <rFont val="Tahoma"/>
            <family val="2"/>
          </rPr>
          <t>Vosler Jeremiah:</t>
        </r>
        <r>
          <rPr>
            <sz val="9"/>
            <color indexed="81"/>
            <rFont val="Tahoma"/>
            <family val="2"/>
          </rPr>
          <t xml:space="preserve">
I&amp;R non-claimable</t>
        </r>
      </text>
    </comment>
    <comment ref="K5" authorId="0" shapeId="0" xr:uid="{08ECCF0F-4A05-4D2F-9543-9D1DD94BE035}">
      <text>
        <r>
          <rPr>
            <b/>
            <sz val="9"/>
            <color indexed="81"/>
            <rFont val="Tahoma"/>
            <family val="2"/>
          </rPr>
          <t>Vosler Jeremiah:</t>
        </r>
        <r>
          <rPr>
            <sz val="9"/>
            <color indexed="81"/>
            <rFont val="Tahoma"/>
            <family val="2"/>
          </rPr>
          <t xml:space="preserve">
OC non-claimable</t>
        </r>
      </text>
    </comment>
    <comment ref="L5" authorId="0" shapeId="0" xr:uid="{E5EEA924-F650-45A3-9D3D-95BA6DDBA6D4}">
      <text>
        <r>
          <rPr>
            <b/>
            <sz val="9"/>
            <color indexed="81"/>
            <rFont val="Tahoma"/>
            <family val="2"/>
          </rPr>
          <t>Vosler Jeremiah:</t>
        </r>
        <r>
          <rPr>
            <sz val="9"/>
            <color indexed="81"/>
            <rFont val="Tahoma"/>
            <family val="2"/>
          </rPr>
          <t xml:space="preserve">
I&amp;R claimable</t>
        </r>
      </text>
    </comment>
    <comment ref="M5" authorId="0" shapeId="0" xr:uid="{25441AF1-7812-49D4-BF94-1CF44C95E19D}">
      <text>
        <r>
          <rPr>
            <b/>
            <sz val="9"/>
            <color indexed="81"/>
            <rFont val="Tahoma"/>
            <family val="2"/>
          </rPr>
          <t>Vosler Jeremiah:</t>
        </r>
        <r>
          <rPr>
            <sz val="9"/>
            <color indexed="81"/>
            <rFont val="Tahoma"/>
            <family val="2"/>
          </rPr>
          <t xml:space="preserve">
OC claimable</t>
        </r>
      </text>
    </comment>
    <comment ref="N5" authorId="0" shapeId="0" xr:uid="{4BD91525-04E3-40BA-88F5-BC2FF3A8C775}">
      <text>
        <r>
          <rPr>
            <b/>
            <sz val="9"/>
            <color indexed="81"/>
            <rFont val="Tahoma"/>
            <family val="2"/>
          </rPr>
          <t>Vosler Jeremiah:</t>
        </r>
        <r>
          <rPr>
            <sz val="9"/>
            <color indexed="81"/>
            <rFont val="Tahoma"/>
            <family val="2"/>
          </rPr>
          <t xml:space="preserve">
AFH/ACH</t>
        </r>
      </text>
    </comment>
    <comment ref="O5" authorId="0" shapeId="0" xr:uid="{8F8A1279-1C1B-4F10-9770-FADA043130FD}">
      <text>
        <r>
          <rPr>
            <b/>
            <sz val="9"/>
            <color indexed="81"/>
            <rFont val="Tahoma"/>
            <family val="2"/>
          </rPr>
          <t>Vosler Jeremiah:</t>
        </r>
        <r>
          <rPr>
            <sz val="9"/>
            <color indexed="81"/>
            <rFont val="Tahoma"/>
            <family val="2"/>
          </rPr>
          <t xml:space="preserve">
APS</t>
        </r>
      </text>
    </comment>
    <comment ref="P5" authorId="0" shapeId="0" xr:uid="{ED783707-8C3E-490E-A9FF-5075EF07CEF5}">
      <text>
        <r>
          <rPr>
            <b/>
            <sz val="9"/>
            <color indexed="81"/>
            <rFont val="Tahoma"/>
            <family val="2"/>
          </rPr>
          <t>Vosler Jeremiah:</t>
        </r>
        <r>
          <rPr>
            <sz val="9"/>
            <color indexed="81"/>
            <rFont val="Tahoma"/>
            <family val="2"/>
          </rPr>
          <t xml:space="preserve">
MSP</t>
        </r>
      </text>
    </comment>
    <comment ref="Q5" authorId="0" shapeId="0" xr:uid="{4AFA23DC-A1A2-491B-9955-258A65FD1801}">
      <text>
        <r>
          <rPr>
            <b/>
            <sz val="9"/>
            <color indexed="81"/>
            <rFont val="Tahoma"/>
            <family val="2"/>
          </rPr>
          <t>Vosler Jeremiah:</t>
        </r>
        <r>
          <rPr>
            <sz val="9"/>
            <color indexed="81"/>
            <rFont val="Tahoma"/>
            <family val="2"/>
          </rPr>
          <t xml:space="preserve">
MCD Outreach</t>
        </r>
      </text>
    </comment>
    <comment ref="R5" authorId="0" shapeId="0" xr:uid="{0404BDDF-38CD-4EF6-929A-7641AF71711D}">
      <text>
        <r>
          <rPr>
            <b/>
            <sz val="9"/>
            <color indexed="81"/>
            <rFont val="Tahoma"/>
            <family val="2"/>
          </rPr>
          <t>Vosler Jeremiah:</t>
        </r>
        <r>
          <rPr>
            <sz val="9"/>
            <color indexed="81"/>
            <rFont val="Tahoma"/>
            <family val="2"/>
          </rPr>
          <t xml:space="preserve">
MCD Screening</t>
        </r>
      </text>
    </comment>
    <comment ref="S5" authorId="0" shapeId="0" xr:uid="{B31ECCC6-DFE4-4227-B61B-741A5FAC2B60}">
      <text>
        <r>
          <rPr>
            <b/>
            <sz val="9"/>
            <color indexed="81"/>
            <rFont val="Tahoma"/>
            <family val="2"/>
          </rPr>
          <t>Vosler Jeremiah:</t>
        </r>
        <r>
          <rPr>
            <sz val="9"/>
            <color indexed="81"/>
            <rFont val="Tahoma"/>
            <family val="2"/>
          </rPr>
          <t xml:space="preserve">
MCD Eligibility/Redetermination</t>
        </r>
      </text>
    </comment>
    <comment ref="T5" authorId="0" shapeId="0" xr:uid="{5620C747-AA5C-410D-A06A-C2BC791E3D76}">
      <text>
        <r>
          <rPr>
            <b/>
            <sz val="9"/>
            <color indexed="81"/>
            <rFont val="Tahoma"/>
            <family val="2"/>
          </rPr>
          <t>Vosler Jeremiah:</t>
        </r>
        <r>
          <rPr>
            <sz val="9"/>
            <color indexed="81"/>
            <rFont val="Tahoma"/>
            <family val="2"/>
          </rPr>
          <t xml:space="preserve">
MCD HCW Outreach/Education</t>
        </r>
      </text>
    </comment>
    <comment ref="U5" authorId="0" shapeId="0" xr:uid="{3879E765-9B14-443F-B42A-2D4F52D2C67F}">
      <text>
        <r>
          <rPr>
            <b/>
            <sz val="9"/>
            <color indexed="81"/>
            <rFont val="Tahoma"/>
            <family val="2"/>
          </rPr>
          <t>Vosler Jeremiah:</t>
        </r>
        <r>
          <rPr>
            <sz val="9"/>
            <color indexed="81"/>
            <rFont val="Tahoma"/>
            <family val="2"/>
          </rPr>
          <t xml:space="preserve">
MCD HCW Other</t>
        </r>
      </text>
    </comment>
    <comment ref="V5" authorId="0" shapeId="0" xr:uid="{C288C5A2-2A79-4456-B318-4FC1F1C29C45}">
      <text>
        <r>
          <rPr>
            <b/>
            <sz val="9"/>
            <color indexed="81"/>
            <rFont val="Tahoma"/>
            <family val="2"/>
          </rPr>
          <t>Vosler Jeremiah:</t>
        </r>
        <r>
          <rPr>
            <sz val="9"/>
            <color indexed="81"/>
            <rFont val="Tahoma"/>
            <family val="2"/>
          </rPr>
          <t xml:space="preserve">
OHP</t>
        </r>
      </text>
    </comment>
    <comment ref="W5" authorId="0" shapeId="0" xr:uid="{3586389E-04A9-4763-87CB-D29BFE5BC446}">
      <text>
        <r>
          <rPr>
            <b/>
            <sz val="9"/>
            <color indexed="81"/>
            <rFont val="Tahoma"/>
            <family val="2"/>
          </rPr>
          <t>Vosler Jeremiah:</t>
        </r>
        <r>
          <rPr>
            <sz val="9"/>
            <color indexed="81"/>
            <rFont val="Tahoma"/>
            <family val="2"/>
          </rPr>
          <t xml:space="preserve">
Non-Waivered Case Management</t>
        </r>
      </text>
    </comment>
    <comment ref="X5" authorId="0" shapeId="0" xr:uid="{8B830DC9-37EA-464A-A442-0C027C078A71}">
      <text>
        <r>
          <rPr>
            <b/>
            <sz val="9"/>
            <color indexed="81"/>
            <rFont val="Tahoma"/>
            <family val="2"/>
          </rPr>
          <t>Vosler Jeremiah:</t>
        </r>
        <r>
          <rPr>
            <sz val="9"/>
            <color indexed="81"/>
            <rFont val="Tahoma"/>
            <family val="2"/>
          </rPr>
          <t xml:space="preserve">
Waivered Case Management</t>
        </r>
      </text>
    </comment>
    <comment ref="Y5" authorId="0" shapeId="0" xr:uid="{20F7EDBE-1705-4635-B18F-5CC997C52F44}">
      <text>
        <r>
          <rPr>
            <b/>
            <sz val="9"/>
            <color indexed="81"/>
            <rFont val="Tahoma"/>
            <family val="2"/>
          </rPr>
          <t>Vosler Jeremiah:</t>
        </r>
        <r>
          <rPr>
            <sz val="9"/>
            <color indexed="81"/>
            <rFont val="Tahoma"/>
            <family val="2"/>
          </rPr>
          <t xml:space="preserve">
MMIS</t>
        </r>
      </text>
    </comment>
    <comment ref="Z5" authorId="0" shapeId="0" xr:uid="{1D4E3673-D085-47B2-9E0B-ADF07377FBED}">
      <text>
        <r>
          <rPr>
            <b/>
            <sz val="9"/>
            <color indexed="81"/>
            <rFont val="Tahoma"/>
            <family val="2"/>
          </rPr>
          <t>Vosler Jeremiah:</t>
        </r>
        <r>
          <rPr>
            <sz val="9"/>
            <color indexed="81"/>
            <rFont val="Tahoma"/>
            <family val="2"/>
          </rPr>
          <t xml:space="preserve">
Pre-Admission Screening</t>
        </r>
      </text>
    </comment>
    <comment ref="AA5" authorId="0" shapeId="0" xr:uid="{2638A3F5-A4FE-4AD9-81D1-68370A790F6B}">
      <text>
        <r>
          <rPr>
            <b/>
            <sz val="9"/>
            <color indexed="81"/>
            <rFont val="Tahoma"/>
            <family val="2"/>
          </rPr>
          <t>Vosler Jeremiah:</t>
        </r>
        <r>
          <rPr>
            <sz val="9"/>
            <color indexed="81"/>
            <rFont val="Tahoma"/>
            <family val="2"/>
          </rPr>
          <t xml:space="preserve">
MCD Admin/Other</t>
        </r>
      </text>
    </comment>
    <comment ref="AB5" authorId="0" shapeId="0" xr:uid="{C96780E6-D4A0-4DF3-8ECB-4410FCEA0E63}">
      <text>
        <r>
          <rPr>
            <b/>
            <sz val="9"/>
            <color indexed="81"/>
            <rFont val="Tahoma"/>
            <family val="2"/>
          </rPr>
          <t>Vosler Jeremiah:</t>
        </r>
        <r>
          <rPr>
            <sz val="9"/>
            <color indexed="81"/>
            <rFont val="Tahoma"/>
            <family val="2"/>
          </rPr>
          <t xml:space="preserve">
Medicare Choice Counseling</t>
        </r>
      </text>
    </comment>
    <comment ref="AC5" authorId="0" shapeId="0" xr:uid="{36B55AA0-F937-4EDD-B5A8-170C4D8E4B7A}">
      <text>
        <r>
          <rPr>
            <b/>
            <sz val="9"/>
            <color indexed="81"/>
            <rFont val="Tahoma"/>
            <family val="2"/>
          </rPr>
          <t>Vosler Jeremiah:</t>
        </r>
        <r>
          <rPr>
            <sz val="9"/>
            <color indexed="81"/>
            <rFont val="Tahoma"/>
            <family val="2"/>
          </rPr>
          <t xml:space="preserve">
Older Americans Act</t>
        </r>
      </text>
    </comment>
    <comment ref="AD5" authorId="0" shapeId="0" xr:uid="{25977749-3C89-40A9-8164-003FE8206F50}">
      <text>
        <r>
          <rPr>
            <b/>
            <sz val="9"/>
            <color indexed="81"/>
            <rFont val="Tahoma"/>
            <family val="2"/>
          </rPr>
          <t>Vosler Jeremiah:</t>
        </r>
        <r>
          <rPr>
            <sz val="9"/>
            <color indexed="81"/>
            <rFont val="Tahoma"/>
            <family val="2"/>
          </rPr>
          <t xml:space="preserve">
Oregon Project Independence</t>
        </r>
      </text>
    </comment>
    <comment ref="AE5" authorId="0" shapeId="0" xr:uid="{48CDE269-7D94-4EE2-9358-AD352E5836F0}">
      <text>
        <r>
          <rPr>
            <b/>
            <sz val="9"/>
            <color indexed="81"/>
            <rFont val="Tahoma"/>
            <family val="2"/>
          </rPr>
          <t>Vosler Jeremiah:</t>
        </r>
        <r>
          <rPr>
            <sz val="9"/>
            <color indexed="81"/>
            <rFont val="Tahoma"/>
            <family val="2"/>
          </rPr>
          <t xml:space="preserve">
SNAP</t>
        </r>
      </text>
    </comment>
    <comment ref="AF5" authorId="0" shapeId="0" xr:uid="{907E5D13-EB3A-4BCE-AF0A-4E7F28079750}">
      <text>
        <r>
          <rPr>
            <b/>
            <sz val="9"/>
            <color indexed="81"/>
            <rFont val="Tahoma"/>
            <family val="2"/>
          </rPr>
          <t>Vosler Jeremiah:</t>
        </r>
        <r>
          <rPr>
            <sz val="9"/>
            <color indexed="81"/>
            <rFont val="Tahoma"/>
            <family val="2"/>
          </rPr>
          <t xml:space="preserve">
Transition Activities</t>
        </r>
      </text>
    </comment>
    <comment ref="AG5" authorId="0" shapeId="0" xr:uid="{67BE4682-6ACE-4C46-B8D8-987F629EAC91}">
      <text>
        <r>
          <rPr>
            <b/>
            <sz val="9"/>
            <color indexed="81"/>
            <rFont val="Tahoma"/>
            <family val="2"/>
          </rPr>
          <t>Vosler Jeremiah:</t>
        </r>
        <r>
          <rPr>
            <sz val="9"/>
            <color indexed="81"/>
            <rFont val="Tahoma"/>
            <family val="2"/>
          </rPr>
          <t xml:space="preserve">
Other Programs</t>
        </r>
      </text>
    </comment>
  </commentList>
</comments>
</file>

<file path=xl/sharedStrings.xml><?xml version="1.0" encoding="utf-8"?>
<sst xmlns="http://schemas.openxmlformats.org/spreadsheetml/2006/main" count="2231" uniqueCount="210">
  <si>
    <t>Time</t>
  </si>
  <si>
    <t>Paid Break</t>
  </si>
  <si>
    <t>RMS Codes</t>
  </si>
  <si>
    <t>Lunch Break</t>
  </si>
  <si>
    <t>Not scheduled to work</t>
  </si>
  <si>
    <t>General Administration, clerical office work, NOT related to a specific program or case</t>
  </si>
  <si>
    <t>‘General” Training</t>
  </si>
  <si>
    <t>Attending a staff meeting</t>
  </si>
  <si>
    <t>APS Activity</t>
  </si>
  <si>
    <t>Medicaid Program Activity</t>
  </si>
  <si>
    <t>Other Programs</t>
  </si>
  <si>
    <t>Paid &amp; Unpaid Leave</t>
  </si>
  <si>
    <r>
      <t>1.A</t>
    </r>
    <r>
      <rPr>
        <sz val="14"/>
        <color theme="1"/>
        <rFont val="Arial"/>
        <family val="2"/>
      </rPr>
      <t xml:space="preserve">  </t>
    </r>
  </si>
  <si>
    <r>
      <t>1.B</t>
    </r>
    <r>
      <rPr>
        <sz val="14"/>
        <color theme="1"/>
        <rFont val="Arial"/>
        <family val="2"/>
      </rPr>
      <t xml:space="preserve"> </t>
    </r>
  </si>
  <si>
    <r>
      <t>1.C</t>
    </r>
    <r>
      <rPr>
        <sz val="14"/>
        <color theme="1"/>
        <rFont val="Arial"/>
        <family val="2"/>
      </rPr>
      <t xml:space="preserve"> </t>
    </r>
  </si>
  <si>
    <r>
      <t>1.D</t>
    </r>
    <r>
      <rPr>
        <sz val="14"/>
        <color theme="1"/>
        <rFont val="Arial"/>
        <family val="2"/>
      </rPr>
      <t xml:space="preserve"> </t>
    </r>
  </si>
  <si>
    <r>
      <t>2.A</t>
    </r>
    <r>
      <rPr>
        <sz val="14"/>
        <color theme="1"/>
        <rFont val="Arial"/>
        <family val="2"/>
      </rPr>
      <t xml:space="preserve"> </t>
    </r>
  </si>
  <si>
    <r>
      <t>2.B</t>
    </r>
    <r>
      <rPr>
        <sz val="14"/>
        <color theme="1"/>
        <rFont val="Arial"/>
        <family val="2"/>
      </rPr>
      <t xml:space="preserve"> </t>
    </r>
  </si>
  <si>
    <r>
      <t>2.C</t>
    </r>
    <r>
      <rPr>
        <sz val="14"/>
        <color theme="1"/>
        <rFont val="Arial"/>
        <family val="2"/>
      </rPr>
      <t xml:space="preserve"> </t>
    </r>
  </si>
  <si>
    <t>Person Centered Options Counseling</t>
  </si>
  <si>
    <t>5.G.3</t>
  </si>
  <si>
    <t>Information, Referral &amp; Assistance</t>
  </si>
  <si>
    <r>
      <t>5.G.2</t>
    </r>
    <r>
      <rPr>
        <sz val="14"/>
        <color theme="1"/>
        <rFont val="Arial"/>
        <family val="2"/>
      </rPr>
      <t xml:space="preserve"> </t>
    </r>
  </si>
  <si>
    <r>
      <t>5.G.5</t>
    </r>
    <r>
      <rPr>
        <sz val="14"/>
        <color theme="1"/>
        <rFont val="Arial"/>
        <family val="2"/>
      </rPr>
      <t xml:space="preserve"> </t>
    </r>
  </si>
  <si>
    <t>Information, Referral &amp; Assistance - Medicaid Claimable</t>
  </si>
  <si>
    <r>
      <t>5.G.6</t>
    </r>
    <r>
      <rPr>
        <sz val="14"/>
        <color theme="1"/>
        <rFont val="Arial"/>
        <family val="2"/>
      </rPr>
      <t xml:space="preserve"> </t>
    </r>
  </si>
  <si>
    <t>Person Centered Options Counseling – Medicaid Claimable</t>
  </si>
  <si>
    <t>ADRC - No Wrong Door Activity</t>
  </si>
  <si>
    <r>
      <t>5.A</t>
    </r>
    <r>
      <rPr>
        <sz val="14"/>
        <color theme="1"/>
        <rFont val="Arial"/>
        <family val="2"/>
      </rPr>
      <t xml:space="preserve"> </t>
    </r>
  </si>
  <si>
    <t>AFH/ACH</t>
  </si>
  <si>
    <r>
      <t>5.B</t>
    </r>
    <r>
      <rPr>
        <sz val="14"/>
        <color theme="1"/>
        <rFont val="Arial"/>
        <family val="2"/>
      </rPr>
      <t xml:space="preserve"> </t>
    </r>
  </si>
  <si>
    <t>Medicare Savings Program Activity</t>
  </si>
  <si>
    <t>5.C</t>
  </si>
  <si>
    <t>MSP</t>
  </si>
  <si>
    <r>
      <t>5.D.1</t>
    </r>
    <r>
      <rPr>
        <sz val="14"/>
        <color theme="1"/>
        <rFont val="Arial"/>
        <family val="2"/>
      </rPr>
      <t xml:space="preserve"> </t>
    </r>
  </si>
  <si>
    <t>Medicaid Outreach</t>
  </si>
  <si>
    <t>5.D.2</t>
  </si>
  <si>
    <t>Medicaid Screening</t>
  </si>
  <si>
    <t>5.D.3</t>
  </si>
  <si>
    <t>Medicaid Eligibility/Redetermination</t>
  </si>
  <si>
    <t>5.D.4</t>
  </si>
  <si>
    <t>Homecare Worker Outreach/Education</t>
  </si>
  <si>
    <t>5.D.5</t>
  </si>
  <si>
    <t>Homecare Worker Other</t>
  </si>
  <si>
    <t>5.D.6</t>
  </si>
  <si>
    <t>5.D.7</t>
  </si>
  <si>
    <t>Non-Waivered Case Management</t>
  </si>
  <si>
    <t>5.D.8</t>
  </si>
  <si>
    <t>Waivered Case Management</t>
  </si>
  <si>
    <t>5.D.9</t>
  </si>
  <si>
    <t>MMIS (Medicaid Management Information System)</t>
  </si>
  <si>
    <t>OHP (Oregon Health Plan)</t>
  </si>
  <si>
    <t>5.D.10</t>
  </si>
  <si>
    <t>PASRR (Pre-Admission Screening)</t>
  </si>
  <si>
    <t>5.D.11</t>
  </si>
  <si>
    <t>Medicaid Administration Other</t>
  </si>
  <si>
    <r>
      <t>5.E</t>
    </r>
    <r>
      <rPr>
        <sz val="14"/>
        <color theme="1"/>
        <rFont val="Arial"/>
        <family val="2"/>
      </rPr>
      <t xml:space="preserve"> </t>
    </r>
  </si>
  <si>
    <t>MCC</t>
  </si>
  <si>
    <t>5.H</t>
  </si>
  <si>
    <t>OAA</t>
  </si>
  <si>
    <t>5.I</t>
  </si>
  <si>
    <t>OPI</t>
  </si>
  <si>
    <t>5.K</t>
  </si>
  <si>
    <t>SNAP</t>
  </si>
  <si>
    <t>Adult Foster/Care Home Activity</t>
  </si>
  <si>
    <t>5.L</t>
  </si>
  <si>
    <t>Medicaire Choice Counseling Activity</t>
  </si>
  <si>
    <t>Older Americans Act Activity</t>
  </si>
  <si>
    <t>Oregon Project Independence Activity</t>
  </si>
  <si>
    <t>Supplemental Nutrition Assistance Program Activity</t>
  </si>
  <si>
    <t>Non-Work Activity</t>
  </si>
  <si>
    <t>Non-Pregram Specific Activity</t>
  </si>
  <si>
    <t>Transitional Activity</t>
  </si>
  <si>
    <t>Transition Coordination Activities</t>
  </si>
  <si>
    <t>Other Program Activity</t>
  </si>
  <si>
    <t>5.F</t>
  </si>
  <si>
    <t>MCC (Medicare Choice Counseling)</t>
  </si>
  <si>
    <t>MSP (Medicare Savings Programs)</t>
  </si>
  <si>
    <t>OAA (Older Americans Act)</t>
  </si>
  <si>
    <t>OPI (Oregon Project Independence)</t>
  </si>
  <si>
    <t>SNAP (Supplemental Nutrition Assistance Program)</t>
  </si>
  <si>
    <t>APS (Adult Protective Services)</t>
  </si>
  <si>
    <t>AFH/ACH (Adult Foster/Care Home)</t>
  </si>
  <si>
    <t>APS</t>
  </si>
  <si>
    <t xml:space="preserve">RMS Code </t>
  </si>
  <si>
    <t>(click in field and use drop down arrow to select a code)</t>
  </si>
  <si>
    <t>Date:</t>
  </si>
  <si>
    <t>General Administration; clerical office work</t>
  </si>
  <si>
    <t>Agency:</t>
  </si>
  <si>
    <t>Staff:</t>
  </si>
  <si>
    <t>6-6:15 am</t>
  </si>
  <si>
    <t>6:15-6:30 am</t>
  </si>
  <si>
    <t>6:30-6:45 am</t>
  </si>
  <si>
    <t>6:45-7 am</t>
  </si>
  <si>
    <t>7-7:15 am</t>
  </si>
  <si>
    <t>7:15-7:30 am</t>
  </si>
  <si>
    <t>7:30-7:45 am</t>
  </si>
  <si>
    <t>7:45-8 am</t>
  </si>
  <si>
    <t>8-8:15 am</t>
  </si>
  <si>
    <t>8:15-8:30 am</t>
  </si>
  <si>
    <t>8:30-8:45 am</t>
  </si>
  <si>
    <t>8:45-9 am</t>
  </si>
  <si>
    <t>9-9:15 am</t>
  </si>
  <si>
    <t>9:15-9:30 am</t>
  </si>
  <si>
    <t>9:30-9:45 am</t>
  </si>
  <si>
    <t>9:45-10 am</t>
  </si>
  <si>
    <t>10-10:15 am</t>
  </si>
  <si>
    <t>10:15-10:30 am</t>
  </si>
  <si>
    <t>10:30-10:45 am</t>
  </si>
  <si>
    <t>10:45-11 am</t>
  </si>
  <si>
    <t>11-11:15 am</t>
  </si>
  <si>
    <t>11:15-11:30 am</t>
  </si>
  <si>
    <t>11:30-11:45 am</t>
  </si>
  <si>
    <t>11:45-12 pm</t>
  </si>
  <si>
    <t>12-12:15 pm</t>
  </si>
  <si>
    <t>12:15-12:30 pm</t>
  </si>
  <si>
    <t>12:30-12:45 pm</t>
  </si>
  <si>
    <t>12:45-1 pm</t>
  </si>
  <si>
    <t>1-1:15 pm</t>
  </si>
  <si>
    <t>1:15-1:30 pm</t>
  </si>
  <si>
    <t>1:30-1:45 pm</t>
  </si>
  <si>
    <t>1:45-2 pm</t>
  </si>
  <si>
    <t>2-2:15 pm</t>
  </si>
  <si>
    <t>2:15-2:30 pm</t>
  </si>
  <si>
    <t>2:30-2:45 pm</t>
  </si>
  <si>
    <t>2:45-3 pm</t>
  </si>
  <si>
    <t>3-3:15 pm</t>
  </si>
  <si>
    <t>3:15-3:30 pm</t>
  </si>
  <si>
    <t>3:30-3:45 pm</t>
  </si>
  <si>
    <t>3:45-4 pm</t>
  </si>
  <si>
    <t>4-4:15 pm</t>
  </si>
  <si>
    <t>4:15-4:30 pm</t>
  </si>
  <si>
    <t>4:30-4:45 pm</t>
  </si>
  <si>
    <t>4:45-5 pm</t>
  </si>
  <si>
    <t>5-5:15 pm</t>
  </si>
  <si>
    <t>5:15-5:30 pm</t>
  </si>
  <si>
    <t>5:30-5:45 pm</t>
  </si>
  <si>
    <t>5:45-6 pm</t>
  </si>
  <si>
    <t>Outside of personal regularly scheduled work hours, includes holidays.</t>
  </si>
  <si>
    <t xml:space="preserve">This selection covers all requested leave during normally scheduled hours; flex time, sick leave, vacation, FMLA, etc. </t>
  </si>
  <si>
    <t>Help Text</t>
  </si>
  <si>
    <t>Making copies, filing, processing mail, faxing, working phones, etc</t>
  </si>
  <si>
    <t xml:space="preserve">ADRC/NWD staff must input a GetCare ID when selecting Medicaid claimable activities 5.G.5 &amp; 5.G.6.  </t>
  </si>
  <si>
    <t>ADRC staff; select this option when doing ADRC I&amp;R related work, including outreach. Select 5.G.5 instead if the I&amp;R activity you are doing is Medicaid claimable.
Facilitation activities related to assisting individuals or families with the applicaiton process to obtain LTSS, Medicaid, SNAP, Veterans', OAA or other benefits that support the individual in their current setting, delay or prevent the enrollment into Medicaid, or supplement their existing level of benefits.
Information referral includes providing information about Medicaid, LTSS, OAA, OPI and other related programs that may prevent or delay the enrollment in Medicaid.
APD Medicaid beneficiaries should be redirected to their servicing APD/AAA local office for questions related to their eligibility, benefits, or LTSS needs.
All other individuals, including those that receive Medicaid from teh Oregon Health Authority, ODHS Self-Sufficiency or Child Welfare, may receive IR&amp;amp;A services and appropriately claim federal match.
Related tasks such as explaining eligibility rules and processes to individuals, family members or other chosen representatives are included in this code. Tasks related to this code include, but are not limited to: Assistance with collecting/gathering required program information, assistance with application completion including necessary follow-up monitoring for successful applications, activities that assist in maintaining current benefits during the redetermination process, activities that support the completion of eligibility requirements (such as the requirement to pursue assets for example non-State health coverage, Veterans' benefits, child support, Social Security Administration benefits) and the provision of necessary forms or other required eligibility materials.
Other tasks related to this code: data entry, clerical (scheduling, printing, copying, initiating or replying to correspondence), travel time to and from locations as well as logistical planning and consultation with supervisors, program experts and outside agencies.</t>
  </si>
  <si>
    <t>ADRC staff select this option when doing ADRC OC related work, including outreach. Select 5.G.6 instead if the OC activity you are doing is Medicaid claimable.</t>
  </si>
  <si>
    <t>ADRC staff select this option when doing ADRC I&amp;R related work that is Medicaid claimable. Claimable activities are those that directly support efforts to identify and enroll potential eligible consumers into Medicaid and that directly support the provision of medical services covered under the state Medicaid plan. Some examples include:
Discussed Medicaid coverage options and/or Medicaid eligibility, requirements and/or when referring a consumer to apply for Medicaid.
Discussed Medicaid services and/or provided referrals to Medicaid service providers.
Discussed Medicaid long-term services and supports and/or provided referrals to Medicaid LTSS service providers.
Provided Medicaid application completion assistance.
Travel to/from meeting with a consumer if Medicaid was discussed.
Medicaid related administrative tasks.
Medicaid related training.
NWD System personnel should use this code when providing assistance related to Medicaid services and supports. This code should only be used when making referrals for, coordinating,&amp;nbsp;and/or monitoring the delivery of health related/medical services when an individual is not&amp;nbsp;receiving Medicaid case management. Examples include:
Making referrals for and coordinating the delivery of Medicaid services (includes acute, primary, mental health and LTSS)
Providing follow-up contact to ensure that the individual received the coordination of Medicaid services identified as needed and available.
Developing referral resources of Medicaid providers for the individual to use (developing general referral resources, not specific to Medicaid, is not allowable).
Informing or arranging for Medicaid transportation that assist an individual to access Medicaid services, or for interpreter services to access Medicaid services or NWD Medicaid activities.
Gathering any information that may be required in advance of referrals, evaluations and treatment for Medicaid LTSS.
Coordinating an individual's plan of LTSS or health care by informing and explaining the individual's LTSS plan to family members, other providers, or personnel.
Assisting individuals to move from one location to another to assure continuity of care.</t>
  </si>
  <si>
    <t>ADRC staff select this option when doing ADRC OC related work that is Medicaid claimable. Claimable activities are those that directly support efforts to identify and enroll potential eligible consumers into Medicaid and that directly support the provision of medical services covered under the state Medicaid plan. Some examples include:
Discussed Medicaid coverage options and/or Medicaid eligibility, requirements and/or when referring a consumer to apply for Medicaid.
Discussed Medicaid services and/or provided referrals to Medicaid service providers.
Discussed Medicaid long-term services and supports and/or provided referrals to Medicaid LTSS service providers.
Provided Medicaid application completion assistance.
Travel to/from meeting with a consumer if Medicaid was discussed.
Medicaid related administrative tasks.
Medicaid related training.
NWD System personnel should use this code when performing activities that inform Medicaid&amp;nbsp;eligible or potentially Medicaid eligible individuals about Medicaid, how to access Medicaid and&amp;nbsp;medically related services and the importance of accessing these services. Such activities include&amp;nbsp;bringing a Medicaid potential eligible individual into the Medicaid system for the purpose of&amp;nbsp;determining eligibility which may, but not necessarily, include certified application counselors.&amp;nbsp;Both written and oral methods may be used. Examples include:
Engaging in a conversation with individuals, families or groups about preferences, strengths, needs, and available resources to determine initial interest in and potential eligibility for Medicaid.
Interactions with individuals to learn information about them relating to potential Medicaid eligibility (specifically their functional capacity and/or limitations and their finances), but not including financial or medical related counseling.
Informing individuals, their representatives and/or groups about their potential eligibility for Medicaid programs, including their rights and responsibilities and the benefits and services offered under different Medicaid LTSS programs.
Time spent on the telephone, in-person, or via a website obtaining information to fill out a Medicaid pre-screen (in some states Balancing Incentive Program Level I screen).
Time spent contacting additional individuals, such as physicians or other family members, to complete or verify information included on a Medicaid pre-screen.
Time spent traveling to and from a Medicaid pre-screen that is conducted in person.
Time spent conducting administrative activities necessary to complete a Medicaid pre-screen (including in some states the Balancing Incentive Program Level I screen), such as:
Identifying correct contact information
Entering data into an electronic system
Answering questions about the purpose and nature of the screen
Providing results of the screen and making appropriate referrals
Setting up translation or signing services.
Explaining Medicaid eligibility rules and the Medicaid eligibility process to prospective Medicaid applicants or groups of potential Medicaid applicants.
Discussing the pros and cons of applying for Medicaid relative to an individual&amp;rsquo;s preferences, support system, resources, needs and any other factor the individual wants to address.
Disseminating Medicaid outreach materials to inform individuals and groups about accessing Medicaid LTSS through the NWD System.</t>
  </si>
  <si>
    <t>This selection includes licensing, training, administration, and other AFH/ACH activities.</t>
  </si>
  <si>
    <t>This selection includes APS screening, assessments, consultation, investigations, reports, administration, and APS other activities.</t>
  </si>
  <si>
    <t>This selection includes eligiblity, redeterminations, outreach, education, monitoring, administration and other.</t>
  </si>
  <si>
    <t>Providing information on Medicare Part A (Hospital insurance), Part B (Medical insurance), Part D (Drug coverage), Medicare supplemental insurance (Medigap) and how they interact with Medicaid. Referrals to Medicare informational services, like SHIBA, also qualifies here.</t>
  </si>
  <si>
    <t>This selection includes outreach, screening, case management, non-case management, administration, and other.</t>
  </si>
  <si>
    <t>This selection includes outreach, screening, eligibility, redetermination, case management, benefit issuance, maintenance, fraud, over payments, underpayments, quality control, administration, and other.</t>
  </si>
  <si>
    <t>This selection covers federal programs, other state programs including SPPC, and other county programs, including outreach, and screening for those programs.</t>
  </si>
  <si>
    <t>Week Total 15 Minute Segments Worked</t>
  </si>
  <si>
    <t>ADRC/NWD staff, select 5.G.5 or 5.G.6 for Medicaid related Options Counseling and Information &amp; Referral trainings.</t>
  </si>
  <si>
    <t xml:space="preserve">Services that are non recurring set-up expenses for individuals who are transitioning from a licensed community. Includes eligiblity, redeterminations, screening, outreach, education, monitoring, administration and other. </t>
  </si>
  <si>
    <t>1.A</t>
  </si>
  <si>
    <t>1.B.</t>
  </si>
  <si>
    <t>1.C</t>
  </si>
  <si>
    <t>1.D</t>
  </si>
  <si>
    <t>2.A</t>
  </si>
  <si>
    <t>2.B</t>
  </si>
  <si>
    <t>2.C</t>
  </si>
  <si>
    <t>5.G.2</t>
  </si>
  <si>
    <t>5.G.5</t>
  </si>
  <si>
    <t>5.G.6</t>
  </si>
  <si>
    <t>5.A</t>
  </si>
  <si>
    <t>5.B</t>
  </si>
  <si>
    <t>5.D.1</t>
  </si>
  <si>
    <t>5.E</t>
  </si>
  <si>
    <t>Week 1 Total Hours:</t>
  </si>
  <si>
    <t>Week 2 Total Hours:</t>
  </si>
  <si>
    <t>Week 3 Total Hours:</t>
  </si>
  <si>
    <t>Week 1</t>
  </si>
  <si>
    <t>Week 2</t>
  </si>
  <si>
    <t>Week 3</t>
  </si>
  <si>
    <t>Week 4</t>
  </si>
  <si>
    <t>Week 5</t>
  </si>
  <si>
    <t>Year:</t>
  </si>
  <si>
    <t>Month:</t>
  </si>
  <si>
    <t>Week 6</t>
  </si>
  <si>
    <t>Monthly Total 15 Minute Segments</t>
  </si>
  <si>
    <t>Week 4 Total Hours:</t>
  </si>
  <si>
    <t>Week 5 Total Hours:</t>
  </si>
  <si>
    <t>Week 6 Total Hours:</t>
  </si>
  <si>
    <t>Total Daily Segments:</t>
  </si>
  <si>
    <t>Weekly Total Segments</t>
  </si>
  <si>
    <t>1.B</t>
  </si>
  <si>
    <t xml:space="preserve">Non-Work </t>
  </si>
  <si>
    <t>Non-Program</t>
  </si>
  <si>
    <t>Program Specific</t>
  </si>
  <si>
    <t>ADRC/NWD</t>
  </si>
  <si>
    <t>Monthly Segments</t>
  </si>
  <si>
    <t>ADRC/NWD I&amp;R</t>
  </si>
  <si>
    <t>ADRC/NWD OC</t>
  </si>
  <si>
    <t>Position Title:</t>
  </si>
  <si>
    <t>1) - Staff Name:</t>
  </si>
  <si>
    <t>2) - Staff Name:</t>
  </si>
  <si>
    <t>3) - Staff Name:</t>
  </si>
  <si>
    <t>4) - Staff Name:</t>
  </si>
  <si>
    <t>5) - Staff Name:</t>
  </si>
  <si>
    <t>6) - Staff Name:</t>
  </si>
  <si>
    <t>7) - Staff Name:</t>
  </si>
  <si>
    <t>8) - Staff Name:</t>
  </si>
  <si>
    <t>9) - Staff Name:</t>
  </si>
  <si>
    <t>10) - Staff Name:</t>
  </si>
  <si>
    <t>Monthly Totals - All Staff</t>
  </si>
  <si>
    <t>Total Segments</t>
  </si>
  <si>
    <t>Total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</si>
</sst>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d/yy;@"/>
  </numFmts>
  <fonts count="11" x14ac:knownFonts="1">
    <font>
      <sz val="11"/>
      <color theme="1"/>
      <name val="Calibri"/>
      <family val="2"/>
      <scheme val="minor"/>
    </font>
    <font>
      <b/>
      <sz val="11"/>
      <color theme="1"/>
      <name val="Calibri"/>
      <family val="2"/>
      <scheme val="minor"/>
    </font>
    <font>
      <b/>
      <sz val="14"/>
      <color theme="1"/>
      <name val="Arial"/>
      <family val="2"/>
    </font>
    <font>
      <sz val="14"/>
      <color theme="1"/>
      <name val="Arial"/>
      <family val="2"/>
    </font>
    <font>
      <b/>
      <sz val="18"/>
      <color theme="1"/>
      <name val="Arial"/>
      <family val="2"/>
    </font>
    <font>
      <sz val="11"/>
      <name val="Calibri"/>
      <family val="2"/>
    </font>
    <font>
      <b/>
      <sz val="11"/>
      <name val="Calibri"/>
      <family val="2"/>
      <scheme val="minor"/>
    </font>
    <font>
      <b/>
      <sz val="10"/>
      <color theme="1"/>
      <name val="Calibri"/>
      <family val="2"/>
      <scheme val="minor"/>
    </font>
    <font>
      <b/>
      <sz val="9"/>
      <color indexed="81"/>
      <name val="Tahoma"/>
      <family val="2"/>
    </font>
    <font>
      <sz val="9"/>
      <color indexed="81"/>
      <name val="Tahoma"/>
      <family val="2"/>
    </font>
    <font>
      <sz val="8"/>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auto="1"/>
      </left>
      <right/>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auto="1"/>
      </right>
      <top style="medium">
        <color indexed="64"/>
      </top>
      <bottom/>
      <diagonal/>
    </border>
    <border>
      <left style="medium">
        <color indexed="64"/>
      </left>
      <right style="medium">
        <color indexed="64"/>
      </right>
      <top style="medium">
        <color indexed="64"/>
      </top>
      <bottom/>
      <diagonal/>
    </border>
    <border>
      <left style="thin">
        <color auto="1"/>
      </left>
      <right style="thin">
        <color auto="1"/>
      </right>
      <top style="medium">
        <color indexed="64"/>
      </top>
      <bottom style="medium">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6">
    <xf numFmtId="0" fontId="0" fillId="0" borderId="0" xfId="0"/>
    <xf numFmtId="0" fontId="1" fillId="2" borderId="1" xfId="0" applyFont="1" applyFill="1" applyBorder="1"/>
    <xf numFmtId="0" fontId="0" fillId="0" borderId="1" xfId="0" applyBorder="1"/>
    <xf numFmtId="0" fontId="2"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vertical="center"/>
    </xf>
    <xf numFmtId="0" fontId="3"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2" fillId="0" borderId="0" xfId="0" applyFont="1" applyBorder="1" applyAlignment="1">
      <alignment vertical="center"/>
    </xf>
    <xf numFmtId="0" fontId="0" fillId="0" borderId="0" xfId="0" applyBorder="1"/>
    <xf numFmtId="0" fontId="1" fillId="0" borderId="0" xfId="0" applyFont="1" applyAlignment="1">
      <alignment horizontal="right"/>
    </xf>
    <xf numFmtId="0" fontId="1" fillId="0" borderId="0" xfId="0" applyFont="1" applyBorder="1" applyAlignment="1">
      <alignment horizontal="right"/>
    </xf>
    <xf numFmtId="0" fontId="0" fillId="0" borderId="0" xfId="0" applyBorder="1" applyAlignment="1">
      <alignment horizontal="left"/>
    </xf>
    <xf numFmtId="0" fontId="4" fillId="0" borderId="0" xfId="0" applyFont="1" applyBorder="1" applyAlignment="1">
      <alignment horizontal="center" vertical="center"/>
    </xf>
    <xf numFmtId="0" fontId="3" fillId="0" borderId="0" xfId="0" applyFont="1" applyBorder="1" applyAlignment="1">
      <alignment vertical="center"/>
    </xf>
    <xf numFmtId="164" fontId="0" fillId="0" borderId="0" xfId="0" applyNumberFormat="1"/>
    <xf numFmtId="0" fontId="5" fillId="0" borderId="0" xfId="0" applyFont="1"/>
    <xf numFmtId="0" fontId="0" fillId="0" borderId="0" xfId="0" applyAlignment="1">
      <alignment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1" fillId="0" borderId="0" xfId="0" applyFont="1"/>
    <xf numFmtId="0" fontId="0" fillId="0" borderId="9" xfId="0" applyBorder="1"/>
    <xf numFmtId="0" fontId="0" fillId="0" borderId="10" xfId="0" applyBorder="1"/>
    <xf numFmtId="0" fontId="1" fillId="0" borderId="7" xfId="0" applyFont="1" applyBorder="1"/>
    <xf numFmtId="17" fontId="1" fillId="4" borderId="5" xfId="0" applyNumberFormat="1" applyFont="1" applyFill="1" applyBorder="1" applyAlignment="1">
      <alignment horizontal="right"/>
    </xf>
    <xf numFmtId="17" fontId="1" fillId="4" borderId="11" xfId="0" applyNumberFormat="1" applyFont="1" applyFill="1" applyBorder="1" applyAlignment="1">
      <alignment horizontal="right"/>
    </xf>
    <xf numFmtId="0" fontId="1" fillId="0" borderId="12" xfId="0" applyFont="1" applyBorder="1"/>
    <xf numFmtId="0" fontId="0" fillId="5" borderId="13" xfId="0" applyFill="1" applyBorder="1"/>
    <xf numFmtId="0" fontId="0" fillId="5" borderId="6" xfId="0" applyFill="1" applyBorder="1"/>
    <xf numFmtId="17" fontId="1" fillId="5" borderId="5" xfId="0" applyNumberFormat="1" applyFont="1" applyFill="1" applyBorder="1" applyAlignment="1">
      <alignment horizontal="right"/>
    </xf>
    <xf numFmtId="0" fontId="3" fillId="0" borderId="0" xfId="0" applyFont="1" applyBorder="1" applyAlignment="1">
      <alignment horizontal="center" vertical="center"/>
    </xf>
    <xf numFmtId="0" fontId="0" fillId="0" borderId="0" xfId="0" applyAlignment="1">
      <alignment horizontal="right"/>
    </xf>
    <xf numFmtId="0" fontId="0" fillId="0" borderId="7" xfId="0" applyBorder="1"/>
    <xf numFmtId="0" fontId="2" fillId="0" borderId="0" xfId="0" applyFont="1" applyAlignment="1">
      <alignment horizontal="left" vertical="center"/>
    </xf>
    <xf numFmtId="0" fontId="4" fillId="0" borderId="0" xfId="0" applyFont="1" applyAlignment="1">
      <alignment horizontal="center" vertical="center"/>
    </xf>
    <xf numFmtId="0" fontId="6" fillId="0" borderId="0" xfId="0" applyFont="1" applyAlignment="1">
      <alignment horizontal="right"/>
    </xf>
    <xf numFmtId="0" fontId="0" fillId="0" borderId="0" xfId="0" applyAlignment="1">
      <alignment horizontal="right"/>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0" fillId="0" borderId="2" xfId="0" applyBorder="1" applyAlignment="1">
      <alignment horizontal="center"/>
    </xf>
    <xf numFmtId="0" fontId="3" fillId="0" borderId="4" xfId="0" applyFont="1" applyBorder="1" applyAlignment="1">
      <alignment horizontal="center" vertical="center" wrapText="1"/>
    </xf>
    <xf numFmtId="0" fontId="0" fillId="0" borderId="0" xfId="0" applyAlignment="1">
      <alignment horizontal="center"/>
    </xf>
    <xf numFmtId="0" fontId="0" fillId="0" borderId="14" xfId="0" applyBorder="1" applyAlignment="1">
      <alignment horizontal="center"/>
    </xf>
    <xf numFmtId="0" fontId="0" fillId="0" borderId="15" xfId="0" applyBorder="1" applyAlignment="1">
      <alignment horizontal="center"/>
    </xf>
    <xf numFmtId="0" fontId="1" fillId="0" borderId="0" xfId="0" applyFont="1" applyAlignment="1">
      <alignment horizontal="center" vertical="center"/>
    </xf>
    <xf numFmtId="0" fontId="0" fillId="0" borderId="16" xfId="0" applyBorder="1" applyAlignment="1">
      <alignment horizontal="center"/>
    </xf>
    <xf numFmtId="0" fontId="0" fillId="0" borderId="0" xfId="0" applyFill="1" applyBorder="1" applyAlignment="1">
      <alignment horizontal="right"/>
    </xf>
    <xf numFmtId="0" fontId="0" fillId="0" borderId="16" xfId="0" applyBorder="1" applyAlignment="1">
      <alignment horizontal="left"/>
    </xf>
    <xf numFmtId="0" fontId="0" fillId="0" borderId="3" xfId="0" applyBorder="1" applyAlignment="1">
      <alignment horizontal="left"/>
    </xf>
    <xf numFmtId="0" fontId="0" fillId="0" borderId="0" xfId="0" applyFill="1" applyBorder="1" applyAlignment="1"/>
    <xf numFmtId="0" fontId="0" fillId="0" borderId="0" xfId="0" applyAlignment="1"/>
    <xf numFmtId="0" fontId="1" fillId="0" borderId="0" xfId="0" applyFont="1" applyBorder="1" applyAlignment="1">
      <alignment horizontal="center" vertical="center"/>
    </xf>
  </cellXfs>
  <cellStyles count="1">
    <cellStyle name="Normal" xfId="0" builtinId="0"/>
  </cellStyles>
  <dxfs count="0"/>
  <tableStyles count="1" defaultTableStyle="TableStyleMedium2"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DC4A8-EB6E-430D-B089-BB213AD29E40}">
  <dimension ref="A1:D108"/>
  <sheetViews>
    <sheetView workbookViewId="0">
      <selection activeCell="C52" sqref="C52"/>
    </sheetView>
  </sheetViews>
  <sheetFormatPr defaultRowHeight="15" x14ac:dyDescent="0.25"/>
  <cols>
    <col min="2" max="2" width="107.5703125" bestFit="1" customWidth="1"/>
    <col min="3" max="3" width="110.7109375" bestFit="1" customWidth="1"/>
  </cols>
  <sheetData>
    <row r="1" spans="1:4" ht="23.25" x14ac:dyDescent="0.25">
      <c r="A1" s="38" t="s">
        <v>2</v>
      </c>
      <c r="B1" s="38"/>
    </row>
    <row r="2" spans="1:4" ht="18" x14ac:dyDescent="0.25">
      <c r="A2" s="37" t="s">
        <v>70</v>
      </c>
      <c r="B2" s="37"/>
      <c r="C2" s="37" t="s">
        <v>140</v>
      </c>
      <c r="D2" s="37"/>
    </row>
    <row r="3" spans="1:4" ht="18" x14ac:dyDescent="0.25">
      <c r="A3" s="3" t="s">
        <v>12</v>
      </c>
      <c r="B3" s="5" t="s">
        <v>1</v>
      </c>
    </row>
    <row r="4" spans="1:4" ht="18" x14ac:dyDescent="0.25">
      <c r="A4" s="3" t="s">
        <v>13</v>
      </c>
      <c r="B4" s="5" t="s">
        <v>3</v>
      </c>
    </row>
    <row r="5" spans="1:4" ht="18" x14ac:dyDescent="0.25">
      <c r="A5" s="3" t="s">
        <v>14</v>
      </c>
      <c r="B5" s="5" t="s">
        <v>4</v>
      </c>
      <c r="C5" s="20" t="s">
        <v>138</v>
      </c>
    </row>
    <row r="6" spans="1:4" ht="18" x14ac:dyDescent="0.25">
      <c r="A6" s="3" t="s">
        <v>15</v>
      </c>
      <c r="B6" s="5" t="s">
        <v>11</v>
      </c>
      <c r="C6" s="20" t="s">
        <v>139</v>
      </c>
    </row>
    <row r="7" spans="1:4" ht="18" x14ac:dyDescent="0.25">
      <c r="A7" s="5"/>
    </row>
    <row r="8" spans="1:4" ht="18" x14ac:dyDescent="0.25">
      <c r="A8" s="37" t="s">
        <v>71</v>
      </c>
      <c r="B8" s="37"/>
    </row>
    <row r="9" spans="1:4" ht="18" x14ac:dyDescent="0.25">
      <c r="A9" s="3" t="s">
        <v>16</v>
      </c>
      <c r="B9" s="5" t="s">
        <v>5</v>
      </c>
      <c r="C9" t="s">
        <v>141</v>
      </c>
    </row>
    <row r="10" spans="1:4" ht="18" x14ac:dyDescent="0.25">
      <c r="A10" s="3" t="s">
        <v>17</v>
      </c>
      <c r="B10" s="5" t="s">
        <v>6</v>
      </c>
    </row>
    <row r="11" spans="1:4" ht="18" x14ac:dyDescent="0.25">
      <c r="A11" s="3" t="s">
        <v>18</v>
      </c>
      <c r="B11" s="5" t="s">
        <v>7</v>
      </c>
      <c r="C11" t="s">
        <v>155</v>
      </c>
    </row>
    <row r="12" spans="1:4" ht="18" x14ac:dyDescent="0.25">
      <c r="A12" s="5"/>
    </row>
    <row r="13" spans="1:4" ht="18" x14ac:dyDescent="0.25">
      <c r="A13" s="37" t="s">
        <v>27</v>
      </c>
      <c r="B13" s="37"/>
      <c r="C13" s="20" t="s">
        <v>142</v>
      </c>
    </row>
    <row r="14" spans="1:4" ht="18" customHeight="1" x14ac:dyDescent="0.25">
      <c r="A14" s="3" t="s">
        <v>22</v>
      </c>
      <c r="B14" s="5" t="s">
        <v>21</v>
      </c>
      <c r="C14" s="21" t="s">
        <v>143</v>
      </c>
    </row>
    <row r="15" spans="1:4" ht="18" x14ac:dyDescent="0.25">
      <c r="A15" s="3" t="s">
        <v>20</v>
      </c>
      <c r="B15" s="5" t="s">
        <v>19</v>
      </c>
      <c r="C15" t="s">
        <v>144</v>
      </c>
    </row>
    <row r="16" spans="1:4" ht="18" customHeight="1" x14ac:dyDescent="0.25">
      <c r="A16" s="3" t="s">
        <v>23</v>
      </c>
      <c r="B16" s="5" t="s">
        <v>24</v>
      </c>
      <c r="C16" s="21" t="s">
        <v>145</v>
      </c>
    </row>
    <row r="17" spans="1:3" ht="18" customHeight="1" x14ac:dyDescent="0.25">
      <c r="A17" s="3" t="s">
        <v>25</v>
      </c>
      <c r="B17" s="5" t="s">
        <v>26</v>
      </c>
      <c r="C17" s="21" t="s">
        <v>146</v>
      </c>
    </row>
    <row r="18" spans="1:3" ht="18" x14ac:dyDescent="0.25">
      <c r="A18" s="5"/>
    </row>
    <row r="19" spans="1:3" ht="18" x14ac:dyDescent="0.25">
      <c r="A19" s="37" t="s">
        <v>64</v>
      </c>
      <c r="B19" s="37"/>
    </row>
    <row r="20" spans="1:3" ht="18" x14ac:dyDescent="0.25">
      <c r="A20" s="3" t="s">
        <v>28</v>
      </c>
      <c r="B20" s="5" t="s">
        <v>29</v>
      </c>
      <c r="C20" t="s">
        <v>147</v>
      </c>
    </row>
    <row r="21" spans="1:3" ht="18" x14ac:dyDescent="0.25">
      <c r="A21" s="5"/>
    </row>
    <row r="22" spans="1:3" ht="18" x14ac:dyDescent="0.25">
      <c r="A22" s="37" t="s">
        <v>8</v>
      </c>
      <c r="B22" s="37"/>
    </row>
    <row r="23" spans="1:3" ht="18" x14ac:dyDescent="0.25">
      <c r="A23" s="3" t="s">
        <v>30</v>
      </c>
      <c r="B23" s="5" t="s">
        <v>83</v>
      </c>
      <c r="C23" t="s">
        <v>148</v>
      </c>
    </row>
    <row r="24" spans="1:3" ht="18" x14ac:dyDescent="0.25">
      <c r="A24" s="5"/>
    </row>
    <row r="25" spans="1:3" ht="18" x14ac:dyDescent="0.25">
      <c r="A25" s="37" t="s">
        <v>31</v>
      </c>
      <c r="B25" s="37"/>
    </row>
    <row r="26" spans="1:3" ht="18" x14ac:dyDescent="0.25">
      <c r="A26" s="3" t="s">
        <v>32</v>
      </c>
      <c r="B26" s="5" t="s">
        <v>33</v>
      </c>
      <c r="C26" t="s">
        <v>149</v>
      </c>
    </row>
    <row r="27" spans="1:3" ht="18" x14ac:dyDescent="0.25">
      <c r="A27" s="5"/>
    </row>
    <row r="28" spans="1:3" ht="18" x14ac:dyDescent="0.25">
      <c r="A28" s="37" t="s">
        <v>9</v>
      </c>
      <c r="B28" s="37"/>
    </row>
    <row r="29" spans="1:3" ht="18" x14ac:dyDescent="0.25">
      <c r="A29" s="3" t="s">
        <v>34</v>
      </c>
      <c r="B29" s="5" t="s">
        <v>35</v>
      </c>
    </row>
    <row r="30" spans="1:3" ht="18" x14ac:dyDescent="0.25">
      <c r="A30" s="3" t="s">
        <v>36</v>
      </c>
      <c r="B30" s="5" t="s">
        <v>37</v>
      </c>
    </row>
    <row r="31" spans="1:3" ht="18" x14ac:dyDescent="0.25">
      <c r="A31" s="3" t="s">
        <v>38</v>
      </c>
      <c r="B31" s="5" t="s">
        <v>39</v>
      </c>
    </row>
    <row r="32" spans="1:3" ht="18" x14ac:dyDescent="0.25">
      <c r="A32" s="3" t="s">
        <v>40</v>
      </c>
      <c r="B32" s="5" t="s">
        <v>41</v>
      </c>
    </row>
    <row r="33" spans="1:3" ht="18" x14ac:dyDescent="0.25">
      <c r="A33" s="3" t="s">
        <v>42</v>
      </c>
      <c r="B33" s="5" t="s">
        <v>43</v>
      </c>
    </row>
    <row r="34" spans="1:3" ht="18" x14ac:dyDescent="0.25">
      <c r="A34" s="3" t="s">
        <v>44</v>
      </c>
      <c r="B34" s="5" t="s">
        <v>51</v>
      </c>
    </row>
    <row r="35" spans="1:3" ht="18" x14ac:dyDescent="0.25">
      <c r="A35" s="3" t="s">
        <v>45</v>
      </c>
      <c r="B35" s="5" t="s">
        <v>46</v>
      </c>
    </row>
    <row r="36" spans="1:3" ht="18" x14ac:dyDescent="0.25">
      <c r="A36" s="3" t="s">
        <v>47</v>
      </c>
      <c r="B36" s="5" t="s">
        <v>48</v>
      </c>
    </row>
    <row r="37" spans="1:3" ht="18" x14ac:dyDescent="0.25">
      <c r="A37" s="3" t="s">
        <v>49</v>
      </c>
      <c r="B37" s="5" t="s">
        <v>50</v>
      </c>
    </row>
    <row r="38" spans="1:3" ht="18" x14ac:dyDescent="0.25">
      <c r="A38" s="3" t="s">
        <v>52</v>
      </c>
      <c r="B38" s="5" t="s">
        <v>53</v>
      </c>
    </row>
    <row r="39" spans="1:3" ht="18" x14ac:dyDescent="0.25">
      <c r="A39" s="3" t="s">
        <v>54</v>
      </c>
      <c r="B39" s="5" t="s">
        <v>55</v>
      </c>
    </row>
    <row r="40" spans="1:3" ht="18" x14ac:dyDescent="0.25">
      <c r="A40" s="5"/>
    </row>
    <row r="41" spans="1:3" ht="18" x14ac:dyDescent="0.25">
      <c r="A41" s="37" t="s">
        <v>66</v>
      </c>
      <c r="B41" s="37"/>
    </row>
    <row r="42" spans="1:3" ht="18" x14ac:dyDescent="0.25">
      <c r="A42" s="3" t="s">
        <v>56</v>
      </c>
      <c r="B42" s="5" t="s">
        <v>57</v>
      </c>
      <c r="C42" s="20" t="s">
        <v>150</v>
      </c>
    </row>
    <row r="43" spans="1:3" ht="18" x14ac:dyDescent="0.25">
      <c r="A43" s="3"/>
      <c r="B43" s="5"/>
    </row>
    <row r="44" spans="1:3" ht="18" x14ac:dyDescent="0.25">
      <c r="A44" s="37" t="s">
        <v>67</v>
      </c>
      <c r="B44" s="37"/>
    </row>
    <row r="45" spans="1:3" ht="18" x14ac:dyDescent="0.25">
      <c r="A45" s="3" t="s">
        <v>58</v>
      </c>
      <c r="B45" s="5" t="s">
        <v>59</v>
      </c>
      <c r="C45" t="s">
        <v>151</v>
      </c>
    </row>
    <row r="46" spans="1:3" ht="18" x14ac:dyDescent="0.25">
      <c r="A46" s="3"/>
      <c r="B46" s="5"/>
    </row>
    <row r="47" spans="1:3" ht="18" x14ac:dyDescent="0.25">
      <c r="A47" s="37" t="s">
        <v>68</v>
      </c>
      <c r="B47" s="37"/>
    </row>
    <row r="48" spans="1:3" ht="18" x14ac:dyDescent="0.25">
      <c r="A48" s="6" t="s">
        <v>60</v>
      </c>
      <c r="B48" s="5" t="s">
        <v>61</v>
      </c>
      <c r="C48" t="s">
        <v>151</v>
      </c>
    </row>
    <row r="49" spans="1:3" ht="18" x14ac:dyDescent="0.25">
      <c r="A49" s="3"/>
      <c r="B49" s="5"/>
    </row>
    <row r="50" spans="1:3" s="3" customFormat="1" ht="18" x14ac:dyDescent="0.25">
      <c r="A50" s="37" t="s">
        <v>69</v>
      </c>
      <c r="B50" s="37"/>
    </row>
    <row r="51" spans="1:3" ht="18" x14ac:dyDescent="0.25">
      <c r="A51" s="3" t="s">
        <v>62</v>
      </c>
      <c r="B51" s="5" t="s">
        <v>63</v>
      </c>
      <c r="C51" t="s">
        <v>152</v>
      </c>
    </row>
    <row r="52" spans="1:3" ht="18" x14ac:dyDescent="0.25">
      <c r="A52" s="5"/>
    </row>
    <row r="53" spans="1:3" ht="18" x14ac:dyDescent="0.25">
      <c r="A53" s="3" t="s">
        <v>72</v>
      </c>
    </row>
    <row r="54" spans="1:3" ht="18" x14ac:dyDescent="0.25">
      <c r="A54" s="3" t="s">
        <v>65</v>
      </c>
      <c r="B54" s="5" t="s">
        <v>73</v>
      </c>
      <c r="C54" t="s">
        <v>156</v>
      </c>
    </row>
    <row r="55" spans="1:3" ht="18" x14ac:dyDescent="0.25">
      <c r="A55" s="5"/>
    </row>
    <row r="56" spans="1:3" ht="18" x14ac:dyDescent="0.25">
      <c r="A56" s="37" t="s">
        <v>74</v>
      </c>
      <c r="B56" s="37"/>
    </row>
    <row r="57" spans="1:3" ht="18" x14ac:dyDescent="0.25">
      <c r="A57" s="3" t="s">
        <v>75</v>
      </c>
      <c r="B57" s="5" t="s">
        <v>10</v>
      </c>
      <c r="C57" t="s">
        <v>153</v>
      </c>
    </row>
    <row r="58" spans="1:3" ht="18" x14ac:dyDescent="0.25">
      <c r="A58" s="5"/>
    </row>
    <row r="59" spans="1:3" ht="18" x14ac:dyDescent="0.25">
      <c r="A59" s="3"/>
    </row>
    <row r="60" spans="1:3" ht="18" x14ac:dyDescent="0.25">
      <c r="A60" s="3"/>
      <c r="B60" s="5"/>
    </row>
    <row r="61" spans="1:3" ht="18" x14ac:dyDescent="0.25">
      <c r="A61" s="5"/>
    </row>
    <row r="62" spans="1:3" ht="18" x14ac:dyDescent="0.25">
      <c r="A62" s="3"/>
    </row>
    <row r="63" spans="1:3" ht="18" x14ac:dyDescent="0.25">
      <c r="A63" s="3"/>
      <c r="B63" s="5"/>
    </row>
    <row r="64" spans="1:3" ht="18" x14ac:dyDescent="0.25">
      <c r="A64" s="3"/>
      <c r="B64" s="5"/>
    </row>
    <row r="65" spans="1:2" ht="18" x14ac:dyDescent="0.25">
      <c r="A65" s="5"/>
    </row>
    <row r="66" spans="1:2" ht="18" x14ac:dyDescent="0.25">
      <c r="A66" s="3"/>
    </row>
    <row r="67" spans="1:2" ht="18" x14ac:dyDescent="0.25">
      <c r="A67" s="3"/>
    </row>
    <row r="68" spans="1:2" ht="18" x14ac:dyDescent="0.25">
      <c r="A68" s="3"/>
    </row>
    <row r="69" spans="1:2" ht="18" x14ac:dyDescent="0.25">
      <c r="A69" s="3"/>
    </row>
    <row r="70" spans="1:2" ht="18" x14ac:dyDescent="0.25">
      <c r="A70" s="3"/>
    </row>
    <row r="71" spans="1:2" ht="18" x14ac:dyDescent="0.25">
      <c r="A71" s="3"/>
    </row>
    <row r="72" spans="1:2" ht="18" x14ac:dyDescent="0.25">
      <c r="A72" s="5"/>
    </row>
    <row r="73" spans="1:2" ht="18" x14ac:dyDescent="0.25">
      <c r="A73" s="3"/>
    </row>
    <row r="74" spans="1:2" ht="18" x14ac:dyDescent="0.25">
      <c r="A74" s="3"/>
      <c r="B74" s="5"/>
    </row>
    <row r="75" spans="1:2" ht="18" x14ac:dyDescent="0.25">
      <c r="A75" s="5"/>
    </row>
    <row r="76" spans="1:2" ht="18" x14ac:dyDescent="0.25">
      <c r="A76" s="3"/>
    </row>
    <row r="77" spans="1:2" ht="18" x14ac:dyDescent="0.25">
      <c r="A77" s="3"/>
    </row>
    <row r="78" spans="1:2" ht="18" x14ac:dyDescent="0.25">
      <c r="A78" s="3"/>
    </row>
    <row r="79" spans="1:2" ht="18" x14ac:dyDescent="0.25">
      <c r="A79" s="3"/>
    </row>
    <row r="80" spans="1:2" ht="18" x14ac:dyDescent="0.25">
      <c r="A80" s="5"/>
    </row>
    <row r="81" spans="1:2" ht="18" x14ac:dyDescent="0.25">
      <c r="A81" s="3"/>
    </row>
    <row r="82" spans="1:2" ht="18" x14ac:dyDescent="0.25">
      <c r="A82" s="3"/>
    </row>
    <row r="83" spans="1:2" ht="18" x14ac:dyDescent="0.25">
      <c r="A83" s="3"/>
    </row>
    <row r="84" spans="1:2" ht="18" x14ac:dyDescent="0.25">
      <c r="A84" s="3"/>
    </row>
    <row r="85" spans="1:2" ht="18" x14ac:dyDescent="0.25">
      <c r="A85" s="3"/>
    </row>
    <row r="86" spans="1:2" ht="18" x14ac:dyDescent="0.25">
      <c r="A86" s="3"/>
    </row>
    <row r="87" spans="1:2" ht="18" x14ac:dyDescent="0.25">
      <c r="A87" s="5"/>
    </row>
    <row r="88" spans="1:2" ht="18" x14ac:dyDescent="0.25">
      <c r="A88" s="3"/>
    </row>
    <row r="89" spans="1:2" ht="18" x14ac:dyDescent="0.25">
      <c r="A89" s="3"/>
      <c r="B89" s="5"/>
    </row>
    <row r="90" spans="1:2" ht="18" x14ac:dyDescent="0.25">
      <c r="A90" s="5"/>
    </row>
    <row r="91" spans="1:2" ht="18" x14ac:dyDescent="0.25">
      <c r="A91" s="3"/>
    </row>
    <row r="92" spans="1:2" ht="18" x14ac:dyDescent="0.25">
      <c r="A92" s="3"/>
    </row>
    <row r="93" spans="1:2" ht="18" x14ac:dyDescent="0.25">
      <c r="A93" s="3"/>
    </row>
    <row r="94" spans="1:2" ht="18" x14ac:dyDescent="0.25">
      <c r="A94" s="3"/>
    </row>
    <row r="95" spans="1:2" ht="18" x14ac:dyDescent="0.25">
      <c r="A95" s="3"/>
    </row>
    <row r="96" spans="1:2" ht="18" x14ac:dyDescent="0.25">
      <c r="A96" s="5"/>
    </row>
    <row r="97" spans="1:1" ht="18" x14ac:dyDescent="0.25">
      <c r="A97" s="3"/>
    </row>
    <row r="98" spans="1:1" ht="18" x14ac:dyDescent="0.25">
      <c r="A98" s="3"/>
    </row>
    <row r="99" spans="1:1" ht="18" x14ac:dyDescent="0.25">
      <c r="A99" s="3"/>
    </row>
    <row r="100" spans="1:1" ht="18" x14ac:dyDescent="0.25">
      <c r="A100" s="3"/>
    </row>
    <row r="101" spans="1:1" ht="18" x14ac:dyDescent="0.25">
      <c r="A101" s="3"/>
    </row>
    <row r="102" spans="1:1" ht="18" x14ac:dyDescent="0.25">
      <c r="A102" s="3"/>
    </row>
    <row r="103" spans="1:1" ht="18" x14ac:dyDescent="0.25">
      <c r="A103" s="3"/>
    </row>
    <row r="104" spans="1:1" ht="18" x14ac:dyDescent="0.25">
      <c r="A104" s="3"/>
    </row>
    <row r="105" spans="1:1" ht="18" x14ac:dyDescent="0.25">
      <c r="A105" s="3"/>
    </row>
    <row r="106" spans="1:1" x14ac:dyDescent="0.25">
      <c r="A106" s="4"/>
    </row>
    <row r="107" spans="1:1" x14ac:dyDescent="0.25">
      <c r="A107" s="4"/>
    </row>
    <row r="108" spans="1:1" x14ac:dyDescent="0.25">
      <c r="A108" s="4"/>
    </row>
  </sheetData>
  <mergeCells count="14">
    <mergeCell ref="A1:B1"/>
    <mergeCell ref="A2:B2"/>
    <mergeCell ref="A8:B8"/>
    <mergeCell ref="A25:B25"/>
    <mergeCell ref="A22:B22"/>
    <mergeCell ref="A19:B19"/>
    <mergeCell ref="A13:B13"/>
    <mergeCell ref="A56:B56"/>
    <mergeCell ref="A50:B50"/>
    <mergeCell ref="C2:D2"/>
    <mergeCell ref="A41:B41"/>
    <mergeCell ref="A28:B28"/>
    <mergeCell ref="A44:B44"/>
    <mergeCell ref="A47:B4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61366-5D39-4E0E-8A8F-0EE807B7F4CA}">
  <dimension ref="A1:AD36"/>
  <sheetViews>
    <sheetView workbookViewId="0">
      <selection activeCell="Z20" sqref="Z20"/>
    </sheetView>
  </sheetViews>
  <sheetFormatPr defaultRowHeight="15" x14ac:dyDescent="0.25"/>
  <sheetData>
    <row r="1" spans="1:24" x14ac:dyDescent="0.25">
      <c r="A1" s="35" t="s">
        <v>88</v>
      </c>
    </row>
    <row r="2" spans="1:24" x14ac:dyDescent="0.25">
      <c r="A2" s="35" t="s">
        <v>179</v>
      </c>
    </row>
    <row r="3" spans="1:24" x14ac:dyDescent="0.25">
      <c r="A3" s="35" t="s">
        <v>180</v>
      </c>
      <c r="H3" s="48" t="s">
        <v>193</v>
      </c>
      <c r="I3" s="48"/>
      <c r="J3" s="48"/>
      <c r="K3" s="48"/>
      <c r="L3" s="48"/>
      <c r="M3" s="48"/>
      <c r="N3" s="48"/>
      <c r="O3" s="48"/>
      <c r="P3" s="48"/>
      <c r="Q3" s="48"/>
      <c r="R3" s="48"/>
      <c r="S3" s="48"/>
      <c r="T3" s="48"/>
      <c r="U3" s="48"/>
      <c r="V3" s="48"/>
      <c r="W3" s="48"/>
      <c r="X3" s="48"/>
    </row>
    <row r="4" spans="1:24" x14ac:dyDescent="0.25">
      <c r="A4" s="35"/>
      <c r="H4" s="48"/>
      <c r="I4" s="48"/>
      <c r="J4" s="48"/>
      <c r="K4" s="48"/>
      <c r="L4" s="48"/>
      <c r="M4" s="48"/>
      <c r="N4" s="48"/>
      <c r="O4" s="48"/>
      <c r="P4" s="48"/>
      <c r="Q4" s="48"/>
      <c r="R4" s="48"/>
      <c r="S4" s="48"/>
      <c r="T4" s="48"/>
      <c r="U4" s="48"/>
      <c r="V4" s="48"/>
      <c r="W4" s="48"/>
      <c r="X4" s="48"/>
    </row>
    <row r="5" spans="1:24" x14ac:dyDescent="0.25">
      <c r="A5" s="40" t="s">
        <v>197</v>
      </c>
      <c r="B5" s="40"/>
      <c r="C5" s="51"/>
      <c r="D5" s="51"/>
      <c r="E5" s="51"/>
      <c r="F5" s="51"/>
      <c r="H5" s="45" t="s">
        <v>189</v>
      </c>
      <c r="I5" s="45"/>
      <c r="K5" s="45" t="s">
        <v>190</v>
      </c>
      <c r="L5" s="45"/>
      <c r="N5" s="45" t="s">
        <v>191</v>
      </c>
      <c r="O5" s="45"/>
      <c r="Q5" s="45" t="s">
        <v>192</v>
      </c>
      <c r="R5" s="45"/>
      <c r="T5" s="49" t="s">
        <v>194</v>
      </c>
      <c r="U5" s="49"/>
      <c r="W5" s="45" t="s">
        <v>195</v>
      </c>
      <c r="X5" s="45"/>
    </row>
    <row r="6" spans="1:24" x14ac:dyDescent="0.25">
      <c r="A6" s="50" t="s">
        <v>196</v>
      </c>
      <c r="B6" s="50"/>
      <c r="C6" s="52"/>
      <c r="D6" s="52"/>
      <c r="E6" s="52"/>
      <c r="F6" s="52"/>
      <c r="H6" s="46"/>
      <c r="I6" s="47"/>
      <c r="K6" s="46"/>
      <c r="L6" s="47"/>
      <c r="N6" s="46"/>
      <c r="O6" s="47"/>
      <c r="Q6" s="46"/>
      <c r="R6" s="47"/>
      <c r="T6" s="46"/>
      <c r="U6" s="47"/>
      <c r="W6" s="46"/>
      <c r="X6" s="47"/>
    </row>
    <row r="8" spans="1:24" x14ac:dyDescent="0.25">
      <c r="A8" s="40" t="s">
        <v>198</v>
      </c>
      <c r="B8" s="40"/>
      <c r="C8" s="51"/>
      <c r="D8" s="51"/>
      <c r="E8" s="51"/>
      <c r="F8" s="51"/>
      <c r="H8" s="45" t="s">
        <v>189</v>
      </c>
      <c r="I8" s="45"/>
      <c r="K8" s="45" t="s">
        <v>190</v>
      </c>
      <c r="L8" s="45"/>
      <c r="N8" s="45" t="s">
        <v>191</v>
      </c>
      <c r="O8" s="45"/>
      <c r="Q8" s="45" t="s">
        <v>192</v>
      </c>
      <c r="R8" s="45"/>
      <c r="T8" s="49" t="s">
        <v>194</v>
      </c>
      <c r="U8" s="49"/>
      <c r="W8" s="45" t="s">
        <v>195</v>
      </c>
      <c r="X8" s="45"/>
    </row>
    <row r="9" spans="1:24" x14ac:dyDescent="0.25">
      <c r="A9" s="50" t="s">
        <v>196</v>
      </c>
      <c r="B9" s="50"/>
      <c r="C9" s="52"/>
      <c r="D9" s="52"/>
      <c r="E9" s="52"/>
      <c r="F9" s="52"/>
      <c r="H9" s="46"/>
      <c r="I9" s="47"/>
      <c r="K9" s="46"/>
      <c r="L9" s="47"/>
      <c r="N9" s="46"/>
      <c r="O9" s="47"/>
      <c r="Q9" s="46"/>
      <c r="R9" s="47"/>
      <c r="T9" s="46"/>
      <c r="U9" s="47"/>
      <c r="W9" s="46"/>
      <c r="X9" s="47"/>
    </row>
    <row r="11" spans="1:24" x14ac:dyDescent="0.25">
      <c r="A11" s="40" t="s">
        <v>199</v>
      </c>
      <c r="B11" s="40"/>
      <c r="C11" s="51"/>
      <c r="D11" s="51"/>
      <c r="E11" s="51"/>
      <c r="F11" s="51"/>
      <c r="H11" s="45" t="s">
        <v>189</v>
      </c>
      <c r="I11" s="45"/>
      <c r="K11" s="45" t="s">
        <v>190</v>
      </c>
      <c r="L11" s="45"/>
      <c r="N11" s="45" t="s">
        <v>191</v>
      </c>
      <c r="O11" s="45"/>
      <c r="Q11" s="45" t="s">
        <v>192</v>
      </c>
      <c r="R11" s="45"/>
      <c r="T11" s="49" t="s">
        <v>194</v>
      </c>
      <c r="U11" s="49"/>
      <c r="W11" s="45" t="s">
        <v>195</v>
      </c>
      <c r="X11" s="45"/>
    </row>
    <row r="12" spans="1:24" x14ac:dyDescent="0.25">
      <c r="A12" s="50" t="s">
        <v>196</v>
      </c>
      <c r="B12" s="50"/>
      <c r="C12" s="52"/>
      <c r="D12" s="52"/>
      <c r="E12" s="52"/>
      <c r="F12" s="52"/>
      <c r="H12" s="46"/>
      <c r="I12" s="47"/>
      <c r="K12" s="46"/>
      <c r="L12" s="47"/>
      <c r="N12" s="46"/>
      <c r="O12" s="47"/>
      <c r="Q12" s="46"/>
      <c r="R12" s="47"/>
      <c r="T12" s="46"/>
      <c r="U12" s="47"/>
      <c r="W12" s="46"/>
      <c r="X12" s="47"/>
    </row>
    <row r="14" spans="1:24" x14ac:dyDescent="0.25">
      <c r="A14" s="40" t="s">
        <v>200</v>
      </c>
      <c r="B14" s="40"/>
      <c r="C14" s="51"/>
      <c r="D14" s="51"/>
      <c r="E14" s="51"/>
      <c r="F14" s="51"/>
      <c r="H14" s="45" t="s">
        <v>189</v>
      </c>
      <c r="I14" s="45"/>
      <c r="K14" s="45" t="s">
        <v>190</v>
      </c>
      <c r="L14" s="45"/>
      <c r="N14" s="45" t="s">
        <v>191</v>
      </c>
      <c r="O14" s="45"/>
      <c r="Q14" s="45" t="s">
        <v>192</v>
      </c>
      <c r="R14" s="45"/>
      <c r="T14" s="49" t="s">
        <v>194</v>
      </c>
      <c r="U14" s="49"/>
      <c r="W14" s="45" t="s">
        <v>195</v>
      </c>
      <c r="X14" s="45"/>
    </row>
    <row r="15" spans="1:24" x14ac:dyDescent="0.25">
      <c r="A15" s="50" t="s">
        <v>196</v>
      </c>
      <c r="B15" s="50"/>
      <c r="C15" s="52"/>
      <c r="D15" s="52"/>
      <c r="E15" s="52"/>
      <c r="F15" s="52"/>
      <c r="H15" s="46"/>
      <c r="I15" s="47"/>
      <c r="K15" s="46"/>
      <c r="L15" s="47"/>
      <c r="N15" s="46"/>
      <c r="O15" s="47"/>
      <c r="Q15" s="46"/>
      <c r="R15" s="47"/>
      <c r="T15" s="46"/>
      <c r="U15" s="47"/>
      <c r="W15" s="46"/>
      <c r="X15" s="47"/>
    </row>
    <row r="17" spans="1:24" x14ac:dyDescent="0.25">
      <c r="A17" s="40" t="s">
        <v>201</v>
      </c>
      <c r="B17" s="40"/>
      <c r="C17" s="51"/>
      <c r="D17" s="51"/>
      <c r="E17" s="51"/>
      <c r="F17" s="51"/>
      <c r="H17" s="45" t="s">
        <v>189</v>
      </c>
      <c r="I17" s="45"/>
      <c r="K17" s="45" t="s">
        <v>190</v>
      </c>
      <c r="L17" s="45"/>
      <c r="N17" s="45" t="s">
        <v>191</v>
      </c>
      <c r="O17" s="45"/>
      <c r="Q17" s="45" t="s">
        <v>192</v>
      </c>
      <c r="R17" s="45"/>
      <c r="T17" s="49" t="s">
        <v>194</v>
      </c>
      <c r="U17" s="49"/>
      <c r="W17" s="45" t="s">
        <v>195</v>
      </c>
      <c r="X17" s="45"/>
    </row>
    <row r="18" spans="1:24" x14ac:dyDescent="0.25">
      <c r="A18" s="50" t="s">
        <v>196</v>
      </c>
      <c r="B18" s="50"/>
      <c r="C18" s="52"/>
      <c r="D18" s="52"/>
      <c r="E18" s="52"/>
      <c r="F18" s="52"/>
      <c r="H18" s="46"/>
      <c r="I18" s="47"/>
      <c r="K18" s="46"/>
      <c r="L18" s="47"/>
      <c r="N18" s="46"/>
      <c r="O18" s="47"/>
      <c r="Q18" s="46"/>
      <c r="R18" s="47"/>
      <c r="T18" s="46"/>
      <c r="U18" s="47"/>
      <c r="W18" s="46"/>
      <c r="X18" s="47"/>
    </row>
    <row r="20" spans="1:24" x14ac:dyDescent="0.25">
      <c r="A20" s="40" t="s">
        <v>202</v>
      </c>
      <c r="B20" s="40"/>
      <c r="C20" s="51"/>
      <c r="D20" s="51"/>
      <c r="E20" s="51"/>
      <c r="F20" s="51"/>
      <c r="H20" s="45" t="s">
        <v>189</v>
      </c>
      <c r="I20" s="45"/>
      <c r="K20" s="45" t="s">
        <v>190</v>
      </c>
      <c r="L20" s="45"/>
      <c r="N20" s="45" t="s">
        <v>191</v>
      </c>
      <c r="O20" s="45"/>
      <c r="Q20" s="45" t="s">
        <v>192</v>
      </c>
      <c r="R20" s="45"/>
      <c r="T20" s="49" t="s">
        <v>194</v>
      </c>
      <c r="U20" s="49"/>
      <c r="W20" s="45" t="s">
        <v>195</v>
      </c>
      <c r="X20" s="45"/>
    </row>
    <row r="21" spans="1:24" x14ac:dyDescent="0.25">
      <c r="A21" s="50" t="s">
        <v>196</v>
      </c>
      <c r="B21" s="50"/>
      <c r="C21" s="52"/>
      <c r="D21" s="52"/>
      <c r="E21" s="52"/>
      <c r="F21" s="52"/>
      <c r="H21" s="46"/>
      <c r="I21" s="47"/>
      <c r="K21" s="46"/>
      <c r="L21" s="47"/>
      <c r="N21" s="46"/>
      <c r="O21" s="47"/>
      <c r="Q21" s="46"/>
      <c r="R21" s="47"/>
      <c r="T21" s="46"/>
      <c r="U21" s="47"/>
      <c r="W21" s="46"/>
      <c r="X21" s="47"/>
    </row>
    <row r="23" spans="1:24" x14ac:dyDescent="0.25">
      <c r="A23" s="40" t="s">
        <v>203</v>
      </c>
      <c r="B23" s="40"/>
      <c r="C23" s="51"/>
      <c r="D23" s="51"/>
      <c r="E23" s="51"/>
      <c r="F23" s="51"/>
      <c r="H23" s="45" t="s">
        <v>189</v>
      </c>
      <c r="I23" s="45"/>
      <c r="K23" s="45" t="s">
        <v>190</v>
      </c>
      <c r="L23" s="45"/>
      <c r="N23" s="45" t="s">
        <v>191</v>
      </c>
      <c r="O23" s="45"/>
      <c r="Q23" s="45" t="s">
        <v>192</v>
      </c>
      <c r="R23" s="45"/>
      <c r="T23" s="49" t="s">
        <v>194</v>
      </c>
      <c r="U23" s="49"/>
      <c r="W23" s="45" t="s">
        <v>195</v>
      </c>
      <c r="X23" s="45"/>
    </row>
    <row r="24" spans="1:24" x14ac:dyDescent="0.25">
      <c r="A24" s="50" t="s">
        <v>196</v>
      </c>
      <c r="B24" s="50"/>
      <c r="C24" s="52"/>
      <c r="D24" s="52"/>
      <c r="E24" s="52"/>
      <c r="F24" s="52"/>
      <c r="H24" s="46"/>
      <c r="I24" s="47"/>
      <c r="K24" s="46"/>
      <c r="L24" s="47"/>
      <c r="N24" s="46"/>
      <c r="O24" s="47"/>
      <c r="Q24" s="46"/>
      <c r="R24" s="47"/>
      <c r="T24" s="46"/>
      <c r="U24" s="47"/>
      <c r="W24" s="46"/>
      <c r="X24" s="47"/>
    </row>
    <row r="26" spans="1:24" x14ac:dyDescent="0.25">
      <c r="A26" s="40" t="s">
        <v>204</v>
      </c>
      <c r="B26" s="40"/>
      <c r="C26" s="51"/>
      <c r="D26" s="51"/>
      <c r="E26" s="51"/>
      <c r="F26" s="51"/>
      <c r="H26" s="45" t="s">
        <v>189</v>
      </c>
      <c r="I26" s="45"/>
      <c r="K26" s="45" t="s">
        <v>190</v>
      </c>
      <c r="L26" s="45"/>
      <c r="N26" s="45" t="s">
        <v>191</v>
      </c>
      <c r="O26" s="45"/>
      <c r="Q26" s="45" t="s">
        <v>192</v>
      </c>
      <c r="R26" s="45"/>
      <c r="T26" s="49" t="s">
        <v>194</v>
      </c>
      <c r="U26" s="49"/>
      <c r="W26" s="45" t="s">
        <v>195</v>
      </c>
      <c r="X26" s="45"/>
    </row>
    <row r="27" spans="1:24" x14ac:dyDescent="0.25">
      <c r="A27" s="50" t="s">
        <v>196</v>
      </c>
      <c r="B27" s="50"/>
      <c r="C27" s="52"/>
      <c r="D27" s="52"/>
      <c r="E27" s="52"/>
      <c r="F27" s="52"/>
      <c r="H27" s="46"/>
      <c r="I27" s="47"/>
      <c r="K27" s="46"/>
      <c r="L27" s="47"/>
      <c r="N27" s="46"/>
      <c r="O27" s="47"/>
      <c r="Q27" s="46"/>
      <c r="R27" s="47"/>
      <c r="T27" s="46"/>
      <c r="U27" s="47"/>
      <c r="W27" s="46"/>
      <c r="X27" s="47"/>
    </row>
    <row r="29" spans="1:24" x14ac:dyDescent="0.25">
      <c r="A29" s="40" t="s">
        <v>205</v>
      </c>
      <c r="B29" s="40"/>
      <c r="C29" s="51"/>
      <c r="D29" s="51"/>
      <c r="E29" s="51"/>
      <c r="F29" s="51"/>
      <c r="H29" s="45" t="s">
        <v>189</v>
      </c>
      <c r="I29" s="45"/>
      <c r="K29" s="45" t="s">
        <v>190</v>
      </c>
      <c r="L29" s="45"/>
      <c r="N29" s="45" t="s">
        <v>191</v>
      </c>
      <c r="O29" s="45"/>
      <c r="Q29" s="45" t="s">
        <v>192</v>
      </c>
      <c r="R29" s="45"/>
      <c r="T29" s="49" t="s">
        <v>194</v>
      </c>
      <c r="U29" s="49"/>
      <c r="W29" s="45" t="s">
        <v>195</v>
      </c>
      <c r="X29" s="45"/>
    </row>
    <row r="30" spans="1:24" x14ac:dyDescent="0.25">
      <c r="A30" s="50" t="s">
        <v>196</v>
      </c>
      <c r="B30" s="50"/>
      <c r="C30" s="52"/>
      <c r="D30" s="52"/>
      <c r="E30" s="52"/>
      <c r="F30" s="52"/>
      <c r="H30" s="46"/>
      <c r="I30" s="47"/>
      <c r="K30" s="46"/>
      <c r="L30" s="47"/>
      <c r="N30" s="46"/>
      <c r="O30" s="47"/>
      <c r="Q30" s="46"/>
      <c r="R30" s="47"/>
      <c r="T30" s="46"/>
      <c r="U30" s="47"/>
      <c r="W30" s="46"/>
      <c r="X30" s="47"/>
    </row>
    <row r="32" spans="1:24" x14ac:dyDescent="0.25">
      <c r="A32" s="40" t="s">
        <v>206</v>
      </c>
      <c r="B32" s="40"/>
      <c r="C32" s="51"/>
      <c r="D32" s="51"/>
      <c r="E32" s="51"/>
      <c r="F32" s="51"/>
      <c r="H32" s="45" t="s">
        <v>189</v>
      </c>
      <c r="I32" s="45"/>
      <c r="K32" s="45" t="s">
        <v>190</v>
      </c>
      <c r="L32" s="45"/>
      <c r="N32" s="45" t="s">
        <v>191</v>
      </c>
      <c r="O32" s="45"/>
      <c r="Q32" s="45" t="s">
        <v>192</v>
      </c>
      <c r="R32" s="45"/>
      <c r="T32" s="49" t="s">
        <v>194</v>
      </c>
      <c r="U32" s="49"/>
      <c r="W32" s="45" t="s">
        <v>195</v>
      </c>
      <c r="X32" s="45"/>
    </row>
    <row r="33" spans="1:30" x14ac:dyDescent="0.25">
      <c r="A33" s="50" t="s">
        <v>196</v>
      </c>
      <c r="B33" s="50"/>
      <c r="C33" s="52"/>
      <c r="D33" s="52"/>
      <c r="E33" s="52"/>
      <c r="F33" s="52"/>
      <c r="H33" s="46"/>
      <c r="I33" s="47"/>
      <c r="K33" s="46"/>
      <c r="L33" s="47"/>
      <c r="N33" s="46"/>
      <c r="O33" s="47"/>
      <c r="Q33" s="46"/>
      <c r="R33" s="47"/>
      <c r="T33" s="46"/>
      <c r="U33" s="47"/>
      <c r="W33" s="46"/>
      <c r="X33" s="47"/>
    </row>
    <row r="35" spans="1:30" x14ac:dyDescent="0.25">
      <c r="A35" s="54"/>
      <c r="B35" s="54"/>
      <c r="C35" s="55" t="s">
        <v>207</v>
      </c>
      <c r="D35" s="55"/>
      <c r="E35" s="55"/>
      <c r="F35" s="55"/>
      <c r="H35" s="45" t="s">
        <v>189</v>
      </c>
      <c r="I35" s="45"/>
      <c r="K35" s="45" t="s">
        <v>190</v>
      </c>
      <c r="L35" s="45"/>
      <c r="N35" s="45" t="s">
        <v>191</v>
      </c>
      <c r="O35" s="45"/>
      <c r="Q35" s="45" t="s">
        <v>192</v>
      </c>
      <c r="R35" s="45"/>
      <c r="T35" s="49" t="s">
        <v>194</v>
      </c>
      <c r="U35" s="49"/>
      <c r="W35" s="45" t="s">
        <v>195</v>
      </c>
      <c r="X35" s="45"/>
      <c r="Z35" s="45" t="s">
        <v>208</v>
      </c>
      <c r="AA35" s="45"/>
      <c r="AC35" s="45" t="s">
        <v>209</v>
      </c>
      <c r="AD35" s="45"/>
    </row>
    <row r="36" spans="1:30" x14ac:dyDescent="0.25">
      <c r="A36" s="53"/>
      <c r="B36" s="53"/>
      <c r="C36" s="55"/>
      <c r="D36" s="55"/>
      <c r="E36" s="55"/>
      <c r="F36" s="55"/>
      <c r="H36" s="46">
        <f>SUM(H33+H30+H27+H24+H21+H18+H15+H12+H9+H6)</f>
        <v>0</v>
      </c>
      <c r="I36" s="47"/>
      <c r="K36" s="46">
        <f>SUM(K33+K30+K27+K24+K21+K18+K15+K12+K9+K6)</f>
        <v>0</v>
      </c>
      <c r="L36" s="47"/>
      <c r="N36" s="46">
        <f>SUM(N33+N30+N27+N24+N21+N18+N15+N12+N9+N6)</f>
        <v>0</v>
      </c>
      <c r="O36" s="47"/>
      <c r="Q36" s="46">
        <f>SUM(Q33+Q30+Q27+Q24+Q21+Q18+Q15+Q12+Q9+Q6)</f>
        <v>0</v>
      </c>
      <c r="R36" s="47"/>
      <c r="T36" s="46">
        <f>SUM(T33+T30+T27+T24+T21+T18+T15+T12+T9+T6)</f>
        <v>0</v>
      </c>
      <c r="U36" s="47"/>
      <c r="W36" s="46">
        <f>SUM(W33+W30+W27+W24+W21+W18+W15+W12+W9+W6)</f>
        <v>0</v>
      </c>
      <c r="X36" s="47"/>
      <c r="Z36" s="46">
        <f>SUM(H36+K36+N36)</f>
        <v>0</v>
      </c>
      <c r="AA36" s="47"/>
      <c r="AC36" s="46">
        <f>Z36/4</f>
        <v>0</v>
      </c>
      <c r="AD36" s="47"/>
    </row>
  </sheetData>
  <mergeCells count="178">
    <mergeCell ref="Z35:AA35"/>
    <mergeCell ref="Z36:AA36"/>
    <mergeCell ref="AC35:AD35"/>
    <mergeCell ref="AC36:AD36"/>
    <mergeCell ref="T35:U35"/>
    <mergeCell ref="W35:X35"/>
    <mergeCell ref="H36:I36"/>
    <mergeCell ref="K36:L36"/>
    <mergeCell ref="N36:O36"/>
    <mergeCell ref="Q36:R36"/>
    <mergeCell ref="T36:U36"/>
    <mergeCell ref="W36:X36"/>
    <mergeCell ref="H35:I35"/>
    <mergeCell ref="K35:L35"/>
    <mergeCell ref="N35:O35"/>
    <mergeCell ref="Q35:R35"/>
    <mergeCell ref="C35:F36"/>
    <mergeCell ref="T32:U32"/>
    <mergeCell ref="W32:X32"/>
    <mergeCell ref="A33:B33"/>
    <mergeCell ref="C33:F33"/>
    <mergeCell ref="H33:I33"/>
    <mergeCell ref="K33:L33"/>
    <mergeCell ref="N33:O33"/>
    <mergeCell ref="Q33:R33"/>
    <mergeCell ref="T33:U33"/>
    <mergeCell ref="W33:X33"/>
    <mergeCell ref="A32:B32"/>
    <mergeCell ref="C32:F32"/>
    <mergeCell ref="H32:I32"/>
    <mergeCell ref="K32:L32"/>
    <mergeCell ref="N32:O32"/>
    <mergeCell ref="Q32:R32"/>
    <mergeCell ref="T29:U29"/>
    <mergeCell ref="W29:X29"/>
    <mergeCell ref="A30:B30"/>
    <mergeCell ref="C30:F30"/>
    <mergeCell ref="H30:I30"/>
    <mergeCell ref="K30:L30"/>
    <mergeCell ref="N30:O30"/>
    <mergeCell ref="Q30:R30"/>
    <mergeCell ref="T30:U30"/>
    <mergeCell ref="W30:X30"/>
    <mergeCell ref="A29:B29"/>
    <mergeCell ref="C29:F29"/>
    <mergeCell ref="H29:I29"/>
    <mergeCell ref="K29:L29"/>
    <mergeCell ref="N29:O29"/>
    <mergeCell ref="Q29:R29"/>
    <mergeCell ref="T26:U26"/>
    <mergeCell ref="W26:X26"/>
    <mergeCell ref="A27:B27"/>
    <mergeCell ref="C27:F27"/>
    <mergeCell ref="H27:I27"/>
    <mergeCell ref="K27:L27"/>
    <mergeCell ref="N27:O27"/>
    <mergeCell ref="Q27:R27"/>
    <mergeCell ref="T27:U27"/>
    <mergeCell ref="W27:X27"/>
    <mergeCell ref="A26:B26"/>
    <mergeCell ref="C26:F26"/>
    <mergeCell ref="H26:I26"/>
    <mergeCell ref="K26:L26"/>
    <mergeCell ref="N26:O26"/>
    <mergeCell ref="Q26:R26"/>
    <mergeCell ref="T23:U23"/>
    <mergeCell ref="W23:X23"/>
    <mergeCell ref="A24:B24"/>
    <mergeCell ref="C24:F24"/>
    <mergeCell ref="H24:I24"/>
    <mergeCell ref="K24:L24"/>
    <mergeCell ref="N24:O24"/>
    <mergeCell ref="Q24:R24"/>
    <mergeCell ref="T24:U24"/>
    <mergeCell ref="W24:X24"/>
    <mergeCell ref="A23:B23"/>
    <mergeCell ref="C23:F23"/>
    <mergeCell ref="H23:I23"/>
    <mergeCell ref="K23:L23"/>
    <mergeCell ref="N23:O23"/>
    <mergeCell ref="Q23:R23"/>
    <mergeCell ref="T20:U20"/>
    <mergeCell ref="W20:X20"/>
    <mergeCell ref="A21:B21"/>
    <mergeCell ref="C21:F21"/>
    <mergeCell ref="H21:I21"/>
    <mergeCell ref="K21:L21"/>
    <mergeCell ref="N21:O21"/>
    <mergeCell ref="Q21:R21"/>
    <mergeCell ref="T21:U21"/>
    <mergeCell ref="W21:X21"/>
    <mergeCell ref="A20:B20"/>
    <mergeCell ref="C20:F20"/>
    <mergeCell ref="H20:I20"/>
    <mergeCell ref="K20:L20"/>
    <mergeCell ref="N20:O20"/>
    <mergeCell ref="Q20:R20"/>
    <mergeCell ref="T17:U17"/>
    <mergeCell ref="W17:X17"/>
    <mergeCell ref="A18:B18"/>
    <mergeCell ref="C18:F18"/>
    <mergeCell ref="H18:I18"/>
    <mergeCell ref="K18:L18"/>
    <mergeCell ref="N18:O18"/>
    <mergeCell ref="Q18:R18"/>
    <mergeCell ref="T18:U18"/>
    <mergeCell ref="W18:X18"/>
    <mergeCell ref="A17:B17"/>
    <mergeCell ref="C17:F17"/>
    <mergeCell ref="H17:I17"/>
    <mergeCell ref="K17:L17"/>
    <mergeCell ref="N17:O17"/>
    <mergeCell ref="Q17:R17"/>
    <mergeCell ref="T14:U14"/>
    <mergeCell ref="W14:X14"/>
    <mergeCell ref="A15:B15"/>
    <mergeCell ref="C15:F15"/>
    <mergeCell ref="H15:I15"/>
    <mergeCell ref="K15:L15"/>
    <mergeCell ref="N15:O15"/>
    <mergeCell ref="Q15:R15"/>
    <mergeCell ref="T15:U15"/>
    <mergeCell ref="W15:X15"/>
    <mergeCell ref="A14:B14"/>
    <mergeCell ref="C14:F14"/>
    <mergeCell ref="H14:I14"/>
    <mergeCell ref="K14:L14"/>
    <mergeCell ref="N14:O14"/>
    <mergeCell ref="Q14:R14"/>
    <mergeCell ref="T11:U11"/>
    <mergeCell ref="W11:X11"/>
    <mergeCell ref="A12:B12"/>
    <mergeCell ref="C12:F12"/>
    <mergeCell ref="H12:I12"/>
    <mergeCell ref="K12:L12"/>
    <mergeCell ref="N12:O12"/>
    <mergeCell ref="Q12:R12"/>
    <mergeCell ref="T12:U12"/>
    <mergeCell ref="W12:X12"/>
    <mergeCell ref="A11:B11"/>
    <mergeCell ref="C11:F11"/>
    <mergeCell ref="H11:I11"/>
    <mergeCell ref="K11:L11"/>
    <mergeCell ref="N11:O11"/>
    <mergeCell ref="Q11:R11"/>
    <mergeCell ref="T8:U8"/>
    <mergeCell ref="W8:X8"/>
    <mergeCell ref="A9:B9"/>
    <mergeCell ref="C9:F9"/>
    <mergeCell ref="H9:I9"/>
    <mergeCell ref="K9:L9"/>
    <mergeCell ref="N9:O9"/>
    <mergeCell ref="Q9:R9"/>
    <mergeCell ref="T9:U9"/>
    <mergeCell ref="W9:X9"/>
    <mergeCell ref="A8:B8"/>
    <mergeCell ref="C8:F8"/>
    <mergeCell ref="H8:I8"/>
    <mergeCell ref="K8:L8"/>
    <mergeCell ref="N8:O8"/>
    <mergeCell ref="Q8:R8"/>
    <mergeCell ref="H3:X4"/>
    <mergeCell ref="H5:I5"/>
    <mergeCell ref="K5:L5"/>
    <mergeCell ref="N5:O5"/>
    <mergeCell ref="Q5:R5"/>
    <mergeCell ref="T5:U5"/>
    <mergeCell ref="W5:X5"/>
    <mergeCell ref="W6:X6"/>
    <mergeCell ref="A5:B5"/>
    <mergeCell ref="C5:F5"/>
    <mergeCell ref="A6:B6"/>
    <mergeCell ref="C6:F6"/>
    <mergeCell ref="H6:I6"/>
    <mergeCell ref="K6:L6"/>
    <mergeCell ref="N6:O6"/>
    <mergeCell ref="Q6:R6"/>
    <mergeCell ref="T6:U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5B334-965D-41A6-8A04-891E6679BFBD}">
  <dimension ref="A1:BC20"/>
  <sheetViews>
    <sheetView tabSelected="1" workbookViewId="0">
      <selection activeCell="A15" sqref="A15"/>
    </sheetView>
  </sheetViews>
  <sheetFormatPr defaultRowHeight="15" x14ac:dyDescent="0.25"/>
  <cols>
    <col min="1" max="1" width="8" bestFit="1" customWidth="1"/>
    <col min="2" max="2" width="75.140625" bestFit="1" customWidth="1"/>
    <col min="4" max="4" width="9.140625" customWidth="1"/>
    <col min="16" max="16" width="10.85546875" customWidth="1"/>
    <col min="34" max="34" width="18.28515625" customWidth="1"/>
  </cols>
  <sheetData>
    <row r="1" spans="1:55" x14ac:dyDescent="0.25">
      <c r="A1" s="15" t="s">
        <v>179</v>
      </c>
    </row>
    <row r="2" spans="1:55" x14ac:dyDescent="0.25">
      <c r="A2" s="15" t="s">
        <v>180</v>
      </c>
    </row>
    <row r="3" spans="1:55" x14ac:dyDescent="0.25">
      <c r="A3" s="15" t="s">
        <v>88</v>
      </c>
      <c r="C3" s="39" t="s">
        <v>171</v>
      </c>
      <c r="D3" s="39"/>
      <c r="E3" s="2">
        <f>(SUM('Daily Timesheet - Week 1 '!F53+'Daily Timesheet - Week 1 '!I53+'Daily Timesheet - Week 1 '!L53+'Daily Timesheet - Week 1 '!O53+'Daily Timesheet - Week 1 '!R53))/4</f>
        <v>0</v>
      </c>
      <c r="G3" s="39" t="s">
        <v>172</v>
      </c>
      <c r="H3" s="39"/>
      <c r="I3" s="2">
        <f>(SUM('Daily Timesheet - Week 2 '!F53+'Daily Timesheet - Week 2 '!I53+'Daily Timesheet - Week 2 '!L53+'Daily Timesheet - Week 2 '!O53+'Daily Timesheet - Week 2 '!R53))/4</f>
        <v>0</v>
      </c>
      <c r="K3" s="39" t="s">
        <v>173</v>
      </c>
      <c r="L3" s="39"/>
      <c r="M3" s="2">
        <f>(SUM('Daily Timesheet - Week 3 '!F53+'Daily Timesheet - Week 3 '!I53+'Daily Timesheet - Week 3 '!L53+'Daily Timesheet - Week 3 '!O53+'Daily Timesheet - Week 3 '!R53))/4</f>
        <v>0</v>
      </c>
      <c r="O3" s="39" t="s">
        <v>183</v>
      </c>
      <c r="P3" s="39"/>
      <c r="Q3" s="2">
        <f>(SUM('Daily Timesheet - Week 4 '!F53+'Daily Timesheet - Week 4 '!I53+'Daily Timesheet - Week 4 '!L53+'Daily Timesheet - Week 4 '!O53+'Daily Timesheet - Week 4 '!R53))/4</f>
        <v>0</v>
      </c>
      <c r="S3" s="39" t="s">
        <v>184</v>
      </c>
      <c r="T3" s="39"/>
      <c r="U3" s="2">
        <f>(SUM('Daily Timesheet - Week 5 '!F53+'Daily Timesheet - Week 5 '!I53+'Daily Timesheet - Week 5 '!L53+'Daily Timesheet - Week 5 '!O53+'Daily Timesheet - Week 5 '!R53))/4</f>
        <v>0</v>
      </c>
      <c r="W3" s="39" t="s">
        <v>185</v>
      </c>
      <c r="X3" s="39"/>
      <c r="Y3" s="2">
        <f>(SUM('Daily Timesheet - Week 6 '!F53+'Daily Timesheet - Week 6 '!I53+'Daily Timesheet - Week 6 '!L53+'Daily Timesheet - Week 6 '!O53+'Daily Timesheet - Week 6 '!R53))/4</f>
        <v>0</v>
      </c>
    </row>
    <row r="4" spans="1:55" ht="15.75" thickBot="1" x14ac:dyDescent="0.3">
      <c r="A4" s="15" t="s">
        <v>89</v>
      </c>
      <c r="B4" s="16"/>
    </row>
    <row r="5" spans="1:55" ht="32.25" customHeight="1" thickBot="1" x14ac:dyDescent="0.3">
      <c r="B5" s="22" t="s">
        <v>2</v>
      </c>
      <c r="C5" s="23" t="s">
        <v>157</v>
      </c>
      <c r="D5" s="22" t="s">
        <v>158</v>
      </c>
      <c r="E5" s="22" t="s">
        <v>159</v>
      </c>
      <c r="F5" s="22" t="s">
        <v>160</v>
      </c>
      <c r="G5" s="22" t="s">
        <v>161</v>
      </c>
      <c r="H5" s="22" t="s">
        <v>162</v>
      </c>
      <c r="I5" s="22" t="s">
        <v>163</v>
      </c>
      <c r="J5" s="22" t="s">
        <v>164</v>
      </c>
      <c r="K5" s="22" t="s">
        <v>20</v>
      </c>
      <c r="L5" s="22" t="s">
        <v>165</v>
      </c>
      <c r="M5" s="22" t="s">
        <v>166</v>
      </c>
      <c r="N5" s="22" t="s">
        <v>167</v>
      </c>
      <c r="O5" s="22" t="s">
        <v>168</v>
      </c>
      <c r="P5" s="22" t="s">
        <v>32</v>
      </c>
      <c r="Q5" s="22" t="s">
        <v>169</v>
      </c>
      <c r="R5" s="22" t="s">
        <v>36</v>
      </c>
      <c r="S5" s="22" t="s">
        <v>38</v>
      </c>
      <c r="T5" s="22" t="s">
        <v>40</v>
      </c>
      <c r="U5" s="22" t="s">
        <v>42</v>
      </c>
      <c r="V5" s="22" t="s">
        <v>44</v>
      </c>
      <c r="W5" s="22" t="s">
        <v>45</v>
      </c>
      <c r="X5" s="22" t="s">
        <v>47</v>
      </c>
      <c r="Y5" s="22" t="s">
        <v>49</v>
      </c>
      <c r="Z5" s="22" t="s">
        <v>52</v>
      </c>
      <c r="AA5" s="22" t="s">
        <v>54</v>
      </c>
      <c r="AB5" s="22" t="s">
        <v>170</v>
      </c>
      <c r="AC5" s="22" t="s">
        <v>58</v>
      </c>
      <c r="AD5" s="22" t="s">
        <v>60</v>
      </c>
      <c r="AE5" s="22" t="s">
        <v>62</v>
      </c>
      <c r="AF5" s="22" t="s">
        <v>65</v>
      </c>
      <c r="AG5" s="22" t="s">
        <v>75</v>
      </c>
      <c r="AH5" s="22" t="s">
        <v>154</v>
      </c>
      <c r="BC5" s="24"/>
    </row>
    <row r="6" spans="1:55" ht="15.75" thickBot="1" x14ac:dyDescent="0.3">
      <c r="B6" s="28" t="s">
        <v>174</v>
      </c>
      <c r="C6" s="25">
        <f>'Daily Timesheet - Week 1 '!$C$5</f>
        <v>0</v>
      </c>
      <c r="D6" s="26">
        <f>'Daily Timesheet - Week 1 '!$C$6</f>
        <v>0</v>
      </c>
      <c r="E6" s="26">
        <f>'Daily Timesheet - Week 1 '!$C$7</f>
        <v>0</v>
      </c>
      <c r="F6" s="26">
        <f>'Daily Timesheet - Week 1 '!$C$8</f>
        <v>0</v>
      </c>
      <c r="G6" s="26">
        <f>'Daily Timesheet - Week 1 '!$C$9</f>
        <v>0</v>
      </c>
      <c r="H6" s="26">
        <f>'Daily Timesheet - Week 1 '!$C$10</f>
        <v>0</v>
      </c>
      <c r="I6" s="26">
        <f>'Daily Timesheet - Week 1 '!$C$11</f>
        <v>0</v>
      </c>
      <c r="J6" s="26">
        <f>'Daily Timesheet - Week 1 '!$C$12</f>
        <v>0</v>
      </c>
      <c r="K6" s="26">
        <f>'Daily Timesheet - Week 1 '!$C$13</f>
        <v>0</v>
      </c>
      <c r="L6" s="26">
        <f>'Daily Timesheet - Week 1 '!$C$14</f>
        <v>0</v>
      </c>
      <c r="M6" s="26">
        <f>'Daily Timesheet - Week 1 '!$C$15</f>
        <v>0</v>
      </c>
      <c r="N6" s="26">
        <f>'Daily Timesheet - Week 1 '!$C$16</f>
        <v>0</v>
      </c>
      <c r="O6" s="26">
        <f>'Daily Timesheet - Week 1 '!$C$17</f>
        <v>0</v>
      </c>
      <c r="P6" s="26">
        <f>'Daily Timesheet - Week 1 '!$C$18</f>
        <v>0</v>
      </c>
      <c r="Q6" s="26">
        <f>'Daily Timesheet - Week 1 '!$C$19</f>
        <v>0</v>
      </c>
      <c r="R6" s="26">
        <f>'Daily Timesheet - Week 1 '!$C$20</f>
        <v>0</v>
      </c>
      <c r="S6" s="26">
        <f>'Daily Timesheet - Week 1 '!$C$21</f>
        <v>0</v>
      </c>
      <c r="T6" s="26">
        <f>'Daily Timesheet - Week 1 '!$C$22</f>
        <v>0</v>
      </c>
      <c r="U6" s="26">
        <f>'Daily Timesheet - Week 1 '!$C$23</f>
        <v>0</v>
      </c>
      <c r="V6" s="26">
        <f>'Daily Timesheet - Week 1 '!$C$24</f>
        <v>0</v>
      </c>
      <c r="W6" s="26">
        <f>'Daily Timesheet - Week 1 '!$C$25</f>
        <v>0</v>
      </c>
      <c r="X6" s="26">
        <f>'Daily Timesheet - Week 1 '!$C$26</f>
        <v>0</v>
      </c>
      <c r="Y6" s="26">
        <f>'Daily Timesheet - Week 1 '!$C$27</f>
        <v>0</v>
      </c>
      <c r="Z6" s="26">
        <f>'Daily Timesheet - Week 1 '!$C$28</f>
        <v>0</v>
      </c>
      <c r="AA6" s="26">
        <f>'Daily Timesheet - Week 1 '!$C$29</f>
        <v>0</v>
      </c>
      <c r="AB6" s="26">
        <f>'Daily Timesheet - Week 1 '!$C$30</f>
        <v>0</v>
      </c>
      <c r="AC6" s="26">
        <f>'Daily Timesheet - Week 1 '!$C$31</f>
        <v>0</v>
      </c>
      <c r="AD6" s="26">
        <f>'Daily Timesheet - Week 1 '!$C$32</f>
        <v>0</v>
      </c>
      <c r="AE6" s="26">
        <f>'Daily Timesheet - Week 1 '!$C$33</f>
        <v>0</v>
      </c>
      <c r="AF6" s="26">
        <f>'Daily Timesheet - Week 1 '!$C$34</f>
        <v>0</v>
      </c>
      <c r="AG6" s="26">
        <f>'Daily Timesheet - Week 1 '!$C$35</f>
        <v>0</v>
      </c>
      <c r="AH6" s="27">
        <f>SUM(C6:AG6)</f>
        <v>0</v>
      </c>
      <c r="BC6" s="24"/>
    </row>
    <row r="7" spans="1:55" ht="15.75" thickBot="1" x14ac:dyDescent="0.3">
      <c r="B7" s="28" t="s">
        <v>175</v>
      </c>
      <c r="C7" s="25">
        <f>'Daily Timesheet - Week 2 '!$C$5</f>
        <v>0</v>
      </c>
      <c r="D7" s="26">
        <f>'Daily Timesheet - Week 2 '!$C$6</f>
        <v>0</v>
      </c>
      <c r="E7" s="26">
        <f>'Daily Timesheet - Week 2 '!$C$7</f>
        <v>0</v>
      </c>
      <c r="F7" s="26">
        <f>'Daily Timesheet - Week 2 '!$C$8</f>
        <v>0</v>
      </c>
      <c r="G7" s="26">
        <f>'Daily Timesheet - Week 2 '!$C$9</f>
        <v>0</v>
      </c>
      <c r="H7" s="26">
        <f>'Daily Timesheet - Week 2 '!$C$10</f>
        <v>0</v>
      </c>
      <c r="I7" s="26">
        <f>'Daily Timesheet - Week 2 '!$C$11</f>
        <v>0</v>
      </c>
      <c r="J7" s="26">
        <f>'Daily Timesheet - Week 2 '!$C$12</f>
        <v>0</v>
      </c>
      <c r="K7" s="26">
        <f>'Daily Timesheet - Week 2 '!$C$13</f>
        <v>0</v>
      </c>
      <c r="L7" s="26">
        <f>'Daily Timesheet - Week 2 '!$C$14</f>
        <v>0</v>
      </c>
      <c r="M7" s="26">
        <f>'Daily Timesheet - Week 2 '!$C$15</f>
        <v>0</v>
      </c>
      <c r="N7" s="26">
        <f>'Daily Timesheet - Week 2 '!$C$16</f>
        <v>0</v>
      </c>
      <c r="O7" s="26">
        <f>'Daily Timesheet - Week 2 '!$C$17</f>
        <v>0</v>
      </c>
      <c r="P7" s="26">
        <f>'Daily Timesheet - Week 2 '!$C$18</f>
        <v>0</v>
      </c>
      <c r="Q7" s="26">
        <f>'Daily Timesheet - Week 2 '!$C$19</f>
        <v>0</v>
      </c>
      <c r="R7" s="26">
        <f>'Daily Timesheet - Week 2 '!$C$20</f>
        <v>0</v>
      </c>
      <c r="S7" s="26">
        <f>'Daily Timesheet - Week 2 '!$C$21</f>
        <v>0</v>
      </c>
      <c r="T7" s="26">
        <f>'Daily Timesheet - Week 2 '!$C$22</f>
        <v>0</v>
      </c>
      <c r="U7" s="26">
        <f>'Daily Timesheet - Week 2 '!$C$23</f>
        <v>0</v>
      </c>
      <c r="V7" s="26">
        <f>'Daily Timesheet - Week 2 '!$C$24</f>
        <v>0</v>
      </c>
      <c r="W7" s="26">
        <f>'Daily Timesheet - Week 2 '!$C$25</f>
        <v>0</v>
      </c>
      <c r="X7" s="26">
        <f>'Daily Timesheet - Week 2 '!$C$26</f>
        <v>0</v>
      </c>
      <c r="Y7" s="26">
        <f>'Daily Timesheet - Week 2 '!$C$27</f>
        <v>0</v>
      </c>
      <c r="Z7" s="26">
        <f>'Daily Timesheet - Week 2 '!$C$28</f>
        <v>0</v>
      </c>
      <c r="AA7" s="26">
        <f>'Daily Timesheet - Week 2 '!$C$29</f>
        <v>0</v>
      </c>
      <c r="AB7" s="26">
        <f>'Daily Timesheet - Week 2 '!$C$30</f>
        <v>0</v>
      </c>
      <c r="AC7" s="26">
        <f>'Daily Timesheet - Week 2 '!$C$31</f>
        <v>0</v>
      </c>
      <c r="AD7" s="26">
        <f>'Daily Timesheet - Week 2 '!$C$32</f>
        <v>0</v>
      </c>
      <c r="AE7" s="26">
        <f>'Daily Timesheet - Week 2 '!$C$33</f>
        <v>0</v>
      </c>
      <c r="AF7" s="26">
        <f>'Daily Timesheet - Week 2 '!$C$34</f>
        <v>0</v>
      </c>
      <c r="AG7" s="26">
        <f>'Daily Timesheet - Week 2 '!$C$35</f>
        <v>0</v>
      </c>
      <c r="AH7" s="27">
        <f t="shared" ref="AH7:AH8" si="0">SUM(C7:AG7)</f>
        <v>0</v>
      </c>
    </row>
    <row r="8" spans="1:55" ht="15.75" thickBot="1" x14ac:dyDescent="0.3">
      <c r="B8" s="28" t="s">
        <v>176</v>
      </c>
      <c r="C8" s="25">
        <f>'Daily Timesheet - Week 3 '!$C$5</f>
        <v>0</v>
      </c>
      <c r="D8" s="26">
        <f>'Daily Timesheet - Week 3 '!$C$6</f>
        <v>0</v>
      </c>
      <c r="E8" s="26">
        <f>'Daily Timesheet - Week 3 '!$C$7</f>
        <v>0</v>
      </c>
      <c r="F8" s="26">
        <f>'Daily Timesheet - Week 3 '!$C$8</f>
        <v>0</v>
      </c>
      <c r="G8" s="26">
        <f>'Daily Timesheet - Week 3 '!$C$9</f>
        <v>0</v>
      </c>
      <c r="H8" s="26">
        <f>'Daily Timesheet - Week 3 '!$C$10</f>
        <v>0</v>
      </c>
      <c r="I8" s="26">
        <f>'Daily Timesheet - Week 3 '!$C$11</f>
        <v>0</v>
      </c>
      <c r="J8" s="26">
        <f>'Daily Timesheet - Week 3 '!$C$12</f>
        <v>0</v>
      </c>
      <c r="K8" s="26">
        <f>'Daily Timesheet - Week 3 '!$C$13</f>
        <v>0</v>
      </c>
      <c r="L8" s="26">
        <f>'Daily Timesheet - Week 3 '!$C$14</f>
        <v>0</v>
      </c>
      <c r="M8" s="26">
        <f>'Daily Timesheet - Week 3 '!$C$15</f>
        <v>0</v>
      </c>
      <c r="N8" s="26">
        <f>'Daily Timesheet - Week 3 '!$C$16</f>
        <v>0</v>
      </c>
      <c r="O8" s="26">
        <f>'Daily Timesheet - Week 3 '!$C$17</f>
        <v>0</v>
      </c>
      <c r="P8" s="26">
        <f>'Daily Timesheet - Week 3 '!$C$18</f>
        <v>0</v>
      </c>
      <c r="Q8" s="26">
        <f>'Daily Timesheet - Week 3 '!$C$19</f>
        <v>0</v>
      </c>
      <c r="R8" s="26">
        <f>'Daily Timesheet - Week 3 '!$C$20</f>
        <v>0</v>
      </c>
      <c r="S8" s="26">
        <f>'Daily Timesheet - Week 3 '!$C$21</f>
        <v>0</v>
      </c>
      <c r="T8" s="26">
        <f>'Daily Timesheet - Week 3 '!$C$22</f>
        <v>0</v>
      </c>
      <c r="U8" s="26">
        <f>'Daily Timesheet - Week 3 '!$C$23</f>
        <v>0</v>
      </c>
      <c r="V8" s="26">
        <f>'Daily Timesheet - Week 3 '!$C$24</f>
        <v>0</v>
      </c>
      <c r="W8" s="26">
        <f>'Daily Timesheet - Week 3 '!$C$25</f>
        <v>0</v>
      </c>
      <c r="X8" s="26">
        <f>'Daily Timesheet - Week 3 '!$C$26</f>
        <v>0</v>
      </c>
      <c r="Y8" s="26">
        <f>'Daily Timesheet - Week 3 '!$C$27</f>
        <v>0</v>
      </c>
      <c r="Z8" s="26">
        <f>'Daily Timesheet - Week 3 '!$C$28</f>
        <v>0</v>
      </c>
      <c r="AA8" s="26">
        <f>'Daily Timesheet - Week 3 '!$C$29</f>
        <v>0</v>
      </c>
      <c r="AB8" s="26">
        <f>'Daily Timesheet - Week 3 '!$C$30</f>
        <v>0</v>
      </c>
      <c r="AC8" s="26">
        <f>'Daily Timesheet - Week 3 '!$C$31</f>
        <v>0</v>
      </c>
      <c r="AD8" s="26">
        <f>'Daily Timesheet - Week 3 '!$C$32</f>
        <v>0</v>
      </c>
      <c r="AE8" s="26">
        <f>'Daily Timesheet - Week 3 '!$C$33</f>
        <v>0</v>
      </c>
      <c r="AF8" s="26">
        <f>'Daily Timesheet - Week 3 '!$C$34</f>
        <v>0</v>
      </c>
      <c r="AG8" s="26">
        <f>'Daily Timesheet - Week 3 '!$C$35</f>
        <v>0</v>
      </c>
      <c r="AH8" s="27">
        <f t="shared" si="0"/>
        <v>0</v>
      </c>
    </row>
    <row r="9" spans="1:55" ht="15.75" thickBot="1" x14ac:dyDescent="0.3">
      <c r="B9" s="28" t="s">
        <v>177</v>
      </c>
      <c r="C9" s="25">
        <f>'Daily Timesheet - Week 4 '!$C$5</f>
        <v>0</v>
      </c>
      <c r="D9" s="26">
        <f>'Daily Timesheet - Week 4 '!$C$6</f>
        <v>0</v>
      </c>
      <c r="E9" s="26">
        <f>'Daily Timesheet - Week 4 '!$C$7</f>
        <v>0</v>
      </c>
      <c r="F9" s="26">
        <f>'Daily Timesheet - Week 4 '!$C$8</f>
        <v>0</v>
      </c>
      <c r="G9" s="26">
        <f>'Daily Timesheet - Week 4 '!$C$9</f>
        <v>0</v>
      </c>
      <c r="H9" s="26">
        <f>'Daily Timesheet - Week 4 '!$C$10</f>
        <v>0</v>
      </c>
      <c r="I9" s="26">
        <f>'Daily Timesheet - Week 4 '!$C$11</f>
        <v>0</v>
      </c>
      <c r="J9" s="26">
        <f>'Daily Timesheet - Week 4 '!$C$12</f>
        <v>0</v>
      </c>
      <c r="K9" s="26">
        <f>'Daily Timesheet - Week 4 '!$C$13</f>
        <v>0</v>
      </c>
      <c r="L9" s="26">
        <f>'Daily Timesheet - Week 4 '!$C$14</f>
        <v>0</v>
      </c>
      <c r="M9" s="26">
        <f>'Daily Timesheet - Week 4 '!$C$15</f>
        <v>0</v>
      </c>
      <c r="N9" s="26">
        <f>'Daily Timesheet - Week 4 '!$C$16</f>
        <v>0</v>
      </c>
      <c r="O9" s="26">
        <f>'Daily Timesheet - Week 4 '!$C$17</f>
        <v>0</v>
      </c>
      <c r="P9" s="26">
        <f>'Daily Timesheet - Week 4 '!$C$18</f>
        <v>0</v>
      </c>
      <c r="Q9" s="26">
        <f>'Daily Timesheet - Week 4 '!$C$19</f>
        <v>0</v>
      </c>
      <c r="R9" s="26">
        <f>'Daily Timesheet - Week 4 '!$C$20</f>
        <v>0</v>
      </c>
      <c r="S9" s="26">
        <f>'Daily Timesheet - Week 4 '!$C$21</f>
        <v>0</v>
      </c>
      <c r="T9" s="26">
        <f>'Daily Timesheet - Week 4 '!$C$22</f>
        <v>0</v>
      </c>
      <c r="U9" s="26">
        <f>'Daily Timesheet - Week 4 '!$C$23</f>
        <v>0</v>
      </c>
      <c r="V9" s="26">
        <f>'Daily Timesheet - Week 4 '!$C$24</f>
        <v>0</v>
      </c>
      <c r="W9" s="26">
        <f>'Daily Timesheet - Week 4 '!$C$25</f>
        <v>0</v>
      </c>
      <c r="X9" s="26">
        <f>'Daily Timesheet - Week 4 '!$C$26</f>
        <v>0</v>
      </c>
      <c r="Y9" s="26">
        <f>'Daily Timesheet - Week 4 '!$C$27</f>
        <v>0</v>
      </c>
      <c r="Z9" s="26">
        <f>'Daily Timesheet - Week 4 '!$C$28</f>
        <v>0</v>
      </c>
      <c r="AA9" s="26">
        <f>'Daily Timesheet - Week 4 '!$C$29</f>
        <v>0</v>
      </c>
      <c r="AB9" s="26">
        <f>'Daily Timesheet - Week 4 '!$C$30</f>
        <v>0</v>
      </c>
      <c r="AC9" s="26">
        <f>'Daily Timesheet - Week 4 '!$C$31</f>
        <v>0</v>
      </c>
      <c r="AD9" s="26">
        <f>'Daily Timesheet - Week 4 '!$C$32</f>
        <v>0</v>
      </c>
      <c r="AE9" s="26">
        <f>'Daily Timesheet - Week 4 '!$C$33</f>
        <v>0</v>
      </c>
      <c r="AF9" s="26">
        <f>'Daily Timesheet - Week 4 '!$C$34</f>
        <v>0</v>
      </c>
      <c r="AG9" s="26">
        <f>'Daily Timesheet - Week 4 '!$C$35</f>
        <v>0</v>
      </c>
      <c r="AH9" s="27">
        <f t="shared" ref="AH9:AH10" si="1">SUM(C9:AG9)</f>
        <v>0</v>
      </c>
    </row>
    <row r="10" spans="1:55" ht="15.75" thickBot="1" x14ac:dyDescent="0.3">
      <c r="B10" s="28" t="s">
        <v>178</v>
      </c>
      <c r="C10" s="25">
        <f>'Daily Timesheet - Week 5 '!$C$5</f>
        <v>0</v>
      </c>
      <c r="D10" s="26">
        <f>'Daily Timesheet - Week 5 '!$C$6</f>
        <v>0</v>
      </c>
      <c r="E10" s="26">
        <f>'Daily Timesheet - Week 5 '!$C$7</f>
        <v>0</v>
      </c>
      <c r="F10" s="26">
        <f>'Daily Timesheet - Week 5 '!$C$8</f>
        <v>0</v>
      </c>
      <c r="G10" s="26">
        <f>'Daily Timesheet - Week 5 '!$C$9</f>
        <v>0</v>
      </c>
      <c r="H10" s="26">
        <f>'Daily Timesheet - Week 5 '!$C$10</f>
        <v>0</v>
      </c>
      <c r="I10" s="26">
        <f>'Daily Timesheet - Week 5 '!$C$11</f>
        <v>0</v>
      </c>
      <c r="J10" s="26">
        <f>'Daily Timesheet - Week 5 '!$C$12</f>
        <v>0</v>
      </c>
      <c r="K10" s="26">
        <f>'Daily Timesheet - Week 5 '!$C$13</f>
        <v>0</v>
      </c>
      <c r="L10" s="26">
        <f>'Daily Timesheet - Week 5 '!$C$14</f>
        <v>0</v>
      </c>
      <c r="M10" s="26">
        <f>'Daily Timesheet - Week 5 '!$C$15</f>
        <v>0</v>
      </c>
      <c r="N10" s="26">
        <f>'Daily Timesheet - Week 5 '!$C$16</f>
        <v>0</v>
      </c>
      <c r="O10" s="26">
        <f>'Daily Timesheet - Week 5 '!$C$17</f>
        <v>0</v>
      </c>
      <c r="P10" s="26">
        <f>'Daily Timesheet - Week 5 '!$C$18</f>
        <v>0</v>
      </c>
      <c r="Q10" s="26">
        <f>'Daily Timesheet - Week 5 '!$C$19</f>
        <v>0</v>
      </c>
      <c r="R10" s="26">
        <f>'Daily Timesheet - Week 5 '!$C$20</f>
        <v>0</v>
      </c>
      <c r="S10" s="26">
        <f>'Daily Timesheet - Week 5 '!$C$21</f>
        <v>0</v>
      </c>
      <c r="T10" s="26">
        <f>'Daily Timesheet - Week 5 '!$C$22</f>
        <v>0</v>
      </c>
      <c r="U10" s="26">
        <f>'Daily Timesheet - Week 5 '!$C$23</f>
        <v>0</v>
      </c>
      <c r="V10" s="26">
        <f>'Daily Timesheet - Week 5 '!$C$24</f>
        <v>0</v>
      </c>
      <c r="W10" s="26">
        <f>'Daily Timesheet - Week 5 '!$C$25</f>
        <v>0</v>
      </c>
      <c r="X10" s="26">
        <f>'Daily Timesheet - Week 5 '!$C$26</f>
        <v>0</v>
      </c>
      <c r="Y10" s="26">
        <f>'Daily Timesheet - Week 5 '!$C$27</f>
        <v>0</v>
      </c>
      <c r="Z10" s="26">
        <f>'Daily Timesheet - Week 5 '!$C$28</f>
        <v>0</v>
      </c>
      <c r="AA10" s="26">
        <f>'Daily Timesheet - Week 5 '!$C$29</f>
        <v>0</v>
      </c>
      <c r="AB10" s="26">
        <f>'Daily Timesheet - Week 5 '!$C$30</f>
        <v>0</v>
      </c>
      <c r="AC10" s="26">
        <f>'Daily Timesheet - Week 5 '!$C$31</f>
        <v>0</v>
      </c>
      <c r="AD10" s="26">
        <f>'Daily Timesheet - Week 5 '!$C$32</f>
        <v>0</v>
      </c>
      <c r="AE10" s="26">
        <f>'Daily Timesheet - Week 5 '!$C$33</f>
        <v>0</v>
      </c>
      <c r="AF10" s="26">
        <f>'Daily Timesheet - Week 5 '!$C$34</f>
        <v>0</v>
      </c>
      <c r="AG10" s="26">
        <f>'Daily Timesheet - Week 5 '!$C$35</f>
        <v>0</v>
      </c>
      <c r="AH10" s="27">
        <f t="shared" si="1"/>
        <v>0</v>
      </c>
    </row>
    <row r="11" spans="1:55" ht="15.75" thickBot="1" x14ac:dyDescent="0.3">
      <c r="B11" s="29" t="s">
        <v>181</v>
      </c>
      <c r="C11" s="25">
        <f>'Daily Timesheet - Week 6 '!$C$5</f>
        <v>0</v>
      </c>
      <c r="D11" s="26">
        <f>'Daily Timesheet - Week 6 '!$C$6</f>
        <v>0</v>
      </c>
      <c r="E11" s="26">
        <f>'Daily Timesheet - Week 6 '!$C$7</f>
        <v>0</v>
      </c>
      <c r="F11" s="26">
        <f>'Daily Timesheet - Week 6 '!$C$8</f>
        <v>0</v>
      </c>
      <c r="G11" s="26">
        <f>'Daily Timesheet - Week 6 '!$C$9</f>
        <v>0</v>
      </c>
      <c r="H11" s="26">
        <f>'Daily Timesheet - Week 6 '!$C$10</f>
        <v>0</v>
      </c>
      <c r="I11" s="26">
        <f>'Daily Timesheet - Week 6 '!$C$11</f>
        <v>0</v>
      </c>
      <c r="J11" s="26">
        <f>'Daily Timesheet - Week 6 '!$C$12</f>
        <v>0</v>
      </c>
      <c r="K11" s="26">
        <f>'Daily Timesheet - Week 6 '!$C$13</f>
        <v>0</v>
      </c>
      <c r="L11" s="26">
        <f>'Daily Timesheet - Week 6 '!$C$14</f>
        <v>0</v>
      </c>
      <c r="M11" s="26">
        <f>'Daily Timesheet - Week 6 '!$C$15</f>
        <v>0</v>
      </c>
      <c r="N11" s="26">
        <f>'Daily Timesheet - Week 6 '!$C$16</f>
        <v>0</v>
      </c>
      <c r="O11" s="26">
        <f>'Daily Timesheet - Week 6 '!$C$17</f>
        <v>0</v>
      </c>
      <c r="P11" s="26">
        <f>'Daily Timesheet - Week 6 '!$C$18</f>
        <v>0</v>
      </c>
      <c r="Q11" s="26">
        <f>'Daily Timesheet - Week 6 '!$C$19</f>
        <v>0</v>
      </c>
      <c r="R11" s="26">
        <f>'Daily Timesheet - Week 6 '!$C$20</f>
        <v>0</v>
      </c>
      <c r="S11" s="26">
        <f>'Daily Timesheet - Week 6 '!$C$21</f>
        <v>0</v>
      </c>
      <c r="T11" s="26">
        <f>'Daily Timesheet - Week 6 '!$C$22</f>
        <v>0</v>
      </c>
      <c r="U11" s="26">
        <f>'Daily Timesheet - Week 6 '!$C$23</f>
        <v>0</v>
      </c>
      <c r="V11" s="26">
        <f>'Daily Timesheet - Week 6 '!$C$24</f>
        <v>0</v>
      </c>
      <c r="W11" s="26">
        <f>'Daily Timesheet - Week 6 '!$C$25</f>
        <v>0</v>
      </c>
      <c r="X11" s="26">
        <f>'Daily Timesheet - Week 6 '!$C$26</f>
        <v>0</v>
      </c>
      <c r="Y11" s="26">
        <f>'Daily Timesheet - Week 6 '!$C$27</f>
        <v>0</v>
      </c>
      <c r="Z11" s="26">
        <f>'Daily Timesheet - Week 6 '!$C$28</f>
        <v>0</v>
      </c>
      <c r="AA11" s="26">
        <f>'Daily Timesheet - Week 6 '!$C$29</f>
        <v>0</v>
      </c>
      <c r="AB11" s="26">
        <f>'Daily Timesheet - Week 6 '!$C$30</f>
        <v>0</v>
      </c>
      <c r="AC11" s="26">
        <f>'Daily Timesheet - Week 6 '!$C$31</f>
        <v>0</v>
      </c>
      <c r="AD11" s="26">
        <f>'Daily Timesheet - Week 6 '!$C$32</f>
        <v>0</v>
      </c>
      <c r="AE11" s="26">
        <f>'Daily Timesheet - Week 6 '!$C$33</f>
        <v>0</v>
      </c>
      <c r="AF11" s="26">
        <f>'Daily Timesheet - Week 6 '!$C$34</f>
        <v>0</v>
      </c>
      <c r="AG11" s="26">
        <f>'Daily Timesheet - Week 6 '!$C$35</f>
        <v>0</v>
      </c>
      <c r="AH11" s="30">
        <f t="shared" ref="AH11" si="2">SUM(C11:AG11)</f>
        <v>0</v>
      </c>
    </row>
    <row r="12" spans="1:55" ht="15.75" thickBot="1" x14ac:dyDescent="0.3">
      <c r="B12" s="33" t="s">
        <v>182</v>
      </c>
      <c r="C12" s="31">
        <f>SUM(C6:C11)</f>
        <v>0</v>
      </c>
      <c r="D12" s="31">
        <f t="shared" ref="D12:AH12" si="3">SUM(D6:D11)</f>
        <v>0</v>
      </c>
      <c r="E12" s="31">
        <f t="shared" si="3"/>
        <v>0</v>
      </c>
      <c r="F12" s="31">
        <f t="shared" si="3"/>
        <v>0</v>
      </c>
      <c r="G12" s="31">
        <f t="shared" si="3"/>
        <v>0</v>
      </c>
      <c r="H12" s="31">
        <f t="shared" si="3"/>
        <v>0</v>
      </c>
      <c r="I12" s="31">
        <f t="shared" si="3"/>
        <v>0</v>
      </c>
      <c r="J12" s="31">
        <f t="shared" si="3"/>
        <v>0</v>
      </c>
      <c r="K12" s="31">
        <f t="shared" si="3"/>
        <v>0</v>
      </c>
      <c r="L12" s="31">
        <f t="shared" si="3"/>
        <v>0</v>
      </c>
      <c r="M12" s="31">
        <f t="shared" si="3"/>
        <v>0</v>
      </c>
      <c r="N12" s="31">
        <f t="shared" si="3"/>
        <v>0</v>
      </c>
      <c r="O12" s="31">
        <f t="shared" si="3"/>
        <v>0</v>
      </c>
      <c r="P12" s="31">
        <f t="shared" si="3"/>
        <v>0</v>
      </c>
      <c r="Q12" s="31">
        <f t="shared" si="3"/>
        <v>0</v>
      </c>
      <c r="R12" s="31">
        <f t="shared" si="3"/>
        <v>0</v>
      </c>
      <c r="S12" s="31">
        <f t="shared" si="3"/>
        <v>0</v>
      </c>
      <c r="T12" s="31">
        <f t="shared" si="3"/>
        <v>0</v>
      </c>
      <c r="U12" s="31">
        <f t="shared" si="3"/>
        <v>0</v>
      </c>
      <c r="V12" s="31">
        <f t="shared" si="3"/>
        <v>0</v>
      </c>
      <c r="W12" s="31">
        <f t="shared" si="3"/>
        <v>0</v>
      </c>
      <c r="X12" s="31">
        <f t="shared" si="3"/>
        <v>0</v>
      </c>
      <c r="Y12" s="31">
        <f t="shared" si="3"/>
        <v>0</v>
      </c>
      <c r="Z12" s="31">
        <f t="shared" si="3"/>
        <v>0</v>
      </c>
      <c r="AA12" s="31">
        <f t="shared" si="3"/>
        <v>0</v>
      </c>
      <c r="AB12" s="31">
        <f t="shared" si="3"/>
        <v>0</v>
      </c>
      <c r="AC12" s="31">
        <f t="shared" si="3"/>
        <v>0</v>
      </c>
      <c r="AD12" s="31">
        <f t="shared" si="3"/>
        <v>0</v>
      </c>
      <c r="AE12" s="31">
        <f t="shared" si="3"/>
        <v>0</v>
      </c>
      <c r="AF12" s="31">
        <f t="shared" si="3"/>
        <v>0</v>
      </c>
      <c r="AG12" s="31">
        <f t="shared" si="3"/>
        <v>0</v>
      </c>
      <c r="AH12" s="32">
        <f t="shared" si="3"/>
        <v>0</v>
      </c>
    </row>
    <row r="17" spans="3:19" x14ac:dyDescent="0.25">
      <c r="C17" s="48" t="s">
        <v>193</v>
      </c>
      <c r="D17" s="48"/>
      <c r="E17" s="48"/>
      <c r="F17" s="48"/>
      <c r="G17" s="48"/>
      <c r="H17" s="48"/>
      <c r="I17" s="48"/>
      <c r="J17" s="48"/>
      <c r="K17" s="48"/>
      <c r="L17" s="48"/>
      <c r="M17" s="48"/>
      <c r="N17" s="48"/>
      <c r="O17" s="48"/>
      <c r="P17" s="48"/>
      <c r="Q17" s="48"/>
      <c r="R17" s="48"/>
      <c r="S17" s="48"/>
    </row>
    <row r="18" spans="3:19" x14ac:dyDescent="0.25">
      <c r="C18" s="48"/>
      <c r="D18" s="48"/>
      <c r="E18" s="48"/>
      <c r="F18" s="48"/>
      <c r="G18" s="48"/>
      <c r="H18" s="48"/>
      <c r="I18" s="48"/>
      <c r="J18" s="48"/>
      <c r="K18" s="48"/>
      <c r="L18" s="48"/>
      <c r="M18" s="48"/>
      <c r="N18" s="48"/>
      <c r="O18" s="48"/>
      <c r="P18" s="48"/>
      <c r="Q18" s="48"/>
      <c r="R18" s="48"/>
      <c r="S18" s="48"/>
    </row>
    <row r="19" spans="3:19" x14ac:dyDescent="0.25">
      <c r="C19" s="45" t="s">
        <v>189</v>
      </c>
      <c r="D19" s="45"/>
      <c r="F19" s="45" t="s">
        <v>190</v>
      </c>
      <c r="G19" s="45"/>
      <c r="I19" s="45" t="s">
        <v>191</v>
      </c>
      <c r="J19" s="45"/>
      <c r="L19" s="45" t="s">
        <v>192</v>
      </c>
      <c r="M19" s="45"/>
      <c r="O19" s="49" t="s">
        <v>194</v>
      </c>
      <c r="P19" s="49"/>
      <c r="R19" s="45" t="s">
        <v>195</v>
      </c>
      <c r="S19" s="45"/>
    </row>
    <row r="20" spans="3:19" x14ac:dyDescent="0.25">
      <c r="C20" s="46">
        <f>SUM(C12:F12)</f>
        <v>0</v>
      </c>
      <c r="D20" s="47"/>
      <c r="F20" s="46">
        <f>SUM(G12:I12)</f>
        <v>0</v>
      </c>
      <c r="G20" s="47"/>
      <c r="I20" s="46">
        <f>SUM(J12:AG12)</f>
        <v>0</v>
      </c>
      <c r="J20" s="47"/>
      <c r="L20" s="46">
        <f>SUM(J12:M12)</f>
        <v>0</v>
      </c>
      <c r="M20" s="47"/>
      <c r="O20" s="46">
        <f>SUM(L12)</f>
        <v>0</v>
      </c>
      <c r="P20" s="47"/>
      <c r="R20" s="46">
        <f>SUM(M12)</f>
        <v>0</v>
      </c>
      <c r="S20" s="47"/>
    </row>
  </sheetData>
  <mergeCells count="19">
    <mergeCell ref="I19:J19"/>
    <mergeCell ref="I20:J20"/>
    <mergeCell ref="L19:M19"/>
    <mergeCell ref="L20:M20"/>
    <mergeCell ref="O20:P20"/>
    <mergeCell ref="O19:P19"/>
    <mergeCell ref="C3:D3"/>
    <mergeCell ref="C19:D19"/>
    <mergeCell ref="C20:D20"/>
    <mergeCell ref="F19:G19"/>
    <mergeCell ref="F20:G20"/>
    <mergeCell ref="C17:S18"/>
    <mergeCell ref="R19:S19"/>
    <mergeCell ref="R20:S20"/>
    <mergeCell ref="G3:H3"/>
    <mergeCell ref="K3:L3"/>
    <mergeCell ref="O3:P3"/>
    <mergeCell ref="S3:T3"/>
    <mergeCell ref="W3:X3"/>
  </mergeCells>
  <phoneticPr fontId="10" type="noConversion"/>
  <pageMargins left="0.7" right="0.7" top="0.75" bottom="0.75" header="0.3" footer="0.3"/>
  <pageSetup orientation="portrait" r:id="rId1"/>
  <ignoredErrors>
    <ignoredError sqref="AH6:AH8" formulaRange="1"/>
    <ignoredError sqref="C12" evalError="1"/>
    <ignoredError sqref="C7:AG7"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9"/>
  <sheetViews>
    <sheetView zoomScaleNormal="100" workbookViewId="0">
      <selection activeCell="D11" sqref="D11"/>
    </sheetView>
  </sheetViews>
  <sheetFormatPr defaultRowHeight="15" x14ac:dyDescent="0.25"/>
  <cols>
    <col min="1" max="1" width="9" customWidth="1"/>
    <col min="2" max="2" width="73" customWidth="1"/>
    <col min="3" max="3" width="21.42578125" customWidth="1"/>
    <col min="4" max="4" width="13.42578125" style="13" customWidth="1"/>
    <col min="5" max="5" width="15.85546875" customWidth="1"/>
    <col min="6" max="6" width="33.42578125" customWidth="1"/>
    <col min="8" max="8" width="15.85546875" customWidth="1"/>
    <col min="9" max="9" width="33.42578125" customWidth="1"/>
    <col min="11" max="11" width="15.85546875" customWidth="1"/>
    <col min="12" max="12" width="33.42578125" customWidth="1"/>
    <col min="14" max="14" width="15.85546875" customWidth="1"/>
    <col min="15" max="15" width="33.42578125" customWidth="1"/>
    <col min="17" max="17" width="15.85546875" customWidth="1"/>
    <col min="18" max="18" width="33.42578125" customWidth="1"/>
  </cols>
  <sheetData>
    <row r="1" spans="1:18" x14ac:dyDescent="0.25">
      <c r="A1" s="15" t="s">
        <v>88</v>
      </c>
      <c r="E1" s="15" t="s">
        <v>86</v>
      </c>
      <c r="F1" s="19"/>
      <c r="H1" s="15" t="s">
        <v>86</v>
      </c>
      <c r="I1" s="19"/>
      <c r="K1" s="15" t="s">
        <v>86</v>
      </c>
      <c r="L1" s="19"/>
      <c r="N1" s="15" t="s">
        <v>86</v>
      </c>
      <c r="O1" s="19"/>
      <c r="Q1" s="15" t="s">
        <v>86</v>
      </c>
      <c r="R1" s="19"/>
    </row>
    <row r="2" spans="1:18" x14ac:dyDescent="0.25">
      <c r="A2" s="15" t="s">
        <v>89</v>
      </c>
      <c r="B2" s="16"/>
      <c r="C2" s="16"/>
      <c r="E2" s="1" t="s">
        <v>0</v>
      </c>
      <c r="F2" s="1" t="s">
        <v>84</v>
      </c>
      <c r="H2" s="1" t="s">
        <v>0</v>
      </c>
      <c r="I2" s="1" t="s">
        <v>84</v>
      </c>
      <c r="K2" s="1" t="s">
        <v>0</v>
      </c>
      <c r="L2" s="1" t="s">
        <v>84</v>
      </c>
      <c r="N2" s="1" t="s">
        <v>0</v>
      </c>
      <c r="O2" s="1" t="s">
        <v>84</v>
      </c>
      <c r="Q2" s="1" t="s">
        <v>0</v>
      </c>
      <c r="R2" s="1" t="s">
        <v>84</v>
      </c>
    </row>
    <row r="3" spans="1:18" ht="23.25" customHeight="1" x14ac:dyDescent="0.25">
      <c r="A3" s="41" t="s">
        <v>2</v>
      </c>
      <c r="B3" s="42"/>
      <c r="C3" s="44" t="s">
        <v>187</v>
      </c>
      <c r="D3" s="16"/>
      <c r="E3" s="2" t="s">
        <v>90</v>
      </c>
      <c r="F3" s="2"/>
      <c r="G3" s="14"/>
      <c r="H3" s="2" t="s">
        <v>90</v>
      </c>
      <c r="I3" s="2"/>
      <c r="J3" s="14"/>
      <c r="K3" s="2" t="s">
        <v>90</v>
      </c>
      <c r="L3" s="2"/>
      <c r="N3" s="2" t="s">
        <v>90</v>
      </c>
      <c r="O3" s="2"/>
      <c r="Q3" s="2" t="s">
        <v>90</v>
      </c>
      <c r="R3" s="2"/>
    </row>
    <row r="4" spans="1:18" ht="18" customHeight="1" x14ac:dyDescent="0.25">
      <c r="A4" s="41"/>
      <c r="B4" s="42"/>
      <c r="C4" s="44"/>
      <c r="D4" s="17"/>
      <c r="E4" s="2" t="s">
        <v>91</v>
      </c>
      <c r="F4" s="2"/>
      <c r="G4" s="14"/>
      <c r="H4" s="2" t="s">
        <v>91</v>
      </c>
      <c r="I4" s="2"/>
      <c r="J4" s="14"/>
      <c r="K4" s="2" t="s">
        <v>91</v>
      </c>
      <c r="L4" s="2"/>
      <c r="N4" s="2" t="s">
        <v>91</v>
      </c>
      <c r="O4" s="2"/>
      <c r="Q4" s="2" t="s">
        <v>91</v>
      </c>
      <c r="R4" s="2"/>
    </row>
    <row r="5" spans="1:18" ht="18" x14ac:dyDescent="0.25">
      <c r="A5" s="8" t="s">
        <v>157</v>
      </c>
      <c r="B5" s="9" t="s">
        <v>1</v>
      </c>
      <c r="C5" s="34">
        <f>COUNTIF($F$3:$F$50,"1.A")+COUNTIF($I$3:$I$50,"1.A")+COUNTIF($L$3:$L$50,"1.A")+COUNTIF($O$3:$O$50,"1.A")+COUNTIF($R$3:$R$50,"1.A")</f>
        <v>0</v>
      </c>
      <c r="D5" s="18"/>
      <c r="E5" s="2" t="s">
        <v>92</v>
      </c>
      <c r="F5" s="2"/>
      <c r="H5" s="2" t="s">
        <v>92</v>
      </c>
      <c r="I5" s="2"/>
      <c r="K5" s="2" t="s">
        <v>92</v>
      </c>
      <c r="L5" s="2"/>
      <c r="N5" s="2" t="s">
        <v>92</v>
      </c>
      <c r="O5" s="2"/>
      <c r="Q5" s="2" t="s">
        <v>92</v>
      </c>
      <c r="R5" s="2"/>
    </row>
    <row r="6" spans="1:18" ht="18" x14ac:dyDescent="0.25">
      <c r="A6" s="3" t="s">
        <v>188</v>
      </c>
      <c r="B6" s="5" t="s">
        <v>3</v>
      </c>
      <c r="C6" s="34">
        <f>COUNTIF($F$3:$F$50,"1.B")+COUNTIF($I$3:$I$50,"1.B")+COUNTIF($L$3:$L$50,"1.B")+COUNTIF($O$3:$O$50,"1.B")+COUNTIF($R$3:$R$50,"1.B")</f>
        <v>0</v>
      </c>
      <c r="D6" s="18"/>
      <c r="E6" s="2" t="s">
        <v>93</v>
      </c>
      <c r="F6" s="2"/>
      <c r="H6" s="2" t="s">
        <v>93</v>
      </c>
      <c r="I6" s="2"/>
      <c r="K6" s="2" t="s">
        <v>93</v>
      </c>
      <c r="L6" s="2"/>
      <c r="N6" s="2" t="s">
        <v>93</v>
      </c>
      <c r="O6" s="2"/>
      <c r="Q6" s="2" t="s">
        <v>93</v>
      </c>
      <c r="R6" s="2"/>
    </row>
    <row r="7" spans="1:18" ht="18" x14ac:dyDescent="0.25">
      <c r="A7" s="3" t="s">
        <v>159</v>
      </c>
      <c r="B7" s="5" t="s">
        <v>4</v>
      </c>
      <c r="C7" s="34">
        <f>COUNTIF($F$3:$F$50,"1.C")+COUNTIF($I$3:$I$50,"1.C")+COUNTIF($L$3:$L$50,"1.C")+COUNTIF($O$3:$O$50,"1.C")+COUNTIF($R$3:$R$50,"1.C")</f>
        <v>0</v>
      </c>
      <c r="D7" s="18"/>
      <c r="E7" s="2" t="s">
        <v>94</v>
      </c>
      <c r="F7" s="2"/>
      <c r="H7" s="2" t="s">
        <v>94</v>
      </c>
      <c r="I7" s="2"/>
      <c r="K7" s="2" t="s">
        <v>94</v>
      </c>
      <c r="L7" s="2"/>
      <c r="N7" s="2" t="s">
        <v>94</v>
      </c>
      <c r="O7" s="2"/>
      <c r="Q7" s="2" t="s">
        <v>94</v>
      </c>
      <c r="R7" s="2"/>
    </row>
    <row r="8" spans="1:18" ht="18" x14ac:dyDescent="0.25">
      <c r="A8" s="3" t="s">
        <v>160</v>
      </c>
      <c r="B8" s="5" t="s">
        <v>11</v>
      </c>
      <c r="C8" s="34">
        <f>COUNTIF($F$3:$F$50,"1.D")+COUNTIF($I$3:$I$50,"1.D")+COUNTIF($L$3:$L$50,"1.D")+COUNTIF($O$3:$O$50,"1.D")+COUNTIF($R$3:$R$50,"1.D")</f>
        <v>0</v>
      </c>
      <c r="D8" s="18"/>
      <c r="E8" s="2" t="s">
        <v>95</v>
      </c>
      <c r="F8" s="2"/>
      <c r="H8" s="2" t="s">
        <v>95</v>
      </c>
      <c r="I8" s="2"/>
      <c r="K8" s="2" t="s">
        <v>95</v>
      </c>
      <c r="L8" s="2"/>
      <c r="N8" s="2" t="s">
        <v>95</v>
      </c>
      <c r="O8" s="2"/>
      <c r="Q8" s="2" t="s">
        <v>95</v>
      </c>
      <c r="R8" s="2"/>
    </row>
    <row r="9" spans="1:18" ht="18" x14ac:dyDescent="0.25">
      <c r="A9" s="8" t="s">
        <v>161</v>
      </c>
      <c r="B9" s="9" t="s">
        <v>87</v>
      </c>
      <c r="C9" s="34">
        <f>COUNTIF($F$3:$F$50,"2.A")+COUNTIF($I$3:$I$50,"2.A")+COUNTIF($L$3:$L$50,"2.A")+COUNTIF($O$3:$O$50,"2.A")+COUNTIF($R$3:$R$50,"2.A")</f>
        <v>0</v>
      </c>
      <c r="D9" s="18"/>
      <c r="E9" s="2" t="s">
        <v>96</v>
      </c>
      <c r="F9" s="2"/>
      <c r="H9" s="2" t="s">
        <v>96</v>
      </c>
      <c r="I9" s="2"/>
      <c r="K9" s="2" t="s">
        <v>96</v>
      </c>
      <c r="L9" s="2"/>
      <c r="N9" s="2" t="s">
        <v>96</v>
      </c>
      <c r="O9" s="2"/>
      <c r="Q9" s="2" t="s">
        <v>96</v>
      </c>
      <c r="R9" s="2"/>
    </row>
    <row r="10" spans="1:18" ht="18" x14ac:dyDescent="0.25">
      <c r="A10" s="3" t="s">
        <v>162</v>
      </c>
      <c r="B10" s="5" t="s">
        <v>6</v>
      </c>
      <c r="C10" s="34">
        <f>COUNTIF($F$3:$F$50,"2.B")+COUNTIF($I$3:$I$50,"2.B")+COUNTIF($L$3:$L$50,"2.B")+COUNTIF($O$3:$O$50,"2.B")+COUNTIF($R$3:$R$50,"2.B")</f>
        <v>0</v>
      </c>
      <c r="D10" s="18"/>
      <c r="E10" s="2" t="s">
        <v>97</v>
      </c>
      <c r="F10" s="2"/>
      <c r="H10" s="2" t="s">
        <v>97</v>
      </c>
      <c r="I10" s="2"/>
      <c r="K10" s="2" t="s">
        <v>97</v>
      </c>
      <c r="L10" s="2"/>
      <c r="N10" s="2" t="s">
        <v>97</v>
      </c>
      <c r="O10" s="2"/>
      <c r="Q10" s="2" t="s">
        <v>97</v>
      </c>
      <c r="R10" s="2"/>
    </row>
    <row r="11" spans="1:18" ht="18" x14ac:dyDescent="0.25">
      <c r="A11" s="3" t="s">
        <v>163</v>
      </c>
      <c r="B11" s="5" t="s">
        <v>7</v>
      </c>
      <c r="C11" s="34">
        <f>COUNTIF($F$3:$F$50,"2.C")+COUNTIF($I$3:$I$50,"2.C")+COUNTIF($L$3:$L$50,"2.C")+COUNTIF($O$3:$O$50,"2.C")+COUNTIF($R$3:$R$50,"2.C")</f>
        <v>0</v>
      </c>
      <c r="D11" s="18"/>
      <c r="E11" s="2" t="s">
        <v>98</v>
      </c>
      <c r="F11" s="2"/>
      <c r="H11" s="2" t="s">
        <v>98</v>
      </c>
      <c r="I11" s="2"/>
      <c r="K11" s="2" t="s">
        <v>98</v>
      </c>
      <c r="L11" s="2"/>
      <c r="N11" s="2" t="s">
        <v>98</v>
      </c>
      <c r="O11" s="2"/>
      <c r="Q11" s="2" t="s">
        <v>98</v>
      </c>
      <c r="R11" s="2"/>
    </row>
    <row r="12" spans="1:18" ht="18" x14ac:dyDescent="0.25">
      <c r="A12" s="8" t="s">
        <v>164</v>
      </c>
      <c r="B12" s="9" t="s">
        <v>21</v>
      </c>
      <c r="C12" s="34">
        <f>COUNTIF($F$3:$F$50,"5.G.2")+COUNTIF($I$3:$I$50,"5.G.2")+COUNTIF($L$3:$L$50,"5.G.2")+COUNTIF($O$3:$O$50,"5.G.2")+COUNTIF($R$3:$R$50,"5.G.2")</f>
        <v>0</v>
      </c>
      <c r="D12" s="18"/>
      <c r="E12" s="2" t="s">
        <v>99</v>
      </c>
      <c r="F12" s="2"/>
      <c r="H12" s="2" t="s">
        <v>99</v>
      </c>
      <c r="I12" s="2"/>
      <c r="K12" s="2" t="s">
        <v>99</v>
      </c>
      <c r="L12" s="2"/>
      <c r="N12" s="2" t="s">
        <v>99</v>
      </c>
      <c r="O12" s="2"/>
      <c r="Q12" s="2" t="s">
        <v>99</v>
      </c>
      <c r="R12" s="2"/>
    </row>
    <row r="13" spans="1:18" ht="18" x14ac:dyDescent="0.25">
      <c r="A13" s="3" t="s">
        <v>20</v>
      </c>
      <c r="B13" s="5" t="s">
        <v>19</v>
      </c>
      <c r="C13" s="34">
        <f>COUNTIF($F$3:$F$50,"5.G.3")+COUNTIF($I$3:$I$50,"5.G.3")+COUNTIF($L$3:$L$50,"5.G.3")+COUNTIF($O$3:$O$50,"5.G.3")+COUNTIF($R$3:$R$50,"5.G.3")</f>
        <v>0</v>
      </c>
      <c r="D13" s="18"/>
      <c r="E13" s="2" t="s">
        <v>100</v>
      </c>
      <c r="F13" s="2"/>
      <c r="H13" s="2" t="s">
        <v>100</v>
      </c>
      <c r="I13" s="2"/>
      <c r="K13" s="2" t="s">
        <v>100</v>
      </c>
      <c r="L13" s="2"/>
      <c r="N13" s="2" t="s">
        <v>100</v>
      </c>
      <c r="O13" s="2"/>
      <c r="Q13" s="2" t="s">
        <v>100</v>
      </c>
      <c r="R13" s="2"/>
    </row>
    <row r="14" spans="1:18" ht="18" x14ac:dyDescent="0.25">
      <c r="A14" s="3" t="s">
        <v>165</v>
      </c>
      <c r="B14" s="5" t="s">
        <v>24</v>
      </c>
      <c r="C14" s="34">
        <f>COUNTIF($F$3:$F$50,"5.G.5")+COUNTIF($I$3:$I$50,"5.G.5")+COUNTIF($L$3:$L$50,"5.G.5")+COUNTIF($O$3:$O$50,"5.G.5")+COUNTIF($R$3:$R$50,"5.G.5")</f>
        <v>0</v>
      </c>
      <c r="D14" s="18"/>
      <c r="E14" s="2" t="s">
        <v>101</v>
      </c>
      <c r="F14" s="2"/>
      <c r="H14" s="2" t="s">
        <v>101</v>
      </c>
      <c r="I14" s="2"/>
      <c r="K14" s="2" t="s">
        <v>101</v>
      </c>
      <c r="L14" s="2"/>
      <c r="N14" s="2" t="s">
        <v>101</v>
      </c>
      <c r="O14" s="2"/>
      <c r="Q14" s="2" t="s">
        <v>101</v>
      </c>
      <c r="R14" s="2"/>
    </row>
    <row r="15" spans="1:18" ht="18" x14ac:dyDescent="0.25">
      <c r="A15" s="3" t="s">
        <v>166</v>
      </c>
      <c r="B15" s="5" t="s">
        <v>26</v>
      </c>
      <c r="C15" s="34">
        <f>COUNTIF($F$3:$F$50,"5.G.6")+COUNTIF($I$3:$I$50,"5.G.6")+COUNTIF($L$3:$L$50,"5.G.6")+COUNTIF($O$3:$O$50,"5.G.6")+COUNTIF($R$3:$R$50,"5.G.6")</f>
        <v>0</v>
      </c>
      <c r="D15" s="18"/>
      <c r="E15" s="2" t="s">
        <v>102</v>
      </c>
      <c r="F15" s="2"/>
      <c r="H15" s="2" t="s">
        <v>102</v>
      </c>
      <c r="I15" s="2"/>
      <c r="K15" s="2" t="s">
        <v>102</v>
      </c>
      <c r="L15" s="2"/>
      <c r="N15" s="2" t="s">
        <v>102</v>
      </c>
      <c r="O15" s="2"/>
      <c r="Q15" s="2" t="s">
        <v>102</v>
      </c>
      <c r="R15" s="2"/>
    </row>
    <row r="16" spans="1:18" ht="18" x14ac:dyDescent="0.25">
      <c r="A16" s="8" t="s">
        <v>167</v>
      </c>
      <c r="B16" s="9" t="s">
        <v>82</v>
      </c>
      <c r="C16" s="34">
        <f>COUNTIF($F$3:$F$50,"5.A")+COUNTIF($I$3:$I$50,"5.A")+COUNTIF($L$3:$L$50,"5.A")+COUNTIF($O$3:$O$50,"5.A")+COUNTIF($R$3:$R$50,"5.A")</f>
        <v>0</v>
      </c>
      <c r="D16" s="18"/>
      <c r="E16" s="2" t="s">
        <v>103</v>
      </c>
      <c r="F16" s="2"/>
      <c r="H16" s="2" t="s">
        <v>103</v>
      </c>
      <c r="I16" s="2"/>
      <c r="K16" s="2" t="s">
        <v>103</v>
      </c>
      <c r="L16" s="2"/>
      <c r="N16" s="2" t="s">
        <v>103</v>
      </c>
      <c r="O16" s="2"/>
      <c r="Q16" s="2" t="s">
        <v>103</v>
      </c>
      <c r="R16" s="2"/>
    </row>
    <row r="17" spans="1:18" ht="18" x14ac:dyDescent="0.25">
      <c r="A17" s="8" t="s">
        <v>168</v>
      </c>
      <c r="B17" s="9" t="s">
        <v>81</v>
      </c>
      <c r="C17" s="34">
        <f>COUNTIF($F$3:$F$50,"5.B")+COUNTIF($I$3:$I$50,"5.B")+COUNTIF($L$3:$L$50,"5.B")+COUNTIF($O$3:$O$50,"5.B")+COUNTIF($R$3:$R$50,"5.B")</f>
        <v>0</v>
      </c>
      <c r="D17" s="18"/>
      <c r="E17" s="2" t="s">
        <v>104</v>
      </c>
      <c r="F17" s="2"/>
      <c r="H17" s="2" t="s">
        <v>104</v>
      </c>
      <c r="I17" s="2"/>
      <c r="K17" s="2" t="s">
        <v>104</v>
      </c>
      <c r="L17" s="2"/>
      <c r="N17" s="2" t="s">
        <v>104</v>
      </c>
      <c r="O17" s="2"/>
      <c r="Q17" s="2" t="s">
        <v>104</v>
      </c>
      <c r="R17" s="2"/>
    </row>
    <row r="18" spans="1:18" ht="18" x14ac:dyDescent="0.25">
      <c r="A18" s="10" t="s">
        <v>32</v>
      </c>
      <c r="B18" s="11" t="s">
        <v>77</v>
      </c>
      <c r="C18" s="34">
        <f>COUNTIF($F$3:$F$50,"5.C")+COUNTIF($I$3:$I$50,"5.C")+COUNTIF($L$3:$L$50,"5.C")+COUNTIF($O$3:$O$50,"5.C")+COUNTIF($R$3:$R$50,"5.C")</f>
        <v>0</v>
      </c>
      <c r="D18" s="18"/>
      <c r="E18" s="2" t="s">
        <v>105</v>
      </c>
      <c r="F18" s="2"/>
      <c r="H18" s="2" t="s">
        <v>105</v>
      </c>
      <c r="I18" s="2"/>
      <c r="K18" s="2" t="s">
        <v>105</v>
      </c>
      <c r="L18" s="2"/>
      <c r="N18" s="2" t="s">
        <v>105</v>
      </c>
      <c r="O18" s="2"/>
      <c r="Q18" s="2" t="s">
        <v>105</v>
      </c>
      <c r="R18" s="2"/>
    </row>
    <row r="19" spans="1:18" ht="18" x14ac:dyDescent="0.25">
      <c r="A19" s="3" t="s">
        <v>169</v>
      </c>
      <c r="B19" s="5" t="s">
        <v>35</v>
      </c>
      <c r="C19" s="34">
        <f>COUNTIF($F$3:$F$50,"5.D.1")+COUNTIF($I$3:$I$50,"5.D.1")+COUNTIF($L$3:$L$50,"5.D.1")+COUNTIF($O$3:$O$50,"5.D.1")+COUNTIF($R$3:$R$50,"5.D.1")</f>
        <v>0</v>
      </c>
      <c r="D19" s="18"/>
      <c r="E19" s="2" t="s">
        <v>106</v>
      </c>
      <c r="F19" s="2"/>
      <c r="H19" s="2" t="s">
        <v>106</v>
      </c>
      <c r="I19" s="2"/>
      <c r="K19" s="2" t="s">
        <v>106</v>
      </c>
      <c r="L19" s="2"/>
      <c r="N19" s="2" t="s">
        <v>106</v>
      </c>
      <c r="O19" s="2"/>
      <c r="Q19" s="2" t="s">
        <v>106</v>
      </c>
      <c r="R19" s="2"/>
    </row>
    <row r="20" spans="1:18" ht="18" x14ac:dyDescent="0.25">
      <c r="A20" s="3" t="s">
        <v>36</v>
      </c>
      <c r="B20" s="5" t="s">
        <v>37</v>
      </c>
      <c r="C20" s="34">
        <f>COUNTIF($F$3:$F$50,"5.D.2")+COUNTIF($I$3:$I$50,"5.D.2")+COUNTIF($L$3:$L$50,"5.D.2")+COUNTIF($O$3:$O$50,"5.D.2")+COUNTIF($R$3:$R$50,"5.D.2")</f>
        <v>0</v>
      </c>
      <c r="D20" s="18"/>
      <c r="E20" s="2" t="s">
        <v>107</v>
      </c>
      <c r="F20" s="2"/>
      <c r="H20" s="2" t="s">
        <v>107</v>
      </c>
      <c r="I20" s="2"/>
      <c r="K20" s="2" t="s">
        <v>107</v>
      </c>
      <c r="L20" s="2"/>
      <c r="N20" s="2" t="s">
        <v>107</v>
      </c>
      <c r="O20" s="2"/>
      <c r="Q20" s="2" t="s">
        <v>107</v>
      </c>
      <c r="R20" s="2"/>
    </row>
    <row r="21" spans="1:18" ht="15" customHeight="1" x14ac:dyDescent="0.25">
      <c r="A21" s="3" t="s">
        <v>38</v>
      </c>
      <c r="B21" s="5" t="s">
        <v>39</v>
      </c>
      <c r="C21" s="34">
        <f>COUNTIF($F$3:$F$50,"5.D.3")+COUNTIF($I$3:$I$50,"5.D.3")+COUNTIF($L$3:$L$50,"5.D.3")+COUNTIF($O$3:$O$50,"5.D.3")+COUNTIF($R$3:$R$50,"5.D.3")</f>
        <v>0</v>
      </c>
      <c r="D21" s="18"/>
      <c r="E21" s="2" t="s">
        <v>108</v>
      </c>
      <c r="F21" s="2"/>
      <c r="H21" s="2" t="s">
        <v>108</v>
      </c>
      <c r="I21" s="2"/>
      <c r="K21" s="2" t="s">
        <v>108</v>
      </c>
      <c r="L21" s="2"/>
      <c r="N21" s="2" t="s">
        <v>108</v>
      </c>
      <c r="O21" s="2"/>
      <c r="Q21" s="2" t="s">
        <v>108</v>
      </c>
      <c r="R21" s="2"/>
    </row>
    <row r="22" spans="1:18" ht="18" x14ac:dyDescent="0.25">
      <c r="A22" s="3" t="s">
        <v>40</v>
      </c>
      <c r="B22" s="5" t="s">
        <v>41</v>
      </c>
      <c r="C22" s="34">
        <f>COUNTIF($F$3:$F$50,"5.D.4")+COUNTIF($I$3:$I$50,"5.D.4")+COUNTIF($L$3:$L$50,"5.D.4")+COUNTIF($O$3:$O$50,"5.D.4")+COUNTIF($R$3:$R$50,"5.D.4")</f>
        <v>0</v>
      </c>
      <c r="D22" s="18"/>
      <c r="E22" s="2" t="s">
        <v>109</v>
      </c>
      <c r="F22" s="2"/>
      <c r="H22" s="2" t="s">
        <v>109</v>
      </c>
      <c r="I22" s="2"/>
      <c r="K22" s="2" t="s">
        <v>109</v>
      </c>
      <c r="L22" s="2"/>
      <c r="N22" s="2" t="s">
        <v>109</v>
      </c>
      <c r="O22" s="2"/>
      <c r="Q22" s="2" t="s">
        <v>109</v>
      </c>
      <c r="R22" s="2"/>
    </row>
    <row r="23" spans="1:18" ht="15" customHeight="1" x14ac:dyDescent="0.25">
      <c r="A23" s="3" t="s">
        <v>42</v>
      </c>
      <c r="B23" s="5" t="s">
        <v>43</v>
      </c>
      <c r="C23" s="34">
        <f>COUNTIF($F$3:$F$50,"5.D.5")+COUNTIF($I$3:$I$50,"5.D.5")+COUNTIF($L$3:$L$50,"5.D.5")+COUNTIF($O$3:$O$50,"5.D.5")+COUNTIF($R$3:$R$50,"5.D.5")</f>
        <v>0</v>
      </c>
      <c r="D23" s="18"/>
      <c r="E23" s="2" t="s">
        <v>110</v>
      </c>
      <c r="F23" s="2"/>
      <c r="H23" s="2" t="s">
        <v>110</v>
      </c>
      <c r="I23" s="2"/>
      <c r="K23" s="2" t="s">
        <v>110</v>
      </c>
      <c r="L23" s="2"/>
      <c r="N23" s="2" t="s">
        <v>110</v>
      </c>
      <c r="O23" s="2"/>
      <c r="Q23" s="2" t="s">
        <v>110</v>
      </c>
      <c r="R23" s="2"/>
    </row>
    <row r="24" spans="1:18" ht="18" x14ac:dyDescent="0.25">
      <c r="A24" s="3" t="s">
        <v>44</v>
      </c>
      <c r="B24" s="5" t="s">
        <v>51</v>
      </c>
      <c r="C24" s="34">
        <f>COUNTIF($F$3:$F$50,"5.D.6")+COUNTIF($I$3:$I$50,"5.D.6")+COUNTIF($L$3:$L$50,"5.D.6")+COUNTIF($O$3:$O$50,"5.D.6")+COUNTIF($R$3:$R$50,"5.D.6")</f>
        <v>0</v>
      </c>
      <c r="D24" s="18"/>
      <c r="E24" s="2" t="s">
        <v>111</v>
      </c>
      <c r="F24" s="2"/>
      <c r="H24" s="2" t="s">
        <v>111</v>
      </c>
      <c r="I24" s="2"/>
      <c r="K24" s="2" t="s">
        <v>111</v>
      </c>
      <c r="L24" s="2"/>
      <c r="N24" s="2" t="s">
        <v>111</v>
      </c>
      <c r="O24" s="2"/>
      <c r="Q24" s="2" t="s">
        <v>111</v>
      </c>
      <c r="R24" s="2"/>
    </row>
    <row r="25" spans="1:18" ht="15" customHeight="1" x14ac:dyDescent="0.25">
      <c r="A25" s="3" t="s">
        <v>45</v>
      </c>
      <c r="B25" s="5" t="s">
        <v>46</v>
      </c>
      <c r="C25" s="34">
        <f>COUNTIF($F$3:$F$50,"5.D.7")+COUNTIF($I$3:$I$50,"5.D.7")+COUNTIF($L$3:$L$50,"5.D.7")+COUNTIF($O$3:$O$50,"5.D.7")+COUNTIF($R$3:$R$50,"5.D.7")</f>
        <v>0</v>
      </c>
      <c r="D25" s="18"/>
      <c r="E25" s="2" t="s">
        <v>112</v>
      </c>
      <c r="F25" s="2"/>
      <c r="H25" s="2" t="s">
        <v>112</v>
      </c>
      <c r="I25" s="2"/>
      <c r="K25" s="2" t="s">
        <v>112</v>
      </c>
      <c r="L25" s="2"/>
      <c r="N25" s="2" t="s">
        <v>112</v>
      </c>
      <c r="O25" s="2"/>
      <c r="Q25" s="2" t="s">
        <v>112</v>
      </c>
      <c r="R25" s="2"/>
    </row>
    <row r="26" spans="1:18" ht="18" x14ac:dyDescent="0.25">
      <c r="A26" s="3" t="s">
        <v>47</v>
      </c>
      <c r="B26" s="5" t="s">
        <v>48</v>
      </c>
      <c r="C26" s="34">
        <f>COUNTIF($F$3:$F$50,"5.D.8")+COUNTIF($I$3:$I$50,"5.D.8")+COUNTIF($L$3:$L$50,"5.D.8")+COUNTIF($O$3:$O$50,"5.D.8")+COUNTIF($R$3:$R$50,"5.D.8")</f>
        <v>0</v>
      </c>
      <c r="D26" s="18"/>
      <c r="E26" s="2" t="s">
        <v>113</v>
      </c>
      <c r="F26" s="2"/>
      <c r="H26" s="2" t="s">
        <v>113</v>
      </c>
      <c r="I26" s="2"/>
      <c r="K26" s="2" t="s">
        <v>113</v>
      </c>
      <c r="L26" s="2"/>
      <c r="N26" s="2" t="s">
        <v>113</v>
      </c>
      <c r="O26" s="2"/>
      <c r="Q26" s="2" t="s">
        <v>113</v>
      </c>
      <c r="R26" s="2"/>
    </row>
    <row r="27" spans="1:18" ht="18" x14ac:dyDescent="0.25">
      <c r="A27" s="3" t="s">
        <v>49</v>
      </c>
      <c r="B27" s="5" t="s">
        <v>50</v>
      </c>
      <c r="C27" s="34">
        <f>COUNTIF($F$3:$F$50,"5.D.9")+COUNTIF($I$3:$I$50,"5.D.9")+COUNTIF($L$3:$L$50,"5.D.9")+COUNTIF($O$3:$O$50,"5.D.9")+COUNTIF($R$3:$R$50,"5.D.9")</f>
        <v>0</v>
      </c>
      <c r="D27" s="18"/>
      <c r="E27" s="2" t="s">
        <v>114</v>
      </c>
      <c r="F27" s="2"/>
      <c r="H27" s="2" t="s">
        <v>114</v>
      </c>
      <c r="I27" s="2"/>
      <c r="K27" s="2" t="s">
        <v>114</v>
      </c>
      <c r="L27" s="2"/>
      <c r="N27" s="2" t="s">
        <v>114</v>
      </c>
      <c r="O27" s="2"/>
      <c r="Q27" s="2" t="s">
        <v>114</v>
      </c>
      <c r="R27" s="2"/>
    </row>
    <row r="28" spans="1:18" ht="18" x14ac:dyDescent="0.25">
      <c r="A28" s="3" t="s">
        <v>52</v>
      </c>
      <c r="B28" s="5" t="s">
        <v>53</v>
      </c>
      <c r="C28" s="34">
        <f>COUNTIF($F$3:$F$50,"5.D.10")+COUNTIF($I$3:$I$50,"5.D.10")+COUNTIF($L$3:$L$50,"5.D.10")+COUNTIF($O$3:$O$50,"5.D.10")+COUNTIF($R$3:$R$50,"5.D.10")</f>
        <v>0</v>
      </c>
      <c r="D28" s="18"/>
      <c r="E28" s="2" t="s">
        <v>115</v>
      </c>
      <c r="F28" s="2"/>
      <c r="H28" s="2" t="s">
        <v>115</v>
      </c>
      <c r="I28" s="2"/>
      <c r="K28" s="2" t="s">
        <v>115</v>
      </c>
      <c r="L28" s="2"/>
      <c r="N28" s="2" t="s">
        <v>115</v>
      </c>
      <c r="O28" s="2"/>
      <c r="Q28" s="2" t="s">
        <v>115</v>
      </c>
      <c r="R28" s="2"/>
    </row>
    <row r="29" spans="1:18" ht="18" x14ac:dyDescent="0.25">
      <c r="A29" s="3" t="s">
        <v>54</v>
      </c>
      <c r="B29" s="5" t="s">
        <v>55</v>
      </c>
      <c r="C29" s="34">
        <f>COUNTIF($F$3:$F$50,"5.D.11")+COUNTIF($I$3:$I$50,"5.D.11")+COUNTIF($L$3:$L$50,"5.D.11")+COUNTIF($O$3:$O$50,"5.D.11")+COUNTIF($R$3:$R$50,"5.D.11")</f>
        <v>0</v>
      </c>
      <c r="D29" s="18"/>
      <c r="E29" s="2" t="s">
        <v>116</v>
      </c>
      <c r="F29" s="2"/>
      <c r="H29" s="2" t="s">
        <v>116</v>
      </c>
      <c r="I29" s="2"/>
      <c r="K29" s="2" t="s">
        <v>116</v>
      </c>
      <c r="L29" s="2"/>
      <c r="N29" s="2" t="s">
        <v>116</v>
      </c>
      <c r="O29" s="2"/>
      <c r="Q29" s="2" t="s">
        <v>116</v>
      </c>
      <c r="R29" s="2"/>
    </row>
    <row r="30" spans="1:18" ht="18" x14ac:dyDescent="0.25">
      <c r="A30" s="8" t="s">
        <v>170</v>
      </c>
      <c r="B30" s="9" t="s">
        <v>76</v>
      </c>
      <c r="C30" s="34">
        <f>COUNTIF($F$3:$F$50,"5.E")+COUNTIF($I$3:$I$50,"5.E")+COUNTIF($L$3:$L$50,"5.E")+COUNTIF($O$3:$O$50,"5.E")+COUNTIF($R$3:$R$50,"5.E")</f>
        <v>0</v>
      </c>
      <c r="D30" s="18"/>
      <c r="E30" s="2" t="s">
        <v>117</v>
      </c>
      <c r="F30" s="2"/>
      <c r="H30" s="2" t="s">
        <v>117</v>
      </c>
      <c r="I30" s="2"/>
      <c r="K30" s="2" t="s">
        <v>117</v>
      </c>
      <c r="L30" s="2"/>
      <c r="N30" s="2" t="s">
        <v>117</v>
      </c>
      <c r="O30" s="2"/>
      <c r="Q30" s="2" t="s">
        <v>117</v>
      </c>
      <c r="R30" s="2"/>
    </row>
    <row r="31" spans="1:18" ht="18" x14ac:dyDescent="0.25">
      <c r="A31" s="8" t="s">
        <v>58</v>
      </c>
      <c r="B31" s="9" t="s">
        <v>78</v>
      </c>
      <c r="C31" s="34">
        <f>COUNTIF($F$3:$F$50,"5.H")+COUNTIF($I$3:$I$50,"5.H")+COUNTIF($L$3:$L$50,"5.H")+COUNTIF($O$3:$O$50,"5.H")+COUNTIF($R$3:$R$50,"5.H")</f>
        <v>0</v>
      </c>
      <c r="D31" s="18"/>
      <c r="E31" s="2" t="s">
        <v>118</v>
      </c>
      <c r="F31" s="2"/>
      <c r="H31" s="2" t="s">
        <v>118</v>
      </c>
      <c r="I31" s="2"/>
      <c r="K31" s="2" t="s">
        <v>118</v>
      </c>
      <c r="L31" s="2"/>
      <c r="N31" s="2" t="s">
        <v>118</v>
      </c>
      <c r="O31" s="2"/>
      <c r="Q31" s="2" t="s">
        <v>118</v>
      </c>
      <c r="R31" s="2"/>
    </row>
    <row r="32" spans="1:18" ht="18" x14ac:dyDescent="0.25">
      <c r="A32" s="7" t="s">
        <v>60</v>
      </c>
      <c r="B32" s="9" t="s">
        <v>79</v>
      </c>
      <c r="C32" s="34">
        <f>COUNTIF($F$3:$F$50,"5.I")+COUNTIF($I$3:$I$50,"5.I")+COUNTIF($L$3:$L$50,"5.I")+COUNTIF($O$3:$O$50,"5.I")+COUNTIF($R$3:$R$50,"5.I")</f>
        <v>0</v>
      </c>
      <c r="D32" s="18"/>
      <c r="E32" s="2" t="s">
        <v>119</v>
      </c>
      <c r="F32" s="2"/>
      <c r="H32" s="2" t="s">
        <v>119</v>
      </c>
      <c r="I32" s="2"/>
      <c r="K32" s="2" t="s">
        <v>119</v>
      </c>
      <c r="L32" s="2"/>
      <c r="N32" s="2" t="s">
        <v>119</v>
      </c>
      <c r="O32" s="2"/>
      <c r="Q32" s="2" t="s">
        <v>119</v>
      </c>
      <c r="R32" s="2"/>
    </row>
    <row r="33" spans="1:18" ht="18" x14ac:dyDescent="0.25">
      <c r="A33" s="8" t="s">
        <v>62</v>
      </c>
      <c r="B33" s="9" t="s">
        <v>80</v>
      </c>
      <c r="C33" s="34">
        <f>COUNTIF($F$3:$F$50,"5.K")+COUNTIF($I$3:$I$50,"5.K")+COUNTIF($L$3:$L$50,"5.K")+COUNTIF($O$3:$O$50,"5.K")+COUNTIF($R$3:$R$50,"5.K")</f>
        <v>0</v>
      </c>
      <c r="D33" s="18"/>
      <c r="E33" s="2" t="s">
        <v>120</v>
      </c>
      <c r="F33" s="2"/>
      <c r="H33" s="2" t="s">
        <v>120</v>
      </c>
      <c r="I33" s="2"/>
      <c r="K33" s="2" t="s">
        <v>120</v>
      </c>
      <c r="L33" s="2"/>
      <c r="N33" s="2" t="s">
        <v>120</v>
      </c>
      <c r="O33" s="2"/>
      <c r="Q33" s="2" t="s">
        <v>120</v>
      </c>
      <c r="R33" s="2"/>
    </row>
    <row r="34" spans="1:18" ht="18" x14ac:dyDescent="0.25">
      <c r="A34" s="8" t="s">
        <v>65</v>
      </c>
      <c r="B34" s="9" t="s">
        <v>73</v>
      </c>
      <c r="C34" s="34">
        <f>COUNTIF($F$3:$F$50,"5.L")+COUNTIF($I$3:$I$50,"5.L")+COUNTIF($L$3:$L$50,"5.L")+COUNTIF($O$3:$O$50,"5.L")+COUNTIF($R$3:$R$50,"5.L")</f>
        <v>0</v>
      </c>
      <c r="D34" s="18"/>
      <c r="E34" s="2" t="s">
        <v>121</v>
      </c>
      <c r="F34" s="2"/>
      <c r="H34" s="2" t="s">
        <v>121</v>
      </c>
      <c r="I34" s="2"/>
      <c r="K34" s="2" t="s">
        <v>121</v>
      </c>
      <c r="L34" s="2"/>
      <c r="N34" s="2" t="s">
        <v>121</v>
      </c>
      <c r="O34" s="2"/>
      <c r="Q34" s="2" t="s">
        <v>121</v>
      </c>
      <c r="R34" s="2"/>
    </row>
    <row r="35" spans="1:18" ht="18" x14ac:dyDescent="0.25">
      <c r="A35" s="8" t="s">
        <v>75</v>
      </c>
      <c r="B35" s="9" t="s">
        <v>10</v>
      </c>
      <c r="C35" s="34">
        <f>COUNTIF($F$3:$F$50,"5.F")+COUNTIF($I$3:$I$50,"5.F")+COUNTIF($L$3:$L$50,"5.F")+COUNTIF($O$3:$O$50,"5.F")+COUNTIF($R$3:$R$50,"5.F")</f>
        <v>0</v>
      </c>
      <c r="D35" s="18"/>
      <c r="E35" s="2" t="s">
        <v>122</v>
      </c>
      <c r="F35" s="2"/>
      <c r="H35" s="2" t="s">
        <v>122</v>
      </c>
      <c r="I35" s="2"/>
      <c r="K35" s="2" t="s">
        <v>122</v>
      </c>
      <c r="L35" s="2"/>
      <c r="N35" s="2" t="s">
        <v>122</v>
      </c>
      <c r="O35" s="2"/>
      <c r="Q35" s="2" t="s">
        <v>122</v>
      </c>
      <c r="R35" s="2"/>
    </row>
    <row r="36" spans="1:18" x14ac:dyDescent="0.25">
      <c r="E36" s="2" t="s">
        <v>123</v>
      </c>
      <c r="F36" s="2"/>
      <c r="H36" s="2" t="s">
        <v>123</v>
      </c>
      <c r="I36" s="2"/>
      <c r="K36" s="2" t="s">
        <v>123</v>
      </c>
      <c r="L36" s="2"/>
      <c r="N36" s="2" t="s">
        <v>123</v>
      </c>
      <c r="O36" s="2"/>
      <c r="Q36" s="2" t="s">
        <v>123</v>
      </c>
      <c r="R36" s="2"/>
    </row>
    <row r="37" spans="1:18" x14ac:dyDescent="0.25">
      <c r="E37" s="2" t="s">
        <v>124</v>
      </c>
      <c r="F37" s="2"/>
      <c r="H37" s="2" t="s">
        <v>124</v>
      </c>
      <c r="I37" s="2"/>
      <c r="K37" s="2" t="s">
        <v>124</v>
      </c>
      <c r="L37" s="2"/>
      <c r="N37" s="2" t="s">
        <v>124</v>
      </c>
      <c r="O37" s="2"/>
      <c r="Q37" s="2" t="s">
        <v>124</v>
      </c>
      <c r="R37" s="2"/>
    </row>
    <row r="38" spans="1:18" ht="18" x14ac:dyDescent="0.25">
      <c r="A38" s="12"/>
      <c r="B38" s="12"/>
      <c r="C38" s="12"/>
      <c r="D38" s="12"/>
      <c r="E38" s="2" t="s">
        <v>125</v>
      </c>
      <c r="F38" s="2"/>
      <c r="H38" s="2" t="s">
        <v>125</v>
      </c>
      <c r="I38" s="2"/>
      <c r="K38" s="2" t="s">
        <v>125</v>
      </c>
      <c r="L38" s="2"/>
      <c r="N38" s="2" t="s">
        <v>125</v>
      </c>
      <c r="O38" s="2"/>
      <c r="Q38" s="2" t="s">
        <v>125</v>
      </c>
      <c r="R38" s="2"/>
    </row>
    <row r="39" spans="1:18" x14ac:dyDescent="0.25">
      <c r="A39" s="13"/>
      <c r="B39" s="13"/>
      <c r="C39" s="13"/>
      <c r="E39" s="2" t="s">
        <v>126</v>
      </c>
      <c r="F39" s="2"/>
      <c r="H39" s="2" t="s">
        <v>126</v>
      </c>
      <c r="I39" s="2"/>
      <c r="K39" s="2" t="s">
        <v>126</v>
      </c>
      <c r="L39" s="2"/>
      <c r="N39" s="2" t="s">
        <v>126</v>
      </c>
      <c r="O39" s="2"/>
      <c r="Q39" s="2" t="s">
        <v>126</v>
      </c>
      <c r="R39" s="2"/>
    </row>
    <row r="40" spans="1:18" ht="18" x14ac:dyDescent="0.25">
      <c r="A40" s="12"/>
      <c r="B40" s="12"/>
      <c r="C40" s="12"/>
      <c r="D40" s="12"/>
      <c r="E40" s="2" t="s">
        <v>127</v>
      </c>
      <c r="F40" s="2"/>
      <c r="H40" s="2" t="s">
        <v>127</v>
      </c>
      <c r="I40" s="2"/>
      <c r="K40" s="2" t="s">
        <v>127</v>
      </c>
      <c r="L40" s="2"/>
      <c r="N40" s="2" t="s">
        <v>127</v>
      </c>
      <c r="O40" s="2"/>
      <c r="Q40" s="2" t="s">
        <v>127</v>
      </c>
      <c r="R40" s="2"/>
    </row>
    <row r="41" spans="1:18" x14ac:dyDescent="0.25">
      <c r="A41" s="13"/>
      <c r="B41" s="13"/>
      <c r="C41" s="13"/>
      <c r="E41" s="2" t="s">
        <v>128</v>
      </c>
      <c r="F41" s="2"/>
      <c r="H41" s="2" t="s">
        <v>128</v>
      </c>
      <c r="I41" s="2"/>
      <c r="K41" s="2" t="s">
        <v>128</v>
      </c>
      <c r="L41" s="2"/>
      <c r="N41" s="2" t="s">
        <v>128</v>
      </c>
      <c r="O41" s="2"/>
      <c r="Q41" s="2" t="s">
        <v>128</v>
      </c>
      <c r="R41" s="2"/>
    </row>
    <row r="42" spans="1:18" ht="18" x14ac:dyDescent="0.25">
      <c r="A42" s="12"/>
      <c r="B42" s="12"/>
      <c r="C42" s="12"/>
      <c r="D42" s="12"/>
      <c r="E42" s="2" t="s">
        <v>129</v>
      </c>
      <c r="F42" s="2"/>
      <c r="H42" s="2" t="s">
        <v>129</v>
      </c>
      <c r="I42" s="2"/>
      <c r="K42" s="2" t="s">
        <v>129</v>
      </c>
      <c r="L42" s="2"/>
      <c r="N42" s="2" t="s">
        <v>129</v>
      </c>
      <c r="O42" s="2"/>
      <c r="Q42" s="2" t="s">
        <v>129</v>
      </c>
      <c r="R42" s="2"/>
    </row>
    <row r="43" spans="1:18" x14ac:dyDescent="0.25">
      <c r="A43" s="13"/>
      <c r="B43" s="13"/>
      <c r="C43" s="13"/>
      <c r="E43" s="2" t="s">
        <v>130</v>
      </c>
      <c r="F43" s="2"/>
      <c r="H43" s="2" t="s">
        <v>130</v>
      </c>
      <c r="I43" s="2"/>
      <c r="K43" s="2" t="s">
        <v>130</v>
      </c>
      <c r="L43" s="2"/>
      <c r="N43" s="2" t="s">
        <v>130</v>
      </c>
      <c r="O43" s="2"/>
      <c r="Q43" s="2" t="s">
        <v>130</v>
      </c>
      <c r="R43" s="2"/>
    </row>
    <row r="44" spans="1:18" ht="18" x14ac:dyDescent="0.25">
      <c r="A44" s="12"/>
      <c r="B44" s="12"/>
      <c r="C44" s="12"/>
      <c r="D44" s="12"/>
      <c r="E44" s="2" t="s">
        <v>131</v>
      </c>
      <c r="F44" s="2"/>
      <c r="H44" s="2" t="s">
        <v>131</v>
      </c>
      <c r="I44" s="2"/>
      <c r="K44" s="2" t="s">
        <v>131</v>
      </c>
      <c r="L44" s="2"/>
      <c r="N44" s="2" t="s">
        <v>131</v>
      </c>
      <c r="O44" s="2"/>
      <c r="Q44" s="2" t="s">
        <v>131</v>
      </c>
      <c r="R44" s="2"/>
    </row>
    <row r="45" spans="1:18" x14ac:dyDescent="0.25">
      <c r="A45" s="13"/>
      <c r="B45" s="13"/>
      <c r="C45" s="13"/>
      <c r="E45" s="2" t="s">
        <v>132</v>
      </c>
      <c r="F45" s="2"/>
      <c r="H45" s="2" t="s">
        <v>132</v>
      </c>
      <c r="I45" s="2"/>
      <c r="K45" s="2" t="s">
        <v>132</v>
      </c>
      <c r="L45" s="2"/>
      <c r="N45" s="2" t="s">
        <v>132</v>
      </c>
      <c r="O45" s="2"/>
      <c r="Q45" s="2" t="s">
        <v>132</v>
      </c>
      <c r="R45" s="2"/>
    </row>
    <row r="46" spans="1:18" ht="18" x14ac:dyDescent="0.25">
      <c r="A46" s="12"/>
      <c r="B46" s="12"/>
      <c r="C46" s="12"/>
      <c r="D46" s="12"/>
      <c r="E46" s="2" t="s">
        <v>133</v>
      </c>
      <c r="F46" s="2"/>
      <c r="H46" s="2" t="s">
        <v>133</v>
      </c>
      <c r="I46" s="2"/>
      <c r="K46" s="2" t="s">
        <v>133</v>
      </c>
      <c r="L46" s="2"/>
      <c r="N46" s="2" t="s">
        <v>133</v>
      </c>
      <c r="O46" s="2"/>
      <c r="Q46" s="2" t="s">
        <v>133</v>
      </c>
      <c r="R46" s="2"/>
    </row>
    <row r="47" spans="1:18" x14ac:dyDescent="0.25">
      <c r="A47" s="13"/>
      <c r="B47" s="13"/>
      <c r="C47" s="13"/>
      <c r="E47" s="2" t="s">
        <v>134</v>
      </c>
      <c r="F47" s="2"/>
      <c r="H47" s="2" t="s">
        <v>134</v>
      </c>
      <c r="I47" s="2"/>
      <c r="K47" s="2" t="s">
        <v>134</v>
      </c>
      <c r="L47" s="2"/>
      <c r="N47" s="2" t="s">
        <v>134</v>
      </c>
      <c r="O47" s="2"/>
      <c r="Q47" s="2" t="s">
        <v>134</v>
      </c>
      <c r="R47" s="2"/>
    </row>
    <row r="48" spans="1:18" ht="18" x14ac:dyDescent="0.25">
      <c r="A48" s="12"/>
      <c r="B48" s="12"/>
      <c r="C48" s="12"/>
      <c r="D48" s="12"/>
      <c r="E48" s="2" t="s">
        <v>135</v>
      </c>
      <c r="F48" s="2"/>
      <c r="H48" s="2" t="s">
        <v>135</v>
      </c>
      <c r="I48" s="2"/>
      <c r="K48" s="2" t="s">
        <v>135</v>
      </c>
      <c r="L48" s="2"/>
      <c r="N48" s="2" t="s">
        <v>135</v>
      </c>
      <c r="O48" s="2"/>
      <c r="Q48" s="2" t="s">
        <v>135</v>
      </c>
      <c r="R48" s="2"/>
    </row>
    <row r="49" spans="1:18" x14ac:dyDescent="0.25">
      <c r="E49" s="2" t="s">
        <v>136</v>
      </c>
      <c r="F49" s="2"/>
      <c r="H49" s="2" t="s">
        <v>136</v>
      </c>
      <c r="I49" s="2"/>
      <c r="K49" s="2" t="s">
        <v>136</v>
      </c>
      <c r="L49" s="2"/>
      <c r="N49" s="2" t="s">
        <v>136</v>
      </c>
      <c r="O49" s="2"/>
      <c r="Q49" s="2" t="s">
        <v>136</v>
      </c>
      <c r="R49" s="2"/>
    </row>
    <row r="50" spans="1:18" ht="18" x14ac:dyDescent="0.25">
      <c r="A50" s="3"/>
      <c r="B50" s="5"/>
      <c r="C50" s="5"/>
      <c r="D50" s="18"/>
      <c r="E50" s="2" t="s">
        <v>137</v>
      </c>
      <c r="F50" s="2"/>
      <c r="H50" s="2" t="s">
        <v>137</v>
      </c>
      <c r="I50" s="2"/>
      <c r="K50" s="2" t="s">
        <v>137</v>
      </c>
      <c r="L50" s="2"/>
      <c r="N50" s="2" t="s">
        <v>137</v>
      </c>
      <c r="O50" s="2"/>
      <c r="Q50" s="2" t="s">
        <v>137</v>
      </c>
      <c r="R50" s="2"/>
    </row>
    <row r="51" spans="1:18" x14ac:dyDescent="0.25">
      <c r="E51" s="43" t="s">
        <v>85</v>
      </c>
      <c r="F51" s="43"/>
      <c r="H51" s="43" t="s">
        <v>85</v>
      </c>
      <c r="I51" s="43"/>
      <c r="K51" s="43" t="s">
        <v>85</v>
      </c>
      <c r="L51" s="43"/>
      <c r="N51" s="43" t="s">
        <v>85</v>
      </c>
      <c r="O51" s="43"/>
      <c r="Q51" s="43" t="s">
        <v>85</v>
      </c>
      <c r="R51" s="43"/>
    </row>
    <row r="52" spans="1:18" ht="15.75" thickBot="1" x14ac:dyDescent="0.3"/>
    <row r="53" spans="1:18" ht="18.75" thickBot="1" x14ac:dyDescent="0.3">
      <c r="A53" s="3"/>
      <c r="B53" s="5"/>
      <c r="C53" s="5"/>
      <c r="D53" s="40" t="s">
        <v>186</v>
      </c>
      <c r="E53" s="40"/>
      <c r="F53" s="36">
        <f>COUNT(F3:F50)</f>
        <v>0</v>
      </c>
      <c r="G53" s="40" t="s">
        <v>186</v>
      </c>
      <c r="H53" s="40"/>
      <c r="I53" s="36">
        <f>COUNT(I3:I50)</f>
        <v>0</v>
      </c>
      <c r="J53" s="40" t="s">
        <v>186</v>
      </c>
      <c r="K53" s="40"/>
      <c r="L53" s="36">
        <f>COUNT(L3:L50)</f>
        <v>0</v>
      </c>
      <c r="M53" s="40" t="s">
        <v>186</v>
      </c>
      <c r="N53" s="40"/>
      <c r="O53" s="36">
        <f>COUNT(O3:O50)</f>
        <v>0</v>
      </c>
      <c r="P53" s="40" t="s">
        <v>186</v>
      </c>
      <c r="Q53" s="40"/>
      <c r="R53" s="36">
        <f>COUNT(R3:R50)</f>
        <v>0</v>
      </c>
    </row>
    <row r="56" spans="1:18" ht="18" x14ac:dyDescent="0.25">
      <c r="A56" s="5"/>
    </row>
    <row r="59" spans="1:18" ht="18" x14ac:dyDescent="0.25">
      <c r="A59" s="5"/>
    </row>
  </sheetData>
  <mergeCells count="12">
    <mergeCell ref="A3:B4"/>
    <mergeCell ref="H51:I51"/>
    <mergeCell ref="K51:L51"/>
    <mergeCell ref="N51:O51"/>
    <mergeCell ref="Q51:R51"/>
    <mergeCell ref="E51:F51"/>
    <mergeCell ref="C3:C4"/>
    <mergeCell ref="D53:E53"/>
    <mergeCell ref="G53:H53"/>
    <mergeCell ref="J53:K53"/>
    <mergeCell ref="M53:N53"/>
    <mergeCell ref="P53:Q53"/>
  </mergeCells>
  <dataValidations count="1">
    <dataValidation type="list" allowBlank="1" showInputMessage="1" showErrorMessage="1" promptTitle="Timesheet Code" prompt="Pick the most appropriate code" sqref="F3:F50 O3:O50 I3:I50 L3:L50 R3:R50" xr:uid="{BE697279-6DF0-4AEA-8A2E-CC730C7A33AB}">
      <formula1>$A$5:$A$35</formula1>
    </dataValidation>
  </dataValidations>
  <pageMargins left="0.45" right="0.45" top="0.6" bottom="0.25" header="0.3" footer="0.3"/>
  <pageSetup orientation="portrait" r:id="rId1"/>
  <headerFooter>
    <oddHeader>&amp;CADRC OMAC 100% Timekeeping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16AA3-990A-4112-A4F6-77E5D24A81AD}">
  <dimension ref="A1:R59"/>
  <sheetViews>
    <sheetView zoomScaleNormal="100" workbookViewId="0">
      <selection activeCell="B2" sqref="B2"/>
    </sheetView>
  </sheetViews>
  <sheetFormatPr defaultRowHeight="15" x14ac:dyDescent="0.25"/>
  <cols>
    <col min="1" max="1" width="9" customWidth="1"/>
    <col min="2" max="2" width="73" customWidth="1"/>
    <col min="3" max="3" width="21.42578125" customWidth="1"/>
    <col min="4" max="4" width="13.42578125" style="13" customWidth="1"/>
    <col min="5" max="5" width="15.85546875" customWidth="1"/>
    <col min="6" max="6" width="33.42578125" customWidth="1"/>
    <col min="8" max="8" width="15.85546875" customWidth="1"/>
    <col min="9" max="9" width="33.42578125" customWidth="1"/>
    <col min="11" max="11" width="15.85546875" customWidth="1"/>
    <col min="12" max="12" width="33.42578125" customWidth="1"/>
    <col min="14" max="14" width="15.85546875" customWidth="1"/>
    <col min="15" max="15" width="33.42578125" customWidth="1"/>
    <col min="17" max="17" width="15.85546875" customWidth="1"/>
    <col min="18" max="18" width="33.42578125" customWidth="1"/>
  </cols>
  <sheetData>
    <row r="1" spans="1:18" x14ac:dyDescent="0.25">
      <c r="A1" s="15" t="s">
        <v>88</v>
      </c>
      <c r="E1" s="15" t="s">
        <v>86</v>
      </c>
      <c r="F1" s="19"/>
      <c r="H1" s="15" t="s">
        <v>86</v>
      </c>
      <c r="I1" s="19"/>
      <c r="K1" s="15" t="s">
        <v>86</v>
      </c>
      <c r="L1" s="19"/>
      <c r="N1" s="15" t="s">
        <v>86</v>
      </c>
      <c r="O1" s="19"/>
      <c r="Q1" s="15" t="s">
        <v>86</v>
      </c>
      <c r="R1" s="19"/>
    </row>
    <row r="2" spans="1:18" x14ac:dyDescent="0.25">
      <c r="A2" s="15" t="s">
        <v>89</v>
      </c>
      <c r="B2" s="16"/>
      <c r="C2" s="16"/>
      <c r="E2" s="1" t="s">
        <v>0</v>
      </c>
      <c r="F2" s="1" t="s">
        <v>84</v>
      </c>
      <c r="H2" s="1" t="s">
        <v>0</v>
      </c>
      <c r="I2" s="1" t="s">
        <v>84</v>
      </c>
      <c r="K2" s="1" t="s">
        <v>0</v>
      </c>
      <c r="L2" s="1" t="s">
        <v>84</v>
      </c>
      <c r="N2" s="1" t="s">
        <v>0</v>
      </c>
      <c r="O2" s="1" t="s">
        <v>84</v>
      </c>
      <c r="Q2" s="1" t="s">
        <v>0</v>
      </c>
      <c r="R2" s="1" t="s">
        <v>84</v>
      </c>
    </row>
    <row r="3" spans="1:18" x14ac:dyDescent="0.25">
      <c r="A3" s="41" t="s">
        <v>2</v>
      </c>
      <c r="B3" s="41"/>
      <c r="C3" s="44" t="s">
        <v>187</v>
      </c>
      <c r="D3" s="16"/>
      <c r="E3" s="2" t="s">
        <v>90</v>
      </c>
      <c r="F3" s="2"/>
      <c r="G3" s="14"/>
      <c r="H3" s="2" t="s">
        <v>90</v>
      </c>
      <c r="I3" s="2"/>
      <c r="J3" s="14"/>
      <c r="K3" s="2" t="s">
        <v>90</v>
      </c>
      <c r="L3" s="2"/>
      <c r="N3" s="2" t="s">
        <v>90</v>
      </c>
      <c r="O3" s="2"/>
      <c r="Q3" s="2" t="s">
        <v>90</v>
      </c>
      <c r="R3" s="2"/>
    </row>
    <row r="4" spans="1:18" ht="18" customHeight="1" x14ac:dyDescent="0.25">
      <c r="A4" s="41"/>
      <c r="B4" s="41"/>
      <c r="C4" s="44"/>
      <c r="D4" s="17"/>
      <c r="E4" s="2" t="s">
        <v>91</v>
      </c>
      <c r="F4" s="2"/>
      <c r="G4" s="14"/>
      <c r="H4" s="2" t="s">
        <v>91</v>
      </c>
      <c r="I4" s="2"/>
      <c r="J4" s="14"/>
      <c r="K4" s="2" t="s">
        <v>91</v>
      </c>
      <c r="L4" s="2"/>
      <c r="N4" s="2" t="s">
        <v>91</v>
      </c>
      <c r="O4" s="2"/>
      <c r="Q4" s="2" t="s">
        <v>91</v>
      </c>
      <c r="R4" s="2"/>
    </row>
    <row r="5" spans="1:18" ht="18" x14ac:dyDescent="0.25">
      <c r="A5" s="8" t="s">
        <v>157</v>
      </c>
      <c r="B5" s="9" t="s">
        <v>1</v>
      </c>
      <c r="C5" s="34">
        <f>COUNTIF($F$3:$F$50,"1.A")+COUNTIF($I$3:$I$50,"1.A")+COUNTIF($L$3:$L$50,"1.A")+COUNTIF($O$3:$O$50,"1.A")+COUNTIF($R$3:$R$50,"1.A")</f>
        <v>0</v>
      </c>
      <c r="D5" s="18"/>
      <c r="E5" s="2" t="s">
        <v>92</v>
      </c>
      <c r="F5" s="2"/>
      <c r="H5" s="2" t="s">
        <v>92</v>
      </c>
      <c r="I5" s="2"/>
      <c r="K5" s="2" t="s">
        <v>92</v>
      </c>
      <c r="L5" s="2"/>
      <c r="N5" s="2" t="s">
        <v>92</v>
      </c>
      <c r="O5" s="2"/>
      <c r="Q5" s="2" t="s">
        <v>92</v>
      </c>
      <c r="R5" s="2"/>
    </row>
    <row r="6" spans="1:18" ht="18" x14ac:dyDescent="0.25">
      <c r="A6" s="3" t="s">
        <v>188</v>
      </c>
      <c r="B6" s="5" t="s">
        <v>3</v>
      </c>
      <c r="C6" s="34">
        <f>COUNTIF($F$3:$F$50,"1.B")+COUNTIF($I$3:$I$50,"1.B")+COUNTIF($L$3:$L$50,"1.B")+COUNTIF($O$3:$O$50,"1.B")+COUNTIF($R$3:$R$50,"1.B")</f>
        <v>0</v>
      </c>
      <c r="D6" s="18"/>
      <c r="E6" s="2" t="s">
        <v>93</v>
      </c>
      <c r="F6" s="2"/>
      <c r="H6" s="2" t="s">
        <v>93</v>
      </c>
      <c r="I6" s="2"/>
      <c r="K6" s="2" t="s">
        <v>93</v>
      </c>
      <c r="L6" s="2"/>
      <c r="N6" s="2" t="s">
        <v>93</v>
      </c>
      <c r="O6" s="2"/>
      <c r="Q6" s="2" t="s">
        <v>93</v>
      </c>
      <c r="R6" s="2"/>
    </row>
    <row r="7" spans="1:18" ht="18" x14ac:dyDescent="0.25">
      <c r="A7" s="3" t="s">
        <v>159</v>
      </c>
      <c r="B7" s="5" t="s">
        <v>4</v>
      </c>
      <c r="C7" s="34">
        <f>COUNTIF($F$3:$F$50,"1.C")+COUNTIF($I$3:$I$50,"1.C")+COUNTIF($L$3:$L$50,"1.C")+COUNTIF($O$3:$O$50,"1.C")+COUNTIF($R$3:$R$50,"1.C")</f>
        <v>0</v>
      </c>
      <c r="D7" s="18"/>
      <c r="E7" s="2" t="s">
        <v>94</v>
      </c>
      <c r="F7" s="2"/>
      <c r="H7" s="2" t="s">
        <v>94</v>
      </c>
      <c r="I7" s="2"/>
      <c r="K7" s="2" t="s">
        <v>94</v>
      </c>
      <c r="L7" s="2"/>
      <c r="N7" s="2" t="s">
        <v>94</v>
      </c>
      <c r="O7" s="2"/>
      <c r="Q7" s="2" t="s">
        <v>94</v>
      </c>
      <c r="R7" s="2"/>
    </row>
    <row r="8" spans="1:18" ht="18" x14ac:dyDescent="0.25">
      <c r="A8" s="3" t="s">
        <v>160</v>
      </c>
      <c r="B8" s="5" t="s">
        <v>11</v>
      </c>
      <c r="C8" s="34">
        <f>COUNTIF($F$3:$F$50,"1.D")+COUNTIF($I$3:$I$50,"1.D")+COUNTIF($L$3:$L$50,"1.D")+COUNTIF($O$3:$O$50,"1.D")+COUNTIF($R$3:$R$50,"1.D")</f>
        <v>0</v>
      </c>
      <c r="D8" s="18"/>
      <c r="E8" s="2" t="s">
        <v>95</v>
      </c>
      <c r="F8" s="2"/>
      <c r="H8" s="2" t="s">
        <v>95</v>
      </c>
      <c r="I8" s="2"/>
      <c r="K8" s="2" t="s">
        <v>95</v>
      </c>
      <c r="L8" s="2"/>
      <c r="N8" s="2" t="s">
        <v>95</v>
      </c>
      <c r="O8" s="2"/>
      <c r="Q8" s="2" t="s">
        <v>95</v>
      </c>
      <c r="R8" s="2"/>
    </row>
    <row r="9" spans="1:18" ht="18" x14ac:dyDescent="0.25">
      <c r="A9" s="8" t="s">
        <v>161</v>
      </c>
      <c r="B9" s="9" t="s">
        <v>87</v>
      </c>
      <c r="C9" s="34">
        <f>COUNTIF($F$3:$F$50,"2.A")+COUNTIF($I$3:$I$50,"2.A")+COUNTIF($L$3:$L$50,"2.A")+COUNTIF($O$3:$O$50,"2.A")+COUNTIF($R$3:$R$50,"2.A")</f>
        <v>0</v>
      </c>
      <c r="D9" s="18"/>
      <c r="E9" s="2" t="s">
        <v>96</v>
      </c>
      <c r="F9" s="2"/>
      <c r="H9" s="2" t="s">
        <v>96</v>
      </c>
      <c r="I9" s="2"/>
      <c r="K9" s="2" t="s">
        <v>96</v>
      </c>
      <c r="L9" s="2"/>
      <c r="N9" s="2" t="s">
        <v>96</v>
      </c>
      <c r="O9" s="2"/>
      <c r="Q9" s="2" t="s">
        <v>96</v>
      </c>
      <c r="R9" s="2"/>
    </row>
    <row r="10" spans="1:18" ht="18" x14ac:dyDescent="0.25">
      <c r="A10" s="3" t="s">
        <v>162</v>
      </c>
      <c r="B10" s="5" t="s">
        <v>6</v>
      </c>
      <c r="C10" s="34">
        <f>COUNTIF($F$3:$F$50,"2.B")+COUNTIF($I$3:$I$50,"2.B")+COUNTIF($L$3:$L$50,"2.B")+COUNTIF($O$3:$O$50,"2.B")+COUNTIF($R$3:$R$50,"2.B")</f>
        <v>0</v>
      </c>
      <c r="D10" s="18"/>
      <c r="E10" s="2" t="s">
        <v>97</v>
      </c>
      <c r="F10" s="2"/>
      <c r="H10" s="2" t="s">
        <v>97</v>
      </c>
      <c r="I10" s="2"/>
      <c r="K10" s="2" t="s">
        <v>97</v>
      </c>
      <c r="L10" s="2"/>
      <c r="N10" s="2" t="s">
        <v>97</v>
      </c>
      <c r="O10" s="2"/>
      <c r="Q10" s="2" t="s">
        <v>97</v>
      </c>
      <c r="R10" s="2"/>
    </row>
    <row r="11" spans="1:18" ht="18" x14ac:dyDescent="0.25">
      <c r="A11" s="3" t="s">
        <v>163</v>
      </c>
      <c r="B11" s="5" t="s">
        <v>7</v>
      </c>
      <c r="C11" s="34">
        <f>COUNTIF($F$3:$F$50,"2.C")+COUNTIF($I$3:$I$50,"2.C")+COUNTIF($L$3:$L$50,"2.C")+COUNTIF($O$3:$O$50,"2.C")+COUNTIF($R$3:$R$50,"2.C")</f>
        <v>0</v>
      </c>
      <c r="D11" s="18"/>
      <c r="E11" s="2" t="s">
        <v>98</v>
      </c>
      <c r="F11" s="2"/>
      <c r="H11" s="2" t="s">
        <v>98</v>
      </c>
      <c r="I11" s="2"/>
      <c r="K11" s="2" t="s">
        <v>98</v>
      </c>
      <c r="L11" s="2"/>
      <c r="N11" s="2" t="s">
        <v>98</v>
      </c>
      <c r="O11" s="2"/>
      <c r="Q11" s="2" t="s">
        <v>98</v>
      </c>
      <c r="R11" s="2"/>
    </row>
    <row r="12" spans="1:18" ht="18" x14ac:dyDescent="0.25">
      <c r="A12" s="8" t="s">
        <v>164</v>
      </c>
      <c r="B12" s="9" t="s">
        <v>21</v>
      </c>
      <c r="C12" s="34">
        <f>COUNTIF($F$3:$F$50,"5.G.2")+COUNTIF($I$3:$I$50,"5.G.2")+COUNTIF($L$3:$L$50,"5.G.2")+COUNTIF($O$3:$O$50,"5.G.2")+COUNTIF($R$3:$R$50,"5.G.2")</f>
        <v>0</v>
      </c>
      <c r="D12" s="18"/>
      <c r="E12" s="2" t="s">
        <v>99</v>
      </c>
      <c r="F12" s="2"/>
      <c r="H12" s="2" t="s">
        <v>99</v>
      </c>
      <c r="I12" s="2"/>
      <c r="K12" s="2" t="s">
        <v>99</v>
      </c>
      <c r="L12" s="2"/>
      <c r="N12" s="2" t="s">
        <v>99</v>
      </c>
      <c r="O12" s="2"/>
      <c r="Q12" s="2" t="s">
        <v>99</v>
      </c>
      <c r="R12" s="2"/>
    </row>
    <row r="13" spans="1:18" ht="18" x14ac:dyDescent="0.25">
      <c r="A13" s="3" t="s">
        <v>20</v>
      </c>
      <c r="B13" s="5" t="s">
        <v>19</v>
      </c>
      <c r="C13" s="34">
        <f>COUNTIF($F$3:$F$50,"5.G.3")+COUNTIF($I$3:$I$50,"5.G.3")+COUNTIF($L$3:$L$50,"5.G.3")+COUNTIF($O$3:$O$50,"5.G.3")+COUNTIF($R$3:$R$50,"5.G.3")</f>
        <v>0</v>
      </c>
      <c r="D13" s="18"/>
      <c r="E13" s="2" t="s">
        <v>100</v>
      </c>
      <c r="F13" s="2"/>
      <c r="H13" s="2" t="s">
        <v>100</v>
      </c>
      <c r="I13" s="2"/>
      <c r="K13" s="2" t="s">
        <v>100</v>
      </c>
      <c r="L13" s="2"/>
      <c r="N13" s="2" t="s">
        <v>100</v>
      </c>
      <c r="O13" s="2"/>
      <c r="Q13" s="2" t="s">
        <v>100</v>
      </c>
      <c r="R13" s="2"/>
    </row>
    <row r="14" spans="1:18" ht="18" x14ac:dyDescent="0.25">
      <c r="A14" s="3" t="s">
        <v>165</v>
      </c>
      <c r="B14" s="5" t="s">
        <v>24</v>
      </c>
      <c r="C14" s="34">
        <f>COUNTIF($F$3:$F$50,"5.G.5")+COUNTIF($I$3:$I$50,"5.G.5")+COUNTIF($L$3:$L$50,"5.G.5")+COUNTIF($O$3:$O$50,"5.G.5")+COUNTIF($R$3:$R$50,"5.G.5")</f>
        <v>0</v>
      </c>
      <c r="D14" s="18"/>
      <c r="E14" s="2" t="s">
        <v>101</v>
      </c>
      <c r="F14" s="2"/>
      <c r="H14" s="2" t="s">
        <v>101</v>
      </c>
      <c r="I14" s="2"/>
      <c r="K14" s="2" t="s">
        <v>101</v>
      </c>
      <c r="L14" s="2"/>
      <c r="N14" s="2" t="s">
        <v>101</v>
      </c>
      <c r="O14" s="2"/>
      <c r="Q14" s="2" t="s">
        <v>101</v>
      </c>
      <c r="R14" s="2"/>
    </row>
    <row r="15" spans="1:18" ht="18" x14ac:dyDescent="0.25">
      <c r="A15" s="3" t="s">
        <v>166</v>
      </c>
      <c r="B15" s="5" t="s">
        <v>26</v>
      </c>
      <c r="C15" s="34">
        <f>COUNTIF($F$3:$F$50,"5.G.6")+COUNTIF($I$3:$I$50,"5.G.6")+COUNTIF($L$3:$L$50,"5.G.6")+COUNTIF($O$3:$O$50,"5.G.6")+COUNTIF($R$3:$R$50,"5.G.6")</f>
        <v>0</v>
      </c>
      <c r="D15" s="18"/>
      <c r="E15" s="2" t="s">
        <v>102</v>
      </c>
      <c r="F15" s="2"/>
      <c r="H15" s="2" t="s">
        <v>102</v>
      </c>
      <c r="I15" s="2"/>
      <c r="K15" s="2" t="s">
        <v>102</v>
      </c>
      <c r="L15" s="2"/>
      <c r="N15" s="2" t="s">
        <v>102</v>
      </c>
      <c r="O15" s="2"/>
      <c r="Q15" s="2" t="s">
        <v>102</v>
      </c>
      <c r="R15" s="2"/>
    </row>
    <row r="16" spans="1:18" ht="18" x14ac:dyDescent="0.25">
      <c r="A16" s="8" t="s">
        <v>167</v>
      </c>
      <c r="B16" s="9" t="s">
        <v>82</v>
      </c>
      <c r="C16" s="34">
        <f>COUNTIF($F$3:$F$50,"5.A")+COUNTIF($I$3:$I$50,"5.A")+COUNTIF($L$3:$L$50,"5.A")+COUNTIF($O$3:$O$50,"5.A")+COUNTIF($R$3:$R$50,"5.A")</f>
        <v>0</v>
      </c>
      <c r="D16" s="18"/>
      <c r="E16" s="2" t="s">
        <v>103</v>
      </c>
      <c r="F16" s="2"/>
      <c r="H16" s="2" t="s">
        <v>103</v>
      </c>
      <c r="I16" s="2"/>
      <c r="K16" s="2" t="s">
        <v>103</v>
      </c>
      <c r="L16" s="2"/>
      <c r="N16" s="2" t="s">
        <v>103</v>
      </c>
      <c r="O16" s="2"/>
      <c r="Q16" s="2" t="s">
        <v>103</v>
      </c>
      <c r="R16" s="2"/>
    </row>
    <row r="17" spans="1:18" ht="18" x14ac:dyDescent="0.25">
      <c r="A17" s="8" t="s">
        <v>168</v>
      </c>
      <c r="B17" s="9" t="s">
        <v>81</v>
      </c>
      <c r="C17" s="34">
        <f>COUNTIF($F$3:$F$50,"5.B")+COUNTIF($I$3:$I$50,"5.B")+COUNTIF($L$3:$L$50,"5.B")+COUNTIF($O$3:$O$50,"5.B")+COUNTIF($R$3:$R$50,"5.B")</f>
        <v>0</v>
      </c>
      <c r="D17" s="18"/>
      <c r="E17" s="2" t="s">
        <v>104</v>
      </c>
      <c r="F17" s="2"/>
      <c r="H17" s="2" t="s">
        <v>104</v>
      </c>
      <c r="I17" s="2"/>
      <c r="K17" s="2" t="s">
        <v>104</v>
      </c>
      <c r="L17" s="2"/>
      <c r="N17" s="2" t="s">
        <v>104</v>
      </c>
      <c r="O17" s="2"/>
      <c r="Q17" s="2" t="s">
        <v>104</v>
      </c>
      <c r="R17" s="2"/>
    </row>
    <row r="18" spans="1:18" ht="18" x14ac:dyDescent="0.25">
      <c r="A18" s="10" t="s">
        <v>32</v>
      </c>
      <c r="B18" s="11" t="s">
        <v>77</v>
      </c>
      <c r="C18" s="34">
        <f>COUNTIF($F$3:$F$50,"5.C")+COUNTIF($I$3:$I$50,"5.C")+COUNTIF($L$3:$L$50,"5.C")+COUNTIF($O$3:$O$50,"5.C")+COUNTIF($R$3:$R$50,"5.C")</f>
        <v>0</v>
      </c>
      <c r="D18" s="18"/>
      <c r="E18" s="2" t="s">
        <v>105</v>
      </c>
      <c r="F18" s="2"/>
      <c r="H18" s="2" t="s">
        <v>105</v>
      </c>
      <c r="I18" s="2"/>
      <c r="K18" s="2" t="s">
        <v>105</v>
      </c>
      <c r="L18" s="2"/>
      <c r="N18" s="2" t="s">
        <v>105</v>
      </c>
      <c r="O18" s="2"/>
      <c r="Q18" s="2" t="s">
        <v>105</v>
      </c>
      <c r="R18" s="2"/>
    </row>
    <row r="19" spans="1:18" ht="18" x14ac:dyDescent="0.25">
      <c r="A19" s="3" t="s">
        <v>169</v>
      </c>
      <c r="B19" s="5" t="s">
        <v>35</v>
      </c>
      <c r="C19" s="34">
        <f>COUNTIF($F$3:$F$50,"5.D.1")+COUNTIF($I$3:$I$50,"5.D.1")+COUNTIF($L$3:$L$50,"5.D.1")+COUNTIF($O$3:$O$50,"5.D.1")+COUNTIF($R$3:$R$50,"5.D.1")</f>
        <v>0</v>
      </c>
      <c r="D19" s="18"/>
      <c r="E19" s="2" t="s">
        <v>106</v>
      </c>
      <c r="F19" s="2"/>
      <c r="H19" s="2" t="s">
        <v>106</v>
      </c>
      <c r="I19" s="2"/>
      <c r="K19" s="2" t="s">
        <v>106</v>
      </c>
      <c r="L19" s="2"/>
      <c r="N19" s="2" t="s">
        <v>106</v>
      </c>
      <c r="O19" s="2"/>
      <c r="Q19" s="2" t="s">
        <v>106</v>
      </c>
      <c r="R19" s="2"/>
    </row>
    <row r="20" spans="1:18" ht="18" x14ac:dyDescent="0.25">
      <c r="A20" s="3" t="s">
        <v>36</v>
      </c>
      <c r="B20" s="5" t="s">
        <v>37</v>
      </c>
      <c r="C20" s="34">
        <f>COUNTIF($F$3:$F$50,"5.D.2")+COUNTIF($I$3:$I$50,"5.D.2")+COUNTIF($L$3:$L$50,"5.D.2")+COUNTIF($O$3:$O$50,"5.D.2")+COUNTIF($R$3:$R$50,"5.D.2")</f>
        <v>0</v>
      </c>
      <c r="D20" s="18"/>
      <c r="E20" s="2" t="s">
        <v>107</v>
      </c>
      <c r="F20" s="2"/>
      <c r="H20" s="2" t="s">
        <v>107</v>
      </c>
      <c r="I20" s="2"/>
      <c r="K20" s="2" t="s">
        <v>107</v>
      </c>
      <c r="L20" s="2"/>
      <c r="N20" s="2" t="s">
        <v>107</v>
      </c>
      <c r="O20" s="2"/>
      <c r="Q20" s="2" t="s">
        <v>107</v>
      </c>
      <c r="R20" s="2"/>
    </row>
    <row r="21" spans="1:18" ht="15" customHeight="1" x14ac:dyDescent="0.25">
      <c r="A21" s="3" t="s">
        <v>38</v>
      </c>
      <c r="B21" s="5" t="s">
        <v>39</v>
      </c>
      <c r="C21" s="34">
        <f>COUNTIF($F$3:$F$50,"5.D.3")+COUNTIF($I$3:$I$50,"5.D.3")+COUNTIF($L$3:$L$50,"5.D.3")+COUNTIF($O$3:$O$50,"5.D.3")+COUNTIF($R$3:$R$50,"5.D.3")</f>
        <v>0</v>
      </c>
      <c r="D21" s="18"/>
      <c r="E21" s="2" t="s">
        <v>108</v>
      </c>
      <c r="F21" s="2"/>
      <c r="H21" s="2" t="s">
        <v>108</v>
      </c>
      <c r="I21" s="2"/>
      <c r="K21" s="2" t="s">
        <v>108</v>
      </c>
      <c r="L21" s="2"/>
      <c r="N21" s="2" t="s">
        <v>108</v>
      </c>
      <c r="O21" s="2"/>
      <c r="Q21" s="2" t="s">
        <v>108</v>
      </c>
      <c r="R21" s="2"/>
    </row>
    <row r="22" spans="1:18" ht="18" x14ac:dyDescent="0.25">
      <c r="A22" s="3" t="s">
        <v>40</v>
      </c>
      <c r="B22" s="5" t="s">
        <v>41</v>
      </c>
      <c r="C22" s="34">
        <f>COUNTIF($F$3:$F$50,"5.D.4")+COUNTIF($I$3:$I$50,"5.D.4")+COUNTIF($L$3:$L$50,"5.D.4")+COUNTIF($O$3:$O$50,"5.D.4")+COUNTIF($R$3:$R$50,"5.D.4")</f>
        <v>0</v>
      </c>
      <c r="D22" s="18"/>
      <c r="E22" s="2" t="s">
        <v>109</v>
      </c>
      <c r="F22" s="2"/>
      <c r="H22" s="2" t="s">
        <v>109</v>
      </c>
      <c r="I22" s="2"/>
      <c r="K22" s="2" t="s">
        <v>109</v>
      </c>
      <c r="L22" s="2"/>
      <c r="N22" s="2" t="s">
        <v>109</v>
      </c>
      <c r="O22" s="2"/>
      <c r="Q22" s="2" t="s">
        <v>109</v>
      </c>
      <c r="R22" s="2"/>
    </row>
    <row r="23" spans="1:18" ht="15" customHeight="1" x14ac:dyDescent="0.25">
      <c r="A23" s="3" t="s">
        <v>42</v>
      </c>
      <c r="B23" s="5" t="s">
        <v>43</v>
      </c>
      <c r="C23" s="34">
        <f>COUNTIF($F$3:$F$50,"5.D.5")+COUNTIF($I$3:$I$50,"5.D.5")+COUNTIF($L$3:$L$50,"5.D.5")+COUNTIF($O$3:$O$50,"5.D.5")+COUNTIF($R$3:$R$50,"5.D.5")</f>
        <v>0</v>
      </c>
      <c r="D23" s="18"/>
      <c r="E23" s="2" t="s">
        <v>110</v>
      </c>
      <c r="F23" s="2"/>
      <c r="H23" s="2" t="s">
        <v>110</v>
      </c>
      <c r="I23" s="2"/>
      <c r="K23" s="2" t="s">
        <v>110</v>
      </c>
      <c r="L23" s="2"/>
      <c r="N23" s="2" t="s">
        <v>110</v>
      </c>
      <c r="O23" s="2"/>
      <c r="Q23" s="2" t="s">
        <v>110</v>
      </c>
      <c r="R23" s="2"/>
    </row>
    <row r="24" spans="1:18" ht="18" x14ac:dyDescent="0.25">
      <c r="A24" s="3" t="s">
        <v>44</v>
      </c>
      <c r="B24" s="5" t="s">
        <v>51</v>
      </c>
      <c r="C24" s="34">
        <f>COUNTIF($F$3:$F$50,"5.D.6")+COUNTIF($I$3:$I$50,"5.D.6")+COUNTIF($L$3:$L$50,"5.D.6")+COUNTIF($O$3:$O$50,"5.D.6")+COUNTIF($R$3:$R$50,"5.D.6")</f>
        <v>0</v>
      </c>
      <c r="D24" s="18"/>
      <c r="E24" s="2" t="s">
        <v>111</v>
      </c>
      <c r="F24" s="2"/>
      <c r="H24" s="2" t="s">
        <v>111</v>
      </c>
      <c r="I24" s="2"/>
      <c r="K24" s="2" t="s">
        <v>111</v>
      </c>
      <c r="L24" s="2"/>
      <c r="N24" s="2" t="s">
        <v>111</v>
      </c>
      <c r="O24" s="2"/>
      <c r="Q24" s="2" t="s">
        <v>111</v>
      </c>
      <c r="R24" s="2"/>
    </row>
    <row r="25" spans="1:18" ht="15" customHeight="1" x14ac:dyDescent="0.25">
      <c r="A25" s="3" t="s">
        <v>45</v>
      </c>
      <c r="B25" s="5" t="s">
        <v>46</v>
      </c>
      <c r="C25" s="34">
        <f>COUNTIF($F$3:$F$50,"5.D.7")+COUNTIF($I$3:$I$50,"5.D.7")+COUNTIF($L$3:$L$50,"5.D.7")+COUNTIF($O$3:$O$50,"5.D.7")+COUNTIF($R$3:$R$50,"5.D.7")</f>
        <v>0</v>
      </c>
      <c r="D25" s="18"/>
      <c r="E25" s="2" t="s">
        <v>112</v>
      </c>
      <c r="F25" s="2"/>
      <c r="H25" s="2" t="s">
        <v>112</v>
      </c>
      <c r="I25" s="2"/>
      <c r="K25" s="2" t="s">
        <v>112</v>
      </c>
      <c r="L25" s="2"/>
      <c r="N25" s="2" t="s">
        <v>112</v>
      </c>
      <c r="O25" s="2"/>
      <c r="Q25" s="2" t="s">
        <v>112</v>
      </c>
      <c r="R25" s="2"/>
    </row>
    <row r="26" spans="1:18" ht="18" x14ac:dyDescent="0.25">
      <c r="A26" s="3" t="s">
        <v>47</v>
      </c>
      <c r="B26" s="5" t="s">
        <v>48</v>
      </c>
      <c r="C26" s="34">
        <f>COUNTIF($F$3:$F$50,"5.D.8")+COUNTIF($I$3:$I$50,"5.D.8")+COUNTIF($L$3:$L$50,"5.D.8")+COUNTIF($O$3:$O$50,"5.D.8")+COUNTIF($R$3:$R$50,"5.D.8")</f>
        <v>0</v>
      </c>
      <c r="D26" s="18"/>
      <c r="E26" s="2" t="s">
        <v>113</v>
      </c>
      <c r="F26" s="2"/>
      <c r="H26" s="2" t="s">
        <v>113</v>
      </c>
      <c r="I26" s="2"/>
      <c r="K26" s="2" t="s">
        <v>113</v>
      </c>
      <c r="L26" s="2"/>
      <c r="N26" s="2" t="s">
        <v>113</v>
      </c>
      <c r="O26" s="2"/>
      <c r="Q26" s="2" t="s">
        <v>113</v>
      </c>
      <c r="R26" s="2"/>
    </row>
    <row r="27" spans="1:18" ht="18" x14ac:dyDescent="0.25">
      <c r="A27" s="3" t="s">
        <v>49</v>
      </c>
      <c r="B27" s="5" t="s">
        <v>50</v>
      </c>
      <c r="C27" s="34">
        <f>COUNTIF($F$3:$F$50,"5.D.9")+COUNTIF($I$3:$I$50,"5.D.9")+COUNTIF($L$3:$L$50,"5.D.9")+COUNTIF($O$3:$O$50,"5.D.9")+COUNTIF($R$3:$R$50,"5.D.9")</f>
        <v>0</v>
      </c>
      <c r="D27" s="18"/>
      <c r="E27" s="2" t="s">
        <v>114</v>
      </c>
      <c r="F27" s="2"/>
      <c r="H27" s="2" t="s">
        <v>114</v>
      </c>
      <c r="I27" s="2"/>
      <c r="K27" s="2" t="s">
        <v>114</v>
      </c>
      <c r="L27" s="2"/>
      <c r="N27" s="2" t="s">
        <v>114</v>
      </c>
      <c r="O27" s="2"/>
      <c r="Q27" s="2" t="s">
        <v>114</v>
      </c>
      <c r="R27" s="2"/>
    </row>
    <row r="28" spans="1:18" ht="18" x14ac:dyDescent="0.25">
      <c r="A28" s="3" t="s">
        <v>52</v>
      </c>
      <c r="B28" s="5" t="s">
        <v>53</v>
      </c>
      <c r="C28" s="34">
        <f>COUNTIF($F$3:$F$50,"5.D.10")+COUNTIF($I$3:$I$50,"5.D.10")+COUNTIF($L$3:$L$50,"5.D.10")+COUNTIF($O$3:$O$50,"5.D.10")+COUNTIF($R$3:$R$50,"5.D.10")</f>
        <v>0</v>
      </c>
      <c r="D28" s="18"/>
      <c r="E28" s="2" t="s">
        <v>115</v>
      </c>
      <c r="F28" s="2"/>
      <c r="H28" s="2" t="s">
        <v>115</v>
      </c>
      <c r="I28" s="2"/>
      <c r="K28" s="2" t="s">
        <v>115</v>
      </c>
      <c r="L28" s="2"/>
      <c r="N28" s="2" t="s">
        <v>115</v>
      </c>
      <c r="O28" s="2"/>
      <c r="Q28" s="2" t="s">
        <v>115</v>
      </c>
      <c r="R28" s="2"/>
    </row>
    <row r="29" spans="1:18" ht="18" x14ac:dyDescent="0.25">
      <c r="A29" s="3" t="s">
        <v>54</v>
      </c>
      <c r="B29" s="5" t="s">
        <v>55</v>
      </c>
      <c r="C29" s="34">
        <f>COUNTIF($F$3:$F$50,"5.D.11")+COUNTIF($I$3:$I$50,"5.D.11")+COUNTIF($L$3:$L$50,"5.D.11")+COUNTIF($O$3:$O$50,"5.D.11")+COUNTIF($R$3:$R$50,"5.D.11")</f>
        <v>0</v>
      </c>
      <c r="D29" s="18"/>
      <c r="E29" s="2" t="s">
        <v>116</v>
      </c>
      <c r="F29" s="2"/>
      <c r="H29" s="2" t="s">
        <v>116</v>
      </c>
      <c r="I29" s="2"/>
      <c r="K29" s="2" t="s">
        <v>116</v>
      </c>
      <c r="L29" s="2"/>
      <c r="N29" s="2" t="s">
        <v>116</v>
      </c>
      <c r="O29" s="2"/>
      <c r="Q29" s="2" t="s">
        <v>116</v>
      </c>
      <c r="R29" s="2"/>
    </row>
    <row r="30" spans="1:18" ht="18" x14ac:dyDescent="0.25">
      <c r="A30" s="8" t="s">
        <v>170</v>
      </c>
      <c r="B30" s="9" t="s">
        <v>76</v>
      </c>
      <c r="C30" s="34">
        <f>COUNTIF($F$3:$F$50,"5.E")+COUNTIF($I$3:$I$50,"5.E")+COUNTIF($L$3:$L$50,"5.E")+COUNTIF($O$3:$O$50,"5.E")+COUNTIF($R$3:$R$50,"5.E")</f>
        <v>0</v>
      </c>
      <c r="D30" s="18"/>
      <c r="E30" s="2" t="s">
        <v>117</v>
      </c>
      <c r="F30" s="2"/>
      <c r="H30" s="2" t="s">
        <v>117</v>
      </c>
      <c r="I30" s="2"/>
      <c r="K30" s="2" t="s">
        <v>117</v>
      </c>
      <c r="L30" s="2"/>
      <c r="N30" s="2" t="s">
        <v>117</v>
      </c>
      <c r="O30" s="2"/>
      <c r="Q30" s="2" t="s">
        <v>117</v>
      </c>
      <c r="R30" s="2"/>
    </row>
    <row r="31" spans="1:18" ht="18" x14ac:dyDescent="0.25">
      <c r="A31" s="8" t="s">
        <v>58</v>
      </c>
      <c r="B31" s="9" t="s">
        <v>78</v>
      </c>
      <c r="C31" s="34">
        <f>COUNTIF($F$3:$F$50,"5.H")+COUNTIF($I$3:$I$50,"5.H")+COUNTIF($L$3:$L$50,"5.H")+COUNTIF($O$3:$O$50,"5.H")+COUNTIF($R$3:$R$50,"5.H")</f>
        <v>0</v>
      </c>
      <c r="D31" s="18"/>
      <c r="E31" s="2" t="s">
        <v>118</v>
      </c>
      <c r="F31" s="2"/>
      <c r="H31" s="2" t="s">
        <v>118</v>
      </c>
      <c r="I31" s="2"/>
      <c r="K31" s="2" t="s">
        <v>118</v>
      </c>
      <c r="L31" s="2"/>
      <c r="N31" s="2" t="s">
        <v>118</v>
      </c>
      <c r="O31" s="2"/>
      <c r="Q31" s="2" t="s">
        <v>118</v>
      </c>
      <c r="R31" s="2"/>
    </row>
    <row r="32" spans="1:18" ht="18" x14ac:dyDescent="0.25">
      <c r="A32" s="7" t="s">
        <v>60</v>
      </c>
      <c r="B32" s="9" t="s">
        <v>79</v>
      </c>
      <c r="C32" s="34">
        <f>COUNTIF($F$3:$F$50,"5.I")+COUNTIF($I$3:$I$50,"5.I")+COUNTIF($L$3:$L$50,"5.I")+COUNTIF($O$3:$O$50,"5.I")+COUNTIF($R$3:$R$50,"5.I")</f>
        <v>0</v>
      </c>
      <c r="D32" s="18"/>
      <c r="E32" s="2" t="s">
        <v>119</v>
      </c>
      <c r="F32" s="2"/>
      <c r="H32" s="2" t="s">
        <v>119</v>
      </c>
      <c r="I32" s="2"/>
      <c r="K32" s="2" t="s">
        <v>119</v>
      </c>
      <c r="L32" s="2"/>
      <c r="N32" s="2" t="s">
        <v>119</v>
      </c>
      <c r="O32" s="2"/>
      <c r="Q32" s="2" t="s">
        <v>119</v>
      </c>
      <c r="R32" s="2"/>
    </row>
    <row r="33" spans="1:18" ht="18" x14ac:dyDescent="0.25">
      <c r="A33" s="8" t="s">
        <v>62</v>
      </c>
      <c r="B33" s="9" t="s">
        <v>80</v>
      </c>
      <c r="C33" s="34">
        <f>COUNTIF($F$3:$F$50,"5.K")+COUNTIF($I$3:$I$50,"5.K")+COUNTIF($L$3:$L$50,"5.K")+COUNTIF($O$3:$O$50,"5.K")+COUNTIF($R$3:$R$50,"5.K")</f>
        <v>0</v>
      </c>
      <c r="D33" s="18"/>
      <c r="E33" s="2" t="s">
        <v>120</v>
      </c>
      <c r="F33" s="2"/>
      <c r="H33" s="2" t="s">
        <v>120</v>
      </c>
      <c r="I33" s="2"/>
      <c r="K33" s="2" t="s">
        <v>120</v>
      </c>
      <c r="L33" s="2"/>
      <c r="N33" s="2" t="s">
        <v>120</v>
      </c>
      <c r="O33" s="2"/>
      <c r="Q33" s="2" t="s">
        <v>120</v>
      </c>
      <c r="R33" s="2"/>
    </row>
    <row r="34" spans="1:18" ht="18" x14ac:dyDescent="0.25">
      <c r="A34" s="8" t="s">
        <v>65</v>
      </c>
      <c r="B34" s="9" t="s">
        <v>73</v>
      </c>
      <c r="C34" s="34">
        <f>COUNTIF($F$3:$F$50,"5.L")+COUNTIF($I$3:$I$50,"5.L")+COUNTIF($L$3:$L$50,"5.L")+COUNTIF($O$3:$O$50,"5.L")+COUNTIF($R$3:$R$50,"5.L")</f>
        <v>0</v>
      </c>
      <c r="D34" s="18"/>
      <c r="E34" s="2" t="s">
        <v>121</v>
      </c>
      <c r="F34" s="2"/>
      <c r="H34" s="2" t="s">
        <v>121</v>
      </c>
      <c r="I34" s="2"/>
      <c r="K34" s="2" t="s">
        <v>121</v>
      </c>
      <c r="L34" s="2"/>
      <c r="N34" s="2" t="s">
        <v>121</v>
      </c>
      <c r="O34" s="2"/>
      <c r="Q34" s="2" t="s">
        <v>121</v>
      </c>
      <c r="R34" s="2"/>
    </row>
    <row r="35" spans="1:18" ht="18" x14ac:dyDescent="0.25">
      <c r="A35" s="8" t="s">
        <v>75</v>
      </c>
      <c r="B35" s="9" t="s">
        <v>10</v>
      </c>
      <c r="C35" s="34">
        <f>COUNTIF($F$3:$F$50,"5.F")+COUNTIF($I$3:$I$50,"5.F")+COUNTIF($L$3:$L$50,"5.F")+COUNTIF($O$3:$O$50,"5.F")+COUNTIF($R$3:$R$50,"5.F")</f>
        <v>0</v>
      </c>
      <c r="D35" s="18"/>
      <c r="E35" s="2" t="s">
        <v>122</v>
      </c>
      <c r="F35" s="2"/>
      <c r="H35" s="2" t="s">
        <v>122</v>
      </c>
      <c r="I35" s="2"/>
      <c r="K35" s="2" t="s">
        <v>122</v>
      </c>
      <c r="L35" s="2"/>
      <c r="N35" s="2" t="s">
        <v>122</v>
      </c>
      <c r="O35" s="2"/>
      <c r="Q35" s="2" t="s">
        <v>122</v>
      </c>
      <c r="R35" s="2"/>
    </row>
    <row r="36" spans="1:18" x14ac:dyDescent="0.25">
      <c r="E36" s="2" t="s">
        <v>123</v>
      </c>
      <c r="F36" s="2"/>
      <c r="H36" s="2" t="s">
        <v>123</v>
      </c>
      <c r="I36" s="2"/>
      <c r="K36" s="2" t="s">
        <v>123</v>
      </c>
      <c r="L36" s="2"/>
      <c r="N36" s="2" t="s">
        <v>123</v>
      </c>
      <c r="O36" s="2"/>
      <c r="Q36" s="2" t="s">
        <v>123</v>
      </c>
      <c r="R36" s="2"/>
    </row>
    <row r="37" spans="1:18" x14ac:dyDescent="0.25">
      <c r="E37" s="2" t="s">
        <v>124</v>
      </c>
      <c r="F37" s="2"/>
      <c r="H37" s="2" t="s">
        <v>124</v>
      </c>
      <c r="I37" s="2"/>
      <c r="K37" s="2" t="s">
        <v>124</v>
      </c>
      <c r="L37" s="2"/>
      <c r="N37" s="2" t="s">
        <v>124</v>
      </c>
      <c r="O37" s="2"/>
      <c r="Q37" s="2" t="s">
        <v>124</v>
      </c>
      <c r="R37" s="2"/>
    </row>
    <row r="38" spans="1:18" ht="18" x14ac:dyDescent="0.25">
      <c r="A38" s="12"/>
      <c r="B38" s="12"/>
      <c r="C38" s="12"/>
      <c r="D38" s="12"/>
      <c r="E38" s="2" t="s">
        <v>125</v>
      </c>
      <c r="F38" s="2"/>
      <c r="H38" s="2" t="s">
        <v>125</v>
      </c>
      <c r="I38" s="2"/>
      <c r="K38" s="2" t="s">
        <v>125</v>
      </c>
      <c r="L38" s="2"/>
      <c r="N38" s="2" t="s">
        <v>125</v>
      </c>
      <c r="O38" s="2"/>
      <c r="Q38" s="2" t="s">
        <v>125</v>
      </c>
      <c r="R38" s="2"/>
    </row>
    <row r="39" spans="1:18" x14ac:dyDescent="0.25">
      <c r="A39" s="13"/>
      <c r="B39" s="13"/>
      <c r="C39" s="13"/>
      <c r="E39" s="2" t="s">
        <v>126</v>
      </c>
      <c r="F39" s="2"/>
      <c r="H39" s="2" t="s">
        <v>126</v>
      </c>
      <c r="I39" s="2"/>
      <c r="K39" s="2" t="s">
        <v>126</v>
      </c>
      <c r="L39" s="2"/>
      <c r="N39" s="2" t="s">
        <v>126</v>
      </c>
      <c r="O39" s="2"/>
      <c r="Q39" s="2" t="s">
        <v>126</v>
      </c>
      <c r="R39" s="2"/>
    </row>
    <row r="40" spans="1:18" ht="18" x14ac:dyDescent="0.25">
      <c r="A40" s="12"/>
      <c r="B40" s="12"/>
      <c r="C40" s="12"/>
      <c r="D40" s="12"/>
      <c r="E40" s="2" t="s">
        <v>127</v>
      </c>
      <c r="F40" s="2"/>
      <c r="H40" s="2" t="s">
        <v>127</v>
      </c>
      <c r="I40" s="2"/>
      <c r="K40" s="2" t="s">
        <v>127</v>
      </c>
      <c r="L40" s="2"/>
      <c r="N40" s="2" t="s">
        <v>127</v>
      </c>
      <c r="O40" s="2"/>
      <c r="Q40" s="2" t="s">
        <v>127</v>
      </c>
      <c r="R40" s="2"/>
    </row>
    <row r="41" spans="1:18" x14ac:dyDescent="0.25">
      <c r="A41" s="13"/>
      <c r="B41" s="13"/>
      <c r="C41" s="13"/>
      <c r="E41" s="2" t="s">
        <v>128</v>
      </c>
      <c r="F41" s="2"/>
      <c r="H41" s="2" t="s">
        <v>128</v>
      </c>
      <c r="I41" s="2"/>
      <c r="K41" s="2" t="s">
        <v>128</v>
      </c>
      <c r="L41" s="2"/>
      <c r="N41" s="2" t="s">
        <v>128</v>
      </c>
      <c r="O41" s="2"/>
      <c r="Q41" s="2" t="s">
        <v>128</v>
      </c>
      <c r="R41" s="2"/>
    </row>
    <row r="42" spans="1:18" ht="18" x14ac:dyDescent="0.25">
      <c r="A42" s="12"/>
      <c r="B42" s="12"/>
      <c r="C42" s="12"/>
      <c r="D42" s="12"/>
      <c r="E42" s="2" t="s">
        <v>129</v>
      </c>
      <c r="F42" s="2"/>
      <c r="H42" s="2" t="s">
        <v>129</v>
      </c>
      <c r="I42" s="2"/>
      <c r="K42" s="2" t="s">
        <v>129</v>
      </c>
      <c r="L42" s="2"/>
      <c r="N42" s="2" t="s">
        <v>129</v>
      </c>
      <c r="O42" s="2"/>
      <c r="Q42" s="2" t="s">
        <v>129</v>
      </c>
      <c r="R42" s="2"/>
    </row>
    <row r="43" spans="1:18" x14ac:dyDescent="0.25">
      <c r="A43" s="13"/>
      <c r="B43" s="13"/>
      <c r="C43" s="13"/>
      <c r="E43" s="2" t="s">
        <v>130</v>
      </c>
      <c r="F43" s="2"/>
      <c r="H43" s="2" t="s">
        <v>130</v>
      </c>
      <c r="I43" s="2"/>
      <c r="K43" s="2" t="s">
        <v>130</v>
      </c>
      <c r="L43" s="2"/>
      <c r="N43" s="2" t="s">
        <v>130</v>
      </c>
      <c r="O43" s="2"/>
      <c r="Q43" s="2" t="s">
        <v>130</v>
      </c>
      <c r="R43" s="2"/>
    </row>
    <row r="44" spans="1:18" ht="18" x14ac:dyDescent="0.25">
      <c r="A44" s="12"/>
      <c r="B44" s="12"/>
      <c r="C44" s="12"/>
      <c r="D44" s="12"/>
      <c r="E44" s="2" t="s">
        <v>131</v>
      </c>
      <c r="F44" s="2"/>
      <c r="H44" s="2" t="s">
        <v>131</v>
      </c>
      <c r="I44" s="2"/>
      <c r="K44" s="2" t="s">
        <v>131</v>
      </c>
      <c r="L44" s="2"/>
      <c r="N44" s="2" t="s">
        <v>131</v>
      </c>
      <c r="O44" s="2"/>
      <c r="Q44" s="2" t="s">
        <v>131</v>
      </c>
      <c r="R44" s="2"/>
    </row>
    <row r="45" spans="1:18" x14ac:dyDescent="0.25">
      <c r="A45" s="13"/>
      <c r="B45" s="13"/>
      <c r="C45" s="13"/>
      <c r="E45" s="2" t="s">
        <v>132</v>
      </c>
      <c r="F45" s="2"/>
      <c r="H45" s="2" t="s">
        <v>132</v>
      </c>
      <c r="I45" s="2"/>
      <c r="K45" s="2" t="s">
        <v>132</v>
      </c>
      <c r="L45" s="2"/>
      <c r="N45" s="2" t="s">
        <v>132</v>
      </c>
      <c r="O45" s="2"/>
      <c r="Q45" s="2" t="s">
        <v>132</v>
      </c>
      <c r="R45" s="2"/>
    </row>
    <row r="46" spans="1:18" ht="18" x14ac:dyDescent="0.25">
      <c r="A46" s="12"/>
      <c r="B46" s="12"/>
      <c r="C46" s="12"/>
      <c r="D46" s="12"/>
      <c r="E46" s="2" t="s">
        <v>133</v>
      </c>
      <c r="F46" s="2"/>
      <c r="H46" s="2" t="s">
        <v>133</v>
      </c>
      <c r="I46" s="2"/>
      <c r="K46" s="2" t="s">
        <v>133</v>
      </c>
      <c r="L46" s="2"/>
      <c r="N46" s="2" t="s">
        <v>133</v>
      </c>
      <c r="O46" s="2"/>
      <c r="Q46" s="2" t="s">
        <v>133</v>
      </c>
      <c r="R46" s="2"/>
    </row>
    <row r="47" spans="1:18" x14ac:dyDescent="0.25">
      <c r="A47" s="13"/>
      <c r="B47" s="13"/>
      <c r="C47" s="13"/>
      <c r="E47" s="2" t="s">
        <v>134</v>
      </c>
      <c r="F47" s="2"/>
      <c r="H47" s="2" t="s">
        <v>134</v>
      </c>
      <c r="I47" s="2"/>
      <c r="K47" s="2" t="s">
        <v>134</v>
      </c>
      <c r="L47" s="2"/>
      <c r="N47" s="2" t="s">
        <v>134</v>
      </c>
      <c r="O47" s="2"/>
      <c r="Q47" s="2" t="s">
        <v>134</v>
      </c>
      <c r="R47" s="2"/>
    </row>
    <row r="48" spans="1:18" ht="18" x14ac:dyDescent="0.25">
      <c r="A48" s="12"/>
      <c r="B48" s="12"/>
      <c r="C48" s="12"/>
      <c r="D48" s="12"/>
      <c r="E48" s="2" t="s">
        <v>135</v>
      </c>
      <c r="F48" s="2"/>
      <c r="H48" s="2" t="s">
        <v>135</v>
      </c>
      <c r="I48" s="2"/>
      <c r="K48" s="2" t="s">
        <v>135</v>
      </c>
      <c r="L48" s="2"/>
      <c r="N48" s="2" t="s">
        <v>135</v>
      </c>
      <c r="O48" s="2"/>
      <c r="Q48" s="2" t="s">
        <v>135</v>
      </c>
      <c r="R48" s="2"/>
    </row>
    <row r="49" spans="1:18" x14ac:dyDescent="0.25">
      <c r="E49" s="2" t="s">
        <v>136</v>
      </c>
      <c r="F49" s="2"/>
      <c r="H49" s="2" t="s">
        <v>136</v>
      </c>
      <c r="I49" s="2"/>
      <c r="K49" s="2" t="s">
        <v>136</v>
      </c>
      <c r="L49" s="2"/>
      <c r="N49" s="2" t="s">
        <v>136</v>
      </c>
      <c r="O49" s="2"/>
      <c r="Q49" s="2" t="s">
        <v>136</v>
      </c>
      <c r="R49" s="2"/>
    </row>
    <row r="50" spans="1:18" ht="18" x14ac:dyDescent="0.25">
      <c r="A50" s="3"/>
      <c r="B50" s="5"/>
      <c r="C50" s="5"/>
      <c r="D50" s="18"/>
      <c r="E50" s="2" t="s">
        <v>137</v>
      </c>
      <c r="F50" s="2"/>
      <c r="H50" s="2" t="s">
        <v>137</v>
      </c>
      <c r="I50" s="2"/>
      <c r="K50" s="2" t="s">
        <v>137</v>
      </c>
      <c r="L50" s="2"/>
      <c r="N50" s="2" t="s">
        <v>137</v>
      </c>
      <c r="O50" s="2"/>
      <c r="Q50" s="2" t="s">
        <v>137</v>
      </c>
      <c r="R50" s="2"/>
    </row>
    <row r="51" spans="1:18" x14ac:dyDescent="0.25">
      <c r="E51" s="43" t="s">
        <v>85</v>
      </c>
      <c r="F51" s="43"/>
      <c r="H51" s="43" t="s">
        <v>85</v>
      </c>
      <c r="I51" s="43"/>
      <c r="K51" s="43" t="s">
        <v>85</v>
      </c>
      <c r="L51" s="43"/>
      <c r="N51" s="43" t="s">
        <v>85</v>
      </c>
      <c r="O51" s="43"/>
      <c r="Q51" s="43" t="s">
        <v>85</v>
      </c>
      <c r="R51" s="43"/>
    </row>
    <row r="52" spans="1:18" ht="15.75" thickBot="1" x14ac:dyDescent="0.3"/>
    <row r="53" spans="1:18" ht="18.75" thickBot="1" x14ac:dyDescent="0.3">
      <c r="A53" s="3"/>
      <c r="B53" s="5"/>
      <c r="C53" s="5"/>
      <c r="D53" s="40" t="s">
        <v>186</v>
      </c>
      <c r="E53" s="40"/>
      <c r="F53" s="36">
        <f>COUNT(F3:F50)</f>
        <v>0</v>
      </c>
      <c r="G53" s="40" t="s">
        <v>186</v>
      </c>
      <c r="H53" s="40"/>
      <c r="I53" s="36">
        <f>COUNT(I3:I50)</f>
        <v>0</v>
      </c>
      <c r="J53" s="40" t="s">
        <v>186</v>
      </c>
      <c r="K53" s="40"/>
      <c r="L53" s="36">
        <f>COUNT(L3:L50)</f>
        <v>0</v>
      </c>
      <c r="M53" s="40" t="s">
        <v>186</v>
      </c>
      <c r="N53" s="40"/>
      <c r="O53" s="36">
        <f>COUNT(O3:O50)</f>
        <v>0</v>
      </c>
      <c r="P53" s="40" t="s">
        <v>186</v>
      </c>
      <c r="Q53" s="40"/>
      <c r="R53" s="36">
        <f>COUNT(R3:R50)</f>
        <v>0</v>
      </c>
    </row>
    <row r="56" spans="1:18" ht="18" x14ac:dyDescent="0.25">
      <c r="A56" s="5"/>
    </row>
    <row r="59" spans="1:18" ht="18" x14ac:dyDescent="0.25">
      <c r="A59" s="5"/>
    </row>
  </sheetData>
  <mergeCells count="12">
    <mergeCell ref="N51:O51"/>
    <mergeCell ref="Q51:R51"/>
    <mergeCell ref="C3:C4"/>
    <mergeCell ref="A3:B4"/>
    <mergeCell ref="E51:F51"/>
    <mergeCell ref="H51:I51"/>
    <mergeCell ref="K51:L51"/>
    <mergeCell ref="D53:E53"/>
    <mergeCell ref="G53:H53"/>
    <mergeCell ref="J53:K53"/>
    <mergeCell ref="M53:N53"/>
    <mergeCell ref="P53:Q53"/>
  </mergeCells>
  <dataValidations count="1">
    <dataValidation type="list" allowBlank="1" showInputMessage="1" showErrorMessage="1" promptTitle="Timesheet Code" prompt="Pick the most appropriate code" sqref="F3:F50 O3:O50 I3:I50 L3:L50 R3:R50" xr:uid="{E78BA32F-9245-47BF-8E30-642A65953351}">
      <formula1>$A$5:$A$35</formula1>
    </dataValidation>
  </dataValidations>
  <pageMargins left="0.45" right="0.45" top="0.6" bottom="0.25" header="0.3" footer="0.3"/>
  <pageSetup orientation="portrait" r:id="rId1"/>
  <headerFooter>
    <oddHeader>&amp;CADRC OMAC 100% Timekeeping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0D322-F3B8-4053-8AE8-4E6AA1ED782B}">
  <dimension ref="A1:R59"/>
  <sheetViews>
    <sheetView zoomScaleNormal="100" workbookViewId="0">
      <selection activeCell="B7" sqref="B7"/>
    </sheetView>
  </sheetViews>
  <sheetFormatPr defaultRowHeight="15" x14ac:dyDescent="0.25"/>
  <cols>
    <col min="1" max="1" width="9" customWidth="1"/>
    <col min="2" max="2" width="73" customWidth="1"/>
    <col min="3" max="3" width="21.42578125" customWidth="1"/>
    <col min="4" max="4" width="13.42578125" style="13" customWidth="1"/>
    <col min="5" max="5" width="15.85546875" customWidth="1"/>
    <col min="6" max="6" width="33.42578125" customWidth="1"/>
    <col min="8" max="8" width="15.85546875" customWidth="1"/>
    <col min="9" max="9" width="33.42578125" customWidth="1"/>
    <col min="11" max="11" width="15.85546875" customWidth="1"/>
    <col min="12" max="12" width="33.42578125" customWidth="1"/>
    <col min="14" max="14" width="15.85546875" customWidth="1"/>
    <col min="15" max="15" width="33.42578125" customWidth="1"/>
    <col min="17" max="17" width="15.85546875" customWidth="1"/>
    <col min="18" max="18" width="33.42578125" customWidth="1"/>
  </cols>
  <sheetData>
    <row r="1" spans="1:18" x14ac:dyDescent="0.25">
      <c r="A1" s="15" t="s">
        <v>88</v>
      </c>
      <c r="E1" s="15" t="s">
        <v>86</v>
      </c>
      <c r="F1" s="19"/>
      <c r="H1" s="15" t="s">
        <v>86</v>
      </c>
      <c r="I1" s="19"/>
      <c r="K1" s="15" t="s">
        <v>86</v>
      </c>
      <c r="L1" s="19"/>
      <c r="N1" s="15" t="s">
        <v>86</v>
      </c>
      <c r="O1" s="19"/>
      <c r="Q1" s="15" t="s">
        <v>86</v>
      </c>
      <c r="R1" s="19"/>
    </row>
    <row r="2" spans="1:18" x14ac:dyDescent="0.25">
      <c r="A2" s="15" t="s">
        <v>89</v>
      </c>
      <c r="B2" s="16"/>
      <c r="C2" s="16"/>
      <c r="E2" s="1" t="s">
        <v>0</v>
      </c>
      <c r="F2" s="1" t="s">
        <v>84</v>
      </c>
      <c r="H2" s="1" t="s">
        <v>0</v>
      </c>
      <c r="I2" s="1" t="s">
        <v>84</v>
      </c>
      <c r="K2" s="1" t="s">
        <v>0</v>
      </c>
      <c r="L2" s="1" t="s">
        <v>84</v>
      </c>
      <c r="N2" s="1" t="s">
        <v>0</v>
      </c>
      <c r="O2" s="1" t="s">
        <v>84</v>
      </c>
      <c r="Q2" s="1" t="s">
        <v>0</v>
      </c>
      <c r="R2" s="1" t="s">
        <v>84</v>
      </c>
    </row>
    <row r="3" spans="1:18" x14ac:dyDescent="0.25">
      <c r="A3" s="41" t="s">
        <v>2</v>
      </c>
      <c r="B3" s="41"/>
      <c r="C3" s="44" t="s">
        <v>187</v>
      </c>
      <c r="D3" s="16"/>
      <c r="E3" s="2" t="s">
        <v>90</v>
      </c>
      <c r="F3" s="2"/>
      <c r="G3" s="14"/>
      <c r="H3" s="2" t="s">
        <v>90</v>
      </c>
      <c r="I3" s="2"/>
      <c r="J3" s="14"/>
      <c r="K3" s="2" t="s">
        <v>90</v>
      </c>
      <c r="L3" s="2"/>
      <c r="N3" s="2" t="s">
        <v>90</v>
      </c>
      <c r="O3" s="2"/>
      <c r="Q3" s="2" t="s">
        <v>90</v>
      </c>
      <c r="R3" s="2"/>
    </row>
    <row r="4" spans="1:18" ht="18" customHeight="1" x14ac:dyDescent="0.25">
      <c r="A4" s="41"/>
      <c r="B4" s="41"/>
      <c r="C4" s="44"/>
      <c r="D4" s="17"/>
      <c r="E4" s="2" t="s">
        <v>91</v>
      </c>
      <c r="F4" s="2"/>
      <c r="G4" s="14"/>
      <c r="H4" s="2" t="s">
        <v>91</v>
      </c>
      <c r="I4" s="2"/>
      <c r="J4" s="14"/>
      <c r="K4" s="2" t="s">
        <v>91</v>
      </c>
      <c r="L4" s="2"/>
      <c r="N4" s="2" t="s">
        <v>91</v>
      </c>
      <c r="O4" s="2"/>
      <c r="Q4" s="2" t="s">
        <v>91</v>
      </c>
      <c r="R4" s="2"/>
    </row>
    <row r="5" spans="1:18" ht="18" x14ac:dyDescent="0.25">
      <c r="A5" s="8" t="s">
        <v>157</v>
      </c>
      <c r="B5" s="9" t="s">
        <v>1</v>
      </c>
      <c r="C5" s="34">
        <f>COUNTIF($F$3:$F$50,"1.A")+COUNTIF($I$3:$I$50,"1.A")+COUNTIF($L$3:$L$50,"1.A")+COUNTIF($O$3:$O$50,"1.A")+COUNTIF($R$3:$R$50,"1.A")</f>
        <v>0</v>
      </c>
      <c r="D5" s="18"/>
      <c r="E5" s="2" t="s">
        <v>92</v>
      </c>
      <c r="F5" s="2"/>
      <c r="H5" s="2" t="s">
        <v>92</v>
      </c>
      <c r="I5" s="2"/>
      <c r="K5" s="2" t="s">
        <v>92</v>
      </c>
      <c r="L5" s="2"/>
      <c r="N5" s="2" t="s">
        <v>92</v>
      </c>
      <c r="O5" s="2"/>
      <c r="Q5" s="2" t="s">
        <v>92</v>
      </c>
      <c r="R5" s="2"/>
    </row>
    <row r="6" spans="1:18" ht="18" x14ac:dyDescent="0.25">
      <c r="A6" s="3" t="s">
        <v>188</v>
      </c>
      <c r="B6" s="5" t="s">
        <v>3</v>
      </c>
      <c r="C6" s="34">
        <f>COUNTIF($F$3:$F$50,"1.B")+COUNTIF($I$3:$I$50,"1.B")+COUNTIF($L$3:$L$50,"1.B")+COUNTIF($O$3:$O$50,"1.B")+COUNTIF($R$3:$R$50,"1.B")</f>
        <v>0</v>
      </c>
      <c r="D6" s="18"/>
      <c r="E6" s="2" t="s">
        <v>93</v>
      </c>
      <c r="F6" s="2"/>
      <c r="H6" s="2" t="s">
        <v>93</v>
      </c>
      <c r="I6" s="2"/>
      <c r="K6" s="2" t="s">
        <v>93</v>
      </c>
      <c r="L6" s="2"/>
      <c r="N6" s="2" t="s">
        <v>93</v>
      </c>
      <c r="O6" s="2"/>
      <c r="Q6" s="2" t="s">
        <v>93</v>
      </c>
      <c r="R6" s="2"/>
    </row>
    <row r="7" spans="1:18" ht="18" x14ac:dyDescent="0.25">
      <c r="A7" s="3" t="s">
        <v>159</v>
      </c>
      <c r="B7" s="5" t="s">
        <v>4</v>
      </c>
      <c r="C7" s="34">
        <f>COUNTIF($F$3:$F$50,"1.C")+COUNTIF($I$3:$I$50,"1.C")+COUNTIF($L$3:$L$50,"1.C")+COUNTIF($O$3:$O$50,"1.C")+COUNTIF($R$3:$R$50,"1.C")</f>
        <v>0</v>
      </c>
      <c r="D7" s="18"/>
      <c r="E7" s="2" t="s">
        <v>94</v>
      </c>
      <c r="F7" s="2"/>
      <c r="H7" s="2" t="s">
        <v>94</v>
      </c>
      <c r="I7" s="2"/>
      <c r="K7" s="2" t="s">
        <v>94</v>
      </c>
      <c r="L7" s="2"/>
      <c r="N7" s="2" t="s">
        <v>94</v>
      </c>
      <c r="O7" s="2"/>
      <c r="Q7" s="2" t="s">
        <v>94</v>
      </c>
      <c r="R7" s="2"/>
    </row>
    <row r="8" spans="1:18" ht="18" x14ac:dyDescent="0.25">
      <c r="A8" s="3" t="s">
        <v>160</v>
      </c>
      <c r="B8" s="5" t="s">
        <v>11</v>
      </c>
      <c r="C8" s="34">
        <f>COUNTIF($F$3:$F$50,"1.D")+COUNTIF($I$3:$I$50,"1.D")+COUNTIF($L$3:$L$50,"1.D")+COUNTIF($O$3:$O$50,"1.D")+COUNTIF($R$3:$R$50,"1.D")</f>
        <v>0</v>
      </c>
      <c r="D8" s="18"/>
      <c r="E8" s="2" t="s">
        <v>95</v>
      </c>
      <c r="F8" s="2"/>
      <c r="H8" s="2" t="s">
        <v>95</v>
      </c>
      <c r="I8" s="2"/>
      <c r="K8" s="2" t="s">
        <v>95</v>
      </c>
      <c r="L8" s="2"/>
      <c r="N8" s="2" t="s">
        <v>95</v>
      </c>
      <c r="O8" s="2"/>
      <c r="Q8" s="2" t="s">
        <v>95</v>
      </c>
      <c r="R8" s="2"/>
    </row>
    <row r="9" spans="1:18" ht="18" x14ac:dyDescent="0.25">
      <c r="A9" s="8" t="s">
        <v>161</v>
      </c>
      <c r="B9" s="9" t="s">
        <v>87</v>
      </c>
      <c r="C9" s="34">
        <f>COUNTIF($F$3:$F$50,"2.A")+COUNTIF($I$3:$I$50,"2.A")+COUNTIF($L$3:$L$50,"2.A")+COUNTIF($O$3:$O$50,"2.A")+COUNTIF($R$3:$R$50,"2.A")</f>
        <v>0</v>
      </c>
      <c r="D9" s="18"/>
      <c r="E9" s="2" t="s">
        <v>96</v>
      </c>
      <c r="F9" s="2"/>
      <c r="H9" s="2" t="s">
        <v>96</v>
      </c>
      <c r="I9" s="2"/>
      <c r="K9" s="2" t="s">
        <v>96</v>
      </c>
      <c r="L9" s="2"/>
      <c r="N9" s="2" t="s">
        <v>96</v>
      </c>
      <c r="O9" s="2"/>
      <c r="Q9" s="2" t="s">
        <v>96</v>
      </c>
      <c r="R9" s="2"/>
    </row>
    <row r="10" spans="1:18" ht="18" x14ac:dyDescent="0.25">
      <c r="A10" s="3" t="s">
        <v>162</v>
      </c>
      <c r="B10" s="5" t="s">
        <v>6</v>
      </c>
      <c r="C10" s="34">
        <f>COUNTIF($F$3:$F$50,"2.B")+COUNTIF($I$3:$I$50,"2.B")+COUNTIF($L$3:$L$50,"2.B")+COUNTIF($O$3:$O$50,"2.B")+COUNTIF($R$3:$R$50,"2.B")</f>
        <v>0</v>
      </c>
      <c r="D10" s="18"/>
      <c r="E10" s="2" t="s">
        <v>97</v>
      </c>
      <c r="F10" s="2"/>
      <c r="H10" s="2" t="s">
        <v>97</v>
      </c>
      <c r="I10" s="2"/>
      <c r="K10" s="2" t="s">
        <v>97</v>
      </c>
      <c r="L10" s="2"/>
      <c r="N10" s="2" t="s">
        <v>97</v>
      </c>
      <c r="O10" s="2"/>
      <c r="Q10" s="2" t="s">
        <v>97</v>
      </c>
      <c r="R10" s="2"/>
    </row>
    <row r="11" spans="1:18" ht="18" x14ac:dyDescent="0.25">
      <c r="A11" s="3" t="s">
        <v>163</v>
      </c>
      <c r="B11" s="5" t="s">
        <v>7</v>
      </c>
      <c r="C11" s="34">
        <f>COUNTIF($F$3:$F$50,"2.C")+COUNTIF($I$3:$I$50,"2.C")+COUNTIF($L$3:$L$50,"2.C")+COUNTIF($O$3:$O$50,"2.C")+COUNTIF($R$3:$R$50,"2.C")</f>
        <v>0</v>
      </c>
      <c r="D11" s="18"/>
      <c r="E11" s="2" t="s">
        <v>98</v>
      </c>
      <c r="F11" s="2"/>
      <c r="H11" s="2" t="s">
        <v>98</v>
      </c>
      <c r="I11" s="2"/>
      <c r="K11" s="2" t="s">
        <v>98</v>
      </c>
      <c r="L11" s="2"/>
      <c r="N11" s="2" t="s">
        <v>98</v>
      </c>
      <c r="O11" s="2"/>
      <c r="Q11" s="2" t="s">
        <v>98</v>
      </c>
      <c r="R11" s="2"/>
    </row>
    <row r="12" spans="1:18" ht="18" x14ac:dyDescent="0.25">
      <c r="A12" s="8" t="s">
        <v>164</v>
      </c>
      <c r="B12" s="9" t="s">
        <v>21</v>
      </c>
      <c r="C12" s="34">
        <f>COUNTIF($F$3:$F$50,"5.G.2")+COUNTIF($I$3:$I$50,"5.G.2")+COUNTIF($L$3:$L$50,"5.G.2")+COUNTIF($O$3:$O$50,"5.G.2")+COUNTIF($R$3:$R$50,"5.G.2")</f>
        <v>0</v>
      </c>
      <c r="D12" s="18"/>
      <c r="E12" s="2" t="s">
        <v>99</v>
      </c>
      <c r="F12" s="2"/>
      <c r="H12" s="2" t="s">
        <v>99</v>
      </c>
      <c r="I12" s="2"/>
      <c r="K12" s="2" t="s">
        <v>99</v>
      </c>
      <c r="L12" s="2"/>
      <c r="N12" s="2" t="s">
        <v>99</v>
      </c>
      <c r="O12" s="2"/>
      <c r="Q12" s="2" t="s">
        <v>99</v>
      </c>
      <c r="R12" s="2"/>
    </row>
    <row r="13" spans="1:18" ht="18" x14ac:dyDescent="0.25">
      <c r="A13" s="3" t="s">
        <v>20</v>
      </c>
      <c r="B13" s="5" t="s">
        <v>19</v>
      </c>
      <c r="C13" s="34">
        <f>COUNTIF($F$3:$F$50,"5.G.3")+COUNTIF($I$3:$I$50,"5.G.3")+COUNTIF($L$3:$L$50,"5.G.3")+COUNTIF($O$3:$O$50,"5.G.3")+COUNTIF($R$3:$R$50,"5.G.3")</f>
        <v>0</v>
      </c>
      <c r="D13" s="18"/>
      <c r="E13" s="2" t="s">
        <v>100</v>
      </c>
      <c r="F13" s="2"/>
      <c r="H13" s="2" t="s">
        <v>100</v>
      </c>
      <c r="I13" s="2"/>
      <c r="K13" s="2" t="s">
        <v>100</v>
      </c>
      <c r="L13" s="2"/>
      <c r="N13" s="2" t="s">
        <v>100</v>
      </c>
      <c r="O13" s="2"/>
      <c r="Q13" s="2" t="s">
        <v>100</v>
      </c>
      <c r="R13" s="2"/>
    </row>
    <row r="14" spans="1:18" ht="18" x14ac:dyDescent="0.25">
      <c r="A14" s="3" t="s">
        <v>165</v>
      </c>
      <c r="B14" s="5" t="s">
        <v>24</v>
      </c>
      <c r="C14" s="34">
        <f>COUNTIF($F$3:$F$50,"5.G.5")+COUNTIF($I$3:$I$50,"5.G.5")+COUNTIF($L$3:$L$50,"5.G.5")+COUNTIF($O$3:$O$50,"5.G.5")+COUNTIF($R$3:$R$50,"5.G.5")</f>
        <v>0</v>
      </c>
      <c r="D14" s="18"/>
      <c r="E14" s="2" t="s">
        <v>101</v>
      </c>
      <c r="F14" s="2"/>
      <c r="H14" s="2" t="s">
        <v>101</v>
      </c>
      <c r="I14" s="2"/>
      <c r="K14" s="2" t="s">
        <v>101</v>
      </c>
      <c r="L14" s="2"/>
      <c r="N14" s="2" t="s">
        <v>101</v>
      </c>
      <c r="O14" s="2"/>
      <c r="Q14" s="2" t="s">
        <v>101</v>
      </c>
      <c r="R14" s="2"/>
    </row>
    <row r="15" spans="1:18" ht="18" x14ac:dyDescent="0.25">
      <c r="A15" s="3" t="s">
        <v>166</v>
      </c>
      <c r="B15" s="5" t="s">
        <v>26</v>
      </c>
      <c r="C15" s="34">
        <f>COUNTIF($F$3:$F$50,"5.G.6")+COUNTIF($I$3:$I$50,"5.G.6")+COUNTIF($L$3:$L$50,"5.G.6")+COUNTIF($O$3:$O$50,"5.G.6")+COUNTIF($R$3:$R$50,"5.G.6")</f>
        <v>0</v>
      </c>
      <c r="D15" s="18"/>
      <c r="E15" s="2" t="s">
        <v>102</v>
      </c>
      <c r="F15" s="2"/>
      <c r="H15" s="2" t="s">
        <v>102</v>
      </c>
      <c r="I15" s="2"/>
      <c r="K15" s="2" t="s">
        <v>102</v>
      </c>
      <c r="L15" s="2"/>
      <c r="N15" s="2" t="s">
        <v>102</v>
      </c>
      <c r="O15" s="2"/>
      <c r="Q15" s="2" t="s">
        <v>102</v>
      </c>
      <c r="R15" s="2"/>
    </row>
    <row r="16" spans="1:18" ht="18" x14ac:dyDescent="0.25">
      <c r="A16" s="8" t="s">
        <v>167</v>
      </c>
      <c r="B16" s="9" t="s">
        <v>82</v>
      </c>
      <c r="C16" s="34">
        <f>COUNTIF($F$3:$F$50,"5.A")+COUNTIF($I$3:$I$50,"5.A")+COUNTIF($L$3:$L$50,"5.A")+COUNTIF($O$3:$O$50,"5.A")+COUNTIF($R$3:$R$50,"5.A")</f>
        <v>0</v>
      </c>
      <c r="D16" s="18"/>
      <c r="E16" s="2" t="s">
        <v>103</v>
      </c>
      <c r="F16" s="2"/>
      <c r="H16" s="2" t="s">
        <v>103</v>
      </c>
      <c r="I16" s="2"/>
      <c r="K16" s="2" t="s">
        <v>103</v>
      </c>
      <c r="L16" s="2"/>
      <c r="N16" s="2" t="s">
        <v>103</v>
      </c>
      <c r="O16" s="2"/>
      <c r="Q16" s="2" t="s">
        <v>103</v>
      </c>
      <c r="R16" s="2"/>
    </row>
    <row r="17" spans="1:18" ht="18" x14ac:dyDescent="0.25">
      <c r="A17" s="8" t="s">
        <v>168</v>
      </c>
      <c r="B17" s="9" t="s">
        <v>81</v>
      </c>
      <c r="C17" s="34">
        <f>COUNTIF($F$3:$F$50,"5.B")+COUNTIF($I$3:$I$50,"5.B")+COUNTIF($L$3:$L$50,"5.B")+COUNTIF($O$3:$O$50,"5.B")+COUNTIF($R$3:$R$50,"5.B")</f>
        <v>0</v>
      </c>
      <c r="D17" s="18"/>
      <c r="E17" s="2" t="s">
        <v>104</v>
      </c>
      <c r="F17" s="2"/>
      <c r="H17" s="2" t="s">
        <v>104</v>
      </c>
      <c r="I17" s="2"/>
      <c r="K17" s="2" t="s">
        <v>104</v>
      </c>
      <c r="L17" s="2"/>
      <c r="N17" s="2" t="s">
        <v>104</v>
      </c>
      <c r="O17" s="2"/>
      <c r="Q17" s="2" t="s">
        <v>104</v>
      </c>
      <c r="R17" s="2"/>
    </row>
    <row r="18" spans="1:18" ht="18" x14ac:dyDescent="0.25">
      <c r="A18" s="10" t="s">
        <v>32</v>
      </c>
      <c r="B18" s="11" t="s">
        <v>77</v>
      </c>
      <c r="C18" s="34">
        <f>COUNTIF($F$3:$F$50,"5.C")+COUNTIF($I$3:$I$50,"5.C")+COUNTIF($L$3:$L$50,"5.C")+COUNTIF($O$3:$O$50,"5.C")+COUNTIF($R$3:$R$50,"5.C")</f>
        <v>0</v>
      </c>
      <c r="D18" s="18"/>
      <c r="E18" s="2" t="s">
        <v>105</v>
      </c>
      <c r="F18" s="2"/>
      <c r="H18" s="2" t="s">
        <v>105</v>
      </c>
      <c r="I18" s="2"/>
      <c r="K18" s="2" t="s">
        <v>105</v>
      </c>
      <c r="L18" s="2"/>
      <c r="N18" s="2" t="s">
        <v>105</v>
      </c>
      <c r="O18" s="2"/>
      <c r="Q18" s="2" t="s">
        <v>105</v>
      </c>
      <c r="R18" s="2"/>
    </row>
    <row r="19" spans="1:18" ht="18" x14ac:dyDescent="0.25">
      <c r="A19" s="3" t="s">
        <v>169</v>
      </c>
      <c r="B19" s="5" t="s">
        <v>35</v>
      </c>
      <c r="C19" s="34">
        <f>COUNTIF($F$3:$F$50,"5.D.1")+COUNTIF($I$3:$I$50,"5.D.1")+COUNTIF($L$3:$L$50,"5.D.1")+COUNTIF($O$3:$O$50,"5.D.1")+COUNTIF($R$3:$R$50,"5.D.1")</f>
        <v>0</v>
      </c>
      <c r="D19" s="18"/>
      <c r="E19" s="2" t="s">
        <v>106</v>
      </c>
      <c r="F19" s="2"/>
      <c r="H19" s="2" t="s">
        <v>106</v>
      </c>
      <c r="I19" s="2"/>
      <c r="K19" s="2" t="s">
        <v>106</v>
      </c>
      <c r="L19" s="2"/>
      <c r="N19" s="2" t="s">
        <v>106</v>
      </c>
      <c r="O19" s="2"/>
      <c r="Q19" s="2" t="s">
        <v>106</v>
      </c>
      <c r="R19" s="2"/>
    </row>
    <row r="20" spans="1:18" ht="18" x14ac:dyDescent="0.25">
      <c r="A20" s="3" t="s">
        <v>36</v>
      </c>
      <c r="B20" s="5" t="s">
        <v>37</v>
      </c>
      <c r="C20" s="34">
        <f>COUNTIF($F$3:$F$50,"5.D.2")+COUNTIF($I$3:$I$50,"5.D.2")+COUNTIF($L$3:$L$50,"5.D.2")+COUNTIF($O$3:$O$50,"5.D.2")+COUNTIF($R$3:$R$50,"5.D.2")</f>
        <v>0</v>
      </c>
      <c r="D20" s="18"/>
      <c r="E20" s="2" t="s">
        <v>107</v>
      </c>
      <c r="F20" s="2"/>
      <c r="H20" s="2" t="s">
        <v>107</v>
      </c>
      <c r="I20" s="2"/>
      <c r="K20" s="2" t="s">
        <v>107</v>
      </c>
      <c r="L20" s="2"/>
      <c r="N20" s="2" t="s">
        <v>107</v>
      </c>
      <c r="O20" s="2"/>
      <c r="Q20" s="2" t="s">
        <v>107</v>
      </c>
      <c r="R20" s="2"/>
    </row>
    <row r="21" spans="1:18" ht="15" customHeight="1" x14ac:dyDescent="0.25">
      <c r="A21" s="3" t="s">
        <v>38</v>
      </c>
      <c r="B21" s="5" t="s">
        <v>39</v>
      </c>
      <c r="C21" s="34">
        <f>COUNTIF($F$3:$F$50,"5.D.3")+COUNTIF($I$3:$I$50,"5.D.3")+COUNTIF($L$3:$L$50,"5.D.3")+COUNTIF($O$3:$O$50,"5.D.3")+COUNTIF($R$3:$R$50,"5.D.3")</f>
        <v>0</v>
      </c>
      <c r="D21" s="18"/>
      <c r="E21" s="2" t="s">
        <v>108</v>
      </c>
      <c r="F21" s="2"/>
      <c r="H21" s="2" t="s">
        <v>108</v>
      </c>
      <c r="I21" s="2"/>
      <c r="K21" s="2" t="s">
        <v>108</v>
      </c>
      <c r="L21" s="2"/>
      <c r="N21" s="2" t="s">
        <v>108</v>
      </c>
      <c r="O21" s="2"/>
      <c r="Q21" s="2" t="s">
        <v>108</v>
      </c>
      <c r="R21" s="2"/>
    </row>
    <row r="22" spans="1:18" ht="18" x14ac:dyDescent="0.25">
      <c r="A22" s="3" t="s">
        <v>40</v>
      </c>
      <c r="B22" s="5" t="s">
        <v>41</v>
      </c>
      <c r="C22" s="34">
        <f>COUNTIF($F$3:$F$50,"5.D.4")+COUNTIF($I$3:$I$50,"5.D.4")+COUNTIF($L$3:$L$50,"5.D.4")+COUNTIF($O$3:$O$50,"5.D.4")+COUNTIF($R$3:$R$50,"5.D.4")</f>
        <v>0</v>
      </c>
      <c r="D22" s="18"/>
      <c r="E22" s="2" t="s">
        <v>109</v>
      </c>
      <c r="F22" s="2"/>
      <c r="H22" s="2" t="s">
        <v>109</v>
      </c>
      <c r="I22" s="2"/>
      <c r="K22" s="2" t="s">
        <v>109</v>
      </c>
      <c r="L22" s="2"/>
      <c r="N22" s="2" t="s">
        <v>109</v>
      </c>
      <c r="O22" s="2"/>
      <c r="Q22" s="2" t="s">
        <v>109</v>
      </c>
      <c r="R22" s="2"/>
    </row>
    <row r="23" spans="1:18" ht="15" customHeight="1" x14ac:dyDescent="0.25">
      <c r="A23" s="3" t="s">
        <v>42</v>
      </c>
      <c r="B23" s="5" t="s">
        <v>43</v>
      </c>
      <c r="C23" s="34">
        <f>COUNTIF($F$3:$F$50,"5.D.5")+COUNTIF($I$3:$I$50,"5.D.5")+COUNTIF($L$3:$L$50,"5.D.5")+COUNTIF($O$3:$O$50,"5.D.5")+COUNTIF($R$3:$R$50,"5.D.5")</f>
        <v>0</v>
      </c>
      <c r="D23" s="18"/>
      <c r="E23" s="2" t="s">
        <v>110</v>
      </c>
      <c r="F23" s="2"/>
      <c r="H23" s="2" t="s">
        <v>110</v>
      </c>
      <c r="I23" s="2"/>
      <c r="K23" s="2" t="s">
        <v>110</v>
      </c>
      <c r="L23" s="2"/>
      <c r="N23" s="2" t="s">
        <v>110</v>
      </c>
      <c r="O23" s="2"/>
      <c r="Q23" s="2" t="s">
        <v>110</v>
      </c>
      <c r="R23" s="2"/>
    </row>
    <row r="24" spans="1:18" ht="18" x14ac:dyDescent="0.25">
      <c r="A24" s="3" t="s">
        <v>44</v>
      </c>
      <c r="B24" s="5" t="s">
        <v>51</v>
      </c>
      <c r="C24" s="34">
        <f>COUNTIF($F$3:$F$50,"5.D.6")+COUNTIF($I$3:$I$50,"5.D.6")+COUNTIF($L$3:$L$50,"5.D.6")+COUNTIF($O$3:$O$50,"5.D.6")+COUNTIF($R$3:$R$50,"5.D.6")</f>
        <v>0</v>
      </c>
      <c r="D24" s="18"/>
      <c r="E24" s="2" t="s">
        <v>111</v>
      </c>
      <c r="F24" s="2"/>
      <c r="H24" s="2" t="s">
        <v>111</v>
      </c>
      <c r="I24" s="2"/>
      <c r="K24" s="2" t="s">
        <v>111</v>
      </c>
      <c r="L24" s="2"/>
      <c r="N24" s="2" t="s">
        <v>111</v>
      </c>
      <c r="O24" s="2"/>
      <c r="Q24" s="2" t="s">
        <v>111</v>
      </c>
      <c r="R24" s="2"/>
    </row>
    <row r="25" spans="1:18" ht="15" customHeight="1" x14ac:dyDescent="0.25">
      <c r="A25" s="3" t="s">
        <v>45</v>
      </c>
      <c r="B25" s="5" t="s">
        <v>46</v>
      </c>
      <c r="C25" s="34">
        <f>COUNTIF($F$3:$F$50,"5.D.7")+COUNTIF($I$3:$I$50,"5.D.7")+COUNTIF($L$3:$L$50,"5.D.7")+COUNTIF($O$3:$O$50,"5.D.7")+COUNTIF($R$3:$R$50,"5.D.7")</f>
        <v>0</v>
      </c>
      <c r="D25" s="18"/>
      <c r="E25" s="2" t="s">
        <v>112</v>
      </c>
      <c r="F25" s="2"/>
      <c r="H25" s="2" t="s">
        <v>112</v>
      </c>
      <c r="I25" s="2"/>
      <c r="K25" s="2" t="s">
        <v>112</v>
      </c>
      <c r="L25" s="2"/>
      <c r="N25" s="2" t="s">
        <v>112</v>
      </c>
      <c r="O25" s="2"/>
      <c r="Q25" s="2" t="s">
        <v>112</v>
      </c>
      <c r="R25" s="2"/>
    </row>
    <row r="26" spans="1:18" ht="18" x14ac:dyDescent="0.25">
      <c r="A26" s="3" t="s">
        <v>47</v>
      </c>
      <c r="B26" s="5" t="s">
        <v>48</v>
      </c>
      <c r="C26" s="34">
        <f>COUNTIF($F$3:$F$50,"5.D.8")+COUNTIF($I$3:$I$50,"5.D.8")+COUNTIF($L$3:$L$50,"5.D.8")+COUNTIF($O$3:$O$50,"5.D.8")+COUNTIF($R$3:$R$50,"5.D.8")</f>
        <v>0</v>
      </c>
      <c r="D26" s="18"/>
      <c r="E26" s="2" t="s">
        <v>113</v>
      </c>
      <c r="F26" s="2"/>
      <c r="H26" s="2" t="s">
        <v>113</v>
      </c>
      <c r="I26" s="2"/>
      <c r="K26" s="2" t="s">
        <v>113</v>
      </c>
      <c r="L26" s="2"/>
      <c r="N26" s="2" t="s">
        <v>113</v>
      </c>
      <c r="O26" s="2"/>
      <c r="Q26" s="2" t="s">
        <v>113</v>
      </c>
      <c r="R26" s="2"/>
    </row>
    <row r="27" spans="1:18" ht="18" x14ac:dyDescent="0.25">
      <c r="A27" s="3" t="s">
        <v>49</v>
      </c>
      <c r="B27" s="5" t="s">
        <v>50</v>
      </c>
      <c r="C27" s="34">
        <f>COUNTIF($F$3:$F$50,"5.D.9")+COUNTIF($I$3:$I$50,"5.D.9")+COUNTIF($L$3:$L$50,"5.D.9")+COUNTIF($O$3:$O$50,"5.D.9")+COUNTIF($R$3:$R$50,"5.D.9")</f>
        <v>0</v>
      </c>
      <c r="D27" s="18"/>
      <c r="E27" s="2" t="s">
        <v>114</v>
      </c>
      <c r="F27" s="2"/>
      <c r="H27" s="2" t="s">
        <v>114</v>
      </c>
      <c r="I27" s="2"/>
      <c r="K27" s="2" t="s">
        <v>114</v>
      </c>
      <c r="L27" s="2"/>
      <c r="N27" s="2" t="s">
        <v>114</v>
      </c>
      <c r="O27" s="2"/>
      <c r="Q27" s="2" t="s">
        <v>114</v>
      </c>
      <c r="R27" s="2"/>
    </row>
    <row r="28" spans="1:18" ht="18" x14ac:dyDescent="0.25">
      <c r="A28" s="3" t="s">
        <v>52</v>
      </c>
      <c r="B28" s="5" t="s">
        <v>53</v>
      </c>
      <c r="C28" s="34">
        <f>COUNTIF($F$3:$F$50,"5.D.10")+COUNTIF($I$3:$I$50,"5.D.10")+COUNTIF($L$3:$L$50,"5.D.10")+COUNTIF($O$3:$O$50,"5.D.10")+COUNTIF($R$3:$R$50,"5.D.10")</f>
        <v>0</v>
      </c>
      <c r="D28" s="18"/>
      <c r="E28" s="2" t="s">
        <v>115</v>
      </c>
      <c r="F28" s="2"/>
      <c r="H28" s="2" t="s">
        <v>115</v>
      </c>
      <c r="I28" s="2"/>
      <c r="K28" s="2" t="s">
        <v>115</v>
      </c>
      <c r="L28" s="2"/>
      <c r="N28" s="2" t="s">
        <v>115</v>
      </c>
      <c r="O28" s="2"/>
      <c r="Q28" s="2" t="s">
        <v>115</v>
      </c>
      <c r="R28" s="2"/>
    </row>
    <row r="29" spans="1:18" ht="18" x14ac:dyDescent="0.25">
      <c r="A29" s="3" t="s">
        <v>54</v>
      </c>
      <c r="B29" s="5" t="s">
        <v>55</v>
      </c>
      <c r="C29" s="34">
        <f>COUNTIF($F$3:$F$50,"5.D.11")+COUNTIF($I$3:$I$50,"5.D.11")+COUNTIF($L$3:$L$50,"5.D.11")+COUNTIF($O$3:$O$50,"5.D.11")+COUNTIF($R$3:$R$50,"5.D.11")</f>
        <v>0</v>
      </c>
      <c r="D29" s="18"/>
      <c r="E29" s="2" t="s">
        <v>116</v>
      </c>
      <c r="F29" s="2"/>
      <c r="H29" s="2" t="s">
        <v>116</v>
      </c>
      <c r="I29" s="2"/>
      <c r="K29" s="2" t="s">
        <v>116</v>
      </c>
      <c r="L29" s="2"/>
      <c r="N29" s="2" t="s">
        <v>116</v>
      </c>
      <c r="O29" s="2"/>
      <c r="Q29" s="2" t="s">
        <v>116</v>
      </c>
      <c r="R29" s="2"/>
    </row>
    <row r="30" spans="1:18" ht="18" x14ac:dyDescent="0.25">
      <c r="A30" s="8" t="s">
        <v>170</v>
      </c>
      <c r="B30" s="9" t="s">
        <v>76</v>
      </c>
      <c r="C30" s="34">
        <f>COUNTIF($F$3:$F$50,"5.E")+COUNTIF($I$3:$I$50,"5.E")+COUNTIF($L$3:$L$50,"5.E")+COUNTIF($O$3:$O$50,"5.E")+COUNTIF($R$3:$R$50,"5.E")</f>
        <v>0</v>
      </c>
      <c r="D30" s="18"/>
      <c r="E30" s="2" t="s">
        <v>117</v>
      </c>
      <c r="F30" s="2"/>
      <c r="H30" s="2" t="s">
        <v>117</v>
      </c>
      <c r="I30" s="2"/>
      <c r="K30" s="2" t="s">
        <v>117</v>
      </c>
      <c r="L30" s="2"/>
      <c r="N30" s="2" t="s">
        <v>117</v>
      </c>
      <c r="O30" s="2"/>
      <c r="Q30" s="2" t="s">
        <v>117</v>
      </c>
      <c r="R30" s="2"/>
    </row>
    <row r="31" spans="1:18" ht="18" x14ac:dyDescent="0.25">
      <c r="A31" s="8" t="s">
        <v>58</v>
      </c>
      <c r="B31" s="9" t="s">
        <v>78</v>
      </c>
      <c r="C31" s="34">
        <f>COUNTIF($F$3:$F$50,"5.H")+COUNTIF($I$3:$I$50,"5.H")+COUNTIF($L$3:$L$50,"5.H")+COUNTIF($O$3:$O$50,"5.H")+COUNTIF($R$3:$R$50,"5.H")</f>
        <v>0</v>
      </c>
      <c r="D31" s="18"/>
      <c r="E31" s="2" t="s">
        <v>118</v>
      </c>
      <c r="F31" s="2"/>
      <c r="H31" s="2" t="s">
        <v>118</v>
      </c>
      <c r="I31" s="2"/>
      <c r="K31" s="2" t="s">
        <v>118</v>
      </c>
      <c r="L31" s="2"/>
      <c r="N31" s="2" t="s">
        <v>118</v>
      </c>
      <c r="O31" s="2"/>
      <c r="Q31" s="2" t="s">
        <v>118</v>
      </c>
      <c r="R31" s="2"/>
    </row>
    <row r="32" spans="1:18" ht="18" x14ac:dyDescent="0.25">
      <c r="A32" s="7" t="s">
        <v>60</v>
      </c>
      <c r="B32" s="9" t="s">
        <v>79</v>
      </c>
      <c r="C32" s="34">
        <f>COUNTIF($F$3:$F$50,"5.I")+COUNTIF($I$3:$I$50,"5.I")+COUNTIF($L$3:$L$50,"5.I")+COUNTIF($O$3:$O$50,"5.I")+COUNTIF($R$3:$R$50,"5.I")</f>
        <v>0</v>
      </c>
      <c r="D32" s="18"/>
      <c r="E32" s="2" t="s">
        <v>119</v>
      </c>
      <c r="F32" s="2"/>
      <c r="H32" s="2" t="s">
        <v>119</v>
      </c>
      <c r="I32" s="2"/>
      <c r="K32" s="2" t="s">
        <v>119</v>
      </c>
      <c r="L32" s="2"/>
      <c r="N32" s="2" t="s">
        <v>119</v>
      </c>
      <c r="O32" s="2"/>
      <c r="Q32" s="2" t="s">
        <v>119</v>
      </c>
      <c r="R32" s="2"/>
    </row>
    <row r="33" spans="1:18" ht="18" x14ac:dyDescent="0.25">
      <c r="A33" s="8" t="s">
        <v>62</v>
      </c>
      <c r="B33" s="9" t="s">
        <v>80</v>
      </c>
      <c r="C33" s="34">
        <f>COUNTIF($F$3:$F$50,"5.K")+COUNTIF($I$3:$I$50,"5.K")+COUNTIF($L$3:$L$50,"5.K")+COUNTIF($O$3:$O$50,"5.K")+COUNTIF($R$3:$R$50,"5.K")</f>
        <v>0</v>
      </c>
      <c r="D33" s="18"/>
      <c r="E33" s="2" t="s">
        <v>120</v>
      </c>
      <c r="F33" s="2"/>
      <c r="H33" s="2" t="s">
        <v>120</v>
      </c>
      <c r="I33" s="2"/>
      <c r="K33" s="2" t="s">
        <v>120</v>
      </c>
      <c r="L33" s="2"/>
      <c r="N33" s="2" t="s">
        <v>120</v>
      </c>
      <c r="O33" s="2"/>
      <c r="Q33" s="2" t="s">
        <v>120</v>
      </c>
      <c r="R33" s="2"/>
    </row>
    <row r="34" spans="1:18" ht="18" x14ac:dyDescent="0.25">
      <c r="A34" s="8" t="s">
        <v>65</v>
      </c>
      <c r="B34" s="9" t="s">
        <v>73</v>
      </c>
      <c r="C34" s="34">
        <f>COUNTIF($F$3:$F$50,"5.L")+COUNTIF($I$3:$I$50,"5.L")+COUNTIF($L$3:$L$50,"5.L")+COUNTIF($O$3:$O$50,"5.L")+COUNTIF($R$3:$R$50,"5.L")</f>
        <v>0</v>
      </c>
      <c r="D34" s="18"/>
      <c r="E34" s="2" t="s">
        <v>121</v>
      </c>
      <c r="F34" s="2"/>
      <c r="H34" s="2" t="s">
        <v>121</v>
      </c>
      <c r="I34" s="2"/>
      <c r="K34" s="2" t="s">
        <v>121</v>
      </c>
      <c r="L34" s="2"/>
      <c r="N34" s="2" t="s">
        <v>121</v>
      </c>
      <c r="O34" s="2"/>
      <c r="Q34" s="2" t="s">
        <v>121</v>
      </c>
      <c r="R34" s="2"/>
    </row>
    <row r="35" spans="1:18" ht="18" x14ac:dyDescent="0.25">
      <c r="A35" s="8" t="s">
        <v>75</v>
      </c>
      <c r="B35" s="9" t="s">
        <v>10</v>
      </c>
      <c r="C35" s="34">
        <f>COUNTIF($F$3:$F$50,"5.F")+COUNTIF($I$3:$I$50,"5.F")+COUNTIF($L$3:$L$50,"5.F")+COUNTIF($O$3:$O$50,"5.F")+COUNTIF($R$3:$R$50,"5.F")</f>
        <v>0</v>
      </c>
      <c r="D35" s="18"/>
      <c r="E35" s="2" t="s">
        <v>122</v>
      </c>
      <c r="F35" s="2"/>
      <c r="H35" s="2" t="s">
        <v>122</v>
      </c>
      <c r="I35" s="2"/>
      <c r="K35" s="2" t="s">
        <v>122</v>
      </c>
      <c r="L35" s="2"/>
      <c r="N35" s="2" t="s">
        <v>122</v>
      </c>
      <c r="O35" s="2"/>
      <c r="Q35" s="2" t="s">
        <v>122</v>
      </c>
      <c r="R35" s="2"/>
    </row>
    <row r="36" spans="1:18" x14ac:dyDescent="0.25">
      <c r="E36" s="2" t="s">
        <v>123</v>
      </c>
      <c r="F36" s="2"/>
      <c r="H36" s="2" t="s">
        <v>123</v>
      </c>
      <c r="I36" s="2"/>
      <c r="K36" s="2" t="s">
        <v>123</v>
      </c>
      <c r="L36" s="2"/>
      <c r="N36" s="2" t="s">
        <v>123</v>
      </c>
      <c r="O36" s="2"/>
      <c r="Q36" s="2" t="s">
        <v>123</v>
      </c>
      <c r="R36" s="2"/>
    </row>
    <row r="37" spans="1:18" x14ac:dyDescent="0.25">
      <c r="E37" s="2" t="s">
        <v>124</v>
      </c>
      <c r="F37" s="2"/>
      <c r="H37" s="2" t="s">
        <v>124</v>
      </c>
      <c r="I37" s="2"/>
      <c r="K37" s="2" t="s">
        <v>124</v>
      </c>
      <c r="L37" s="2"/>
      <c r="N37" s="2" t="s">
        <v>124</v>
      </c>
      <c r="O37" s="2"/>
      <c r="Q37" s="2" t="s">
        <v>124</v>
      </c>
      <c r="R37" s="2"/>
    </row>
    <row r="38" spans="1:18" ht="18" x14ac:dyDescent="0.25">
      <c r="A38" s="12"/>
      <c r="B38" s="12"/>
      <c r="C38" s="12"/>
      <c r="D38" s="12"/>
      <c r="E38" s="2" t="s">
        <v>125</v>
      </c>
      <c r="F38" s="2"/>
      <c r="H38" s="2" t="s">
        <v>125</v>
      </c>
      <c r="I38" s="2"/>
      <c r="K38" s="2" t="s">
        <v>125</v>
      </c>
      <c r="L38" s="2"/>
      <c r="N38" s="2" t="s">
        <v>125</v>
      </c>
      <c r="O38" s="2"/>
      <c r="Q38" s="2" t="s">
        <v>125</v>
      </c>
      <c r="R38" s="2"/>
    </row>
    <row r="39" spans="1:18" x14ac:dyDescent="0.25">
      <c r="A39" s="13"/>
      <c r="B39" s="13"/>
      <c r="C39" s="13"/>
      <c r="E39" s="2" t="s">
        <v>126</v>
      </c>
      <c r="F39" s="2"/>
      <c r="H39" s="2" t="s">
        <v>126</v>
      </c>
      <c r="I39" s="2"/>
      <c r="K39" s="2" t="s">
        <v>126</v>
      </c>
      <c r="L39" s="2"/>
      <c r="N39" s="2" t="s">
        <v>126</v>
      </c>
      <c r="O39" s="2"/>
      <c r="Q39" s="2" t="s">
        <v>126</v>
      </c>
      <c r="R39" s="2"/>
    </row>
    <row r="40" spans="1:18" ht="18" x14ac:dyDescent="0.25">
      <c r="A40" s="12"/>
      <c r="B40" s="12"/>
      <c r="C40" s="12"/>
      <c r="D40" s="12"/>
      <c r="E40" s="2" t="s">
        <v>127</v>
      </c>
      <c r="F40" s="2"/>
      <c r="H40" s="2" t="s">
        <v>127</v>
      </c>
      <c r="I40" s="2"/>
      <c r="K40" s="2" t="s">
        <v>127</v>
      </c>
      <c r="L40" s="2"/>
      <c r="N40" s="2" t="s">
        <v>127</v>
      </c>
      <c r="O40" s="2"/>
      <c r="Q40" s="2" t="s">
        <v>127</v>
      </c>
      <c r="R40" s="2"/>
    </row>
    <row r="41" spans="1:18" x14ac:dyDescent="0.25">
      <c r="A41" s="13"/>
      <c r="B41" s="13"/>
      <c r="C41" s="13"/>
      <c r="E41" s="2" t="s">
        <v>128</v>
      </c>
      <c r="F41" s="2"/>
      <c r="H41" s="2" t="s">
        <v>128</v>
      </c>
      <c r="I41" s="2"/>
      <c r="K41" s="2" t="s">
        <v>128</v>
      </c>
      <c r="L41" s="2"/>
      <c r="N41" s="2" t="s">
        <v>128</v>
      </c>
      <c r="O41" s="2"/>
      <c r="Q41" s="2" t="s">
        <v>128</v>
      </c>
      <c r="R41" s="2"/>
    </row>
    <row r="42" spans="1:18" ht="18" x14ac:dyDescent="0.25">
      <c r="A42" s="12"/>
      <c r="B42" s="12"/>
      <c r="C42" s="12"/>
      <c r="D42" s="12"/>
      <c r="E42" s="2" t="s">
        <v>129</v>
      </c>
      <c r="F42" s="2"/>
      <c r="H42" s="2" t="s">
        <v>129</v>
      </c>
      <c r="I42" s="2"/>
      <c r="K42" s="2" t="s">
        <v>129</v>
      </c>
      <c r="L42" s="2"/>
      <c r="N42" s="2" t="s">
        <v>129</v>
      </c>
      <c r="O42" s="2"/>
      <c r="Q42" s="2" t="s">
        <v>129</v>
      </c>
      <c r="R42" s="2"/>
    </row>
    <row r="43" spans="1:18" x14ac:dyDescent="0.25">
      <c r="A43" s="13"/>
      <c r="B43" s="13"/>
      <c r="C43" s="13"/>
      <c r="E43" s="2" t="s">
        <v>130</v>
      </c>
      <c r="F43" s="2"/>
      <c r="H43" s="2" t="s">
        <v>130</v>
      </c>
      <c r="I43" s="2"/>
      <c r="K43" s="2" t="s">
        <v>130</v>
      </c>
      <c r="L43" s="2"/>
      <c r="N43" s="2" t="s">
        <v>130</v>
      </c>
      <c r="O43" s="2"/>
      <c r="Q43" s="2" t="s">
        <v>130</v>
      </c>
      <c r="R43" s="2"/>
    </row>
    <row r="44" spans="1:18" ht="18" x14ac:dyDescent="0.25">
      <c r="A44" s="12"/>
      <c r="B44" s="12"/>
      <c r="C44" s="12"/>
      <c r="D44" s="12"/>
      <c r="E44" s="2" t="s">
        <v>131</v>
      </c>
      <c r="F44" s="2"/>
      <c r="H44" s="2" t="s">
        <v>131</v>
      </c>
      <c r="I44" s="2"/>
      <c r="K44" s="2" t="s">
        <v>131</v>
      </c>
      <c r="L44" s="2"/>
      <c r="N44" s="2" t="s">
        <v>131</v>
      </c>
      <c r="O44" s="2"/>
      <c r="Q44" s="2" t="s">
        <v>131</v>
      </c>
      <c r="R44" s="2"/>
    </row>
    <row r="45" spans="1:18" x14ac:dyDescent="0.25">
      <c r="A45" s="13"/>
      <c r="B45" s="13"/>
      <c r="C45" s="13"/>
      <c r="E45" s="2" t="s">
        <v>132</v>
      </c>
      <c r="F45" s="2"/>
      <c r="H45" s="2" t="s">
        <v>132</v>
      </c>
      <c r="I45" s="2"/>
      <c r="K45" s="2" t="s">
        <v>132</v>
      </c>
      <c r="L45" s="2"/>
      <c r="N45" s="2" t="s">
        <v>132</v>
      </c>
      <c r="O45" s="2"/>
      <c r="Q45" s="2" t="s">
        <v>132</v>
      </c>
      <c r="R45" s="2"/>
    </row>
    <row r="46" spans="1:18" ht="18" x14ac:dyDescent="0.25">
      <c r="A46" s="12"/>
      <c r="B46" s="12"/>
      <c r="C46" s="12"/>
      <c r="D46" s="12"/>
      <c r="E46" s="2" t="s">
        <v>133</v>
      </c>
      <c r="F46" s="2"/>
      <c r="H46" s="2" t="s">
        <v>133</v>
      </c>
      <c r="I46" s="2"/>
      <c r="K46" s="2" t="s">
        <v>133</v>
      </c>
      <c r="L46" s="2"/>
      <c r="N46" s="2" t="s">
        <v>133</v>
      </c>
      <c r="O46" s="2"/>
      <c r="Q46" s="2" t="s">
        <v>133</v>
      </c>
      <c r="R46" s="2"/>
    </row>
    <row r="47" spans="1:18" x14ac:dyDescent="0.25">
      <c r="A47" s="13"/>
      <c r="B47" s="13"/>
      <c r="C47" s="13"/>
      <c r="E47" s="2" t="s">
        <v>134</v>
      </c>
      <c r="F47" s="2"/>
      <c r="H47" s="2" t="s">
        <v>134</v>
      </c>
      <c r="I47" s="2"/>
      <c r="K47" s="2" t="s">
        <v>134</v>
      </c>
      <c r="L47" s="2"/>
      <c r="N47" s="2" t="s">
        <v>134</v>
      </c>
      <c r="O47" s="2"/>
      <c r="Q47" s="2" t="s">
        <v>134</v>
      </c>
      <c r="R47" s="2"/>
    </row>
    <row r="48" spans="1:18" ht="18" x14ac:dyDescent="0.25">
      <c r="A48" s="12"/>
      <c r="B48" s="12"/>
      <c r="C48" s="12"/>
      <c r="D48" s="12"/>
      <c r="E48" s="2" t="s">
        <v>135</v>
      </c>
      <c r="F48" s="2"/>
      <c r="H48" s="2" t="s">
        <v>135</v>
      </c>
      <c r="I48" s="2"/>
      <c r="K48" s="2" t="s">
        <v>135</v>
      </c>
      <c r="L48" s="2"/>
      <c r="N48" s="2" t="s">
        <v>135</v>
      </c>
      <c r="O48" s="2"/>
      <c r="Q48" s="2" t="s">
        <v>135</v>
      </c>
      <c r="R48" s="2"/>
    </row>
    <row r="49" spans="1:18" x14ac:dyDescent="0.25">
      <c r="E49" s="2" t="s">
        <v>136</v>
      </c>
      <c r="F49" s="2"/>
      <c r="H49" s="2" t="s">
        <v>136</v>
      </c>
      <c r="I49" s="2"/>
      <c r="K49" s="2" t="s">
        <v>136</v>
      </c>
      <c r="L49" s="2"/>
      <c r="N49" s="2" t="s">
        <v>136</v>
      </c>
      <c r="O49" s="2"/>
      <c r="Q49" s="2" t="s">
        <v>136</v>
      </c>
      <c r="R49" s="2"/>
    </row>
    <row r="50" spans="1:18" ht="18" x14ac:dyDescent="0.25">
      <c r="A50" s="3"/>
      <c r="B50" s="5"/>
      <c r="C50" s="5"/>
      <c r="D50" s="18"/>
      <c r="E50" s="2" t="s">
        <v>137</v>
      </c>
      <c r="F50" s="2"/>
      <c r="H50" s="2" t="s">
        <v>137</v>
      </c>
      <c r="I50" s="2"/>
      <c r="K50" s="2" t="s">
        <v>137</v>
      </c>
      <c r="L50" s="2"/>
      <c r="N50" s="2" t="s">
        <v>137</v>
      </c>
      <c r="O50" s="2"/>
      <c r="Q50" s="2" t="s">
        <v>137</v>
      </c>
      <c r="R50" s="2"/>
    </row>
    <row r="51" spans="1:18" x14ac:dyDescent="0.25">
      <c r="E51" s="43" t="s">
        <v>85</v>
      </c>
      <c r="F51" s="43"/>
      <c r="H51" s="43" t="s">
        <v>85</v>
      </c>
      <c r="I51" s="43"/>
      <c r="K51" s="43" t="s">
        <v>85</v>
      </c>
      <c r="L51" s="43"/>
      <c r="N51" s="43" t="s">
        <v>85</v>
      </c>
      <c r="O51" s="43"/>
      <c r="Q51" s="43" t="s">
        <v>85</v>
      </c>
      <c r="R51" s="43"/>
    </row>
    <row r="52" spans="1:18" ht="15.75" thickBot="1" x14ac:dyDescent="0.3"/>
    <row r="53" spans="1:18" ht="18.75" thickBot="1" x14ac:dyDescent="0.3">
      <c r="A53" s="3"/>
      <c r="B53" s="5"/>
      <c r="C53" s="5"/>
      <c r="D53" s="40" t="s">
        <v>186</v>
      </c>
      <c r="E53" s="40"/>
      <c r="F53" s="36">
        <f>COUNT(F3:F50)</f>
        <v>0</v>
      </c>
      <c r="G53" s="40" t="s">
        <v>186</v>
      </c>
      <c r="H53" s="40"/>
      <c r="I53" s="36">
        <f>COUNT(I3:I50)</f>
        <v>0</v>
      </c>
      <c r="J53" s="40" t="s">
        <v>186</v>
      </c>
      <c r="K53" s="40"/>
      <c r="L53" s="36">
        <f>COUNT(L3:L50)</f>
        <v>0</v>
      </c>
      <c r="M53" s="40" t="s">
        <v>186</v>
      </c>
      <c r="N53" s="40"/>
      <c r="O53" s="36">
        <f>COUNT(O3:O50)</f>
        <v>0</v>
      </c>
      <c r="P53" s="40" t="s">
        <v>186</v>
      </c>
      <c r="Q53" s="40"/>
      <c r="R53" s="36">
        <f>COUNT(R3:R50)</f>
        <v>0</v>
      </c>
    </row>
    <row r="56" spans="1:18" ht="18" x14ac:dyDescent="0.25">
      <c r="A56" s="5"/>
    </row>
    <row r="59" spans="1:18" ht="18" x14ac:dyDescent="0.25">
      <c r="A59" s="5"/>
    </row>
  </sheetData>
  <mergeCells count="12">
    <mergeCell ref="N51:O51"/>
    <mergeCell ref="Q51:R51"/>
    <mergeCell ref="C3:C4"/>
    <mergeCell ref="A3:B4"/>
    <mergeCell ref="E51:F51"/>
    <mergeCell ref="H51:I51"/>
    <mergeCell ref="K51:L51"/>
    <mergeCell ref="D53:E53"/>
    <mergeCell ref="G53:H53"/>
    <mergeCell ref="J53:K53"/>
    <mergeCell ref="M53:N53"/>
    <mergeCell ref="P53:Q53"/>
  </mergeCells>
  <dataValidations count="1">
    <dataValidation type="list" allowBlank="1" showInputMessage="1" showErrorMessage="1" promptTitle="Timesheet Code" prompt="Pick the most appropriate code" sqref="F3:F50 O3:O50 I3:I50 L3:L50 R3:R50" xr:uid="{B4F71C24-2A60-469E-AB46-08C167449A60}">
      <formula1>$A$5:$A$35</formula1>
    </dataValidation>
  </dataValidations>
  <pageMargins left="0.45" right="0.45" top="0.6" bottom="0.25" header="0.3" footer="0.3"/>
  <pageSetup orientation="portrait" r:id="rId1"/>
  <headerFooter>
    <oddHeader>&amp;CADRC OMAC 100% Timekeeping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7753E-1937-4D7A-B789-66EB676B2355}">
  <dimension ref="A1:R59"/>
  <sheetViews>
    <sheetView zoomScaleNormal="100" workbookViewId="0">
      <selection activeCell="C1" sqref="C1:C1048576"/>
    </sheetView>
  </sheetViews>
  <sheetFormatPr defaultRowHeight="15" x14ac:dyDescent="0.25"/>
  <cols>
    <col min="1" max="1" width="9" customWidth="1"/>
    <col min="2" max="2" width="73" customWidth="1"/>
    <col min="3" max="3" width="21.42578125" customWidth="1"/>
    <col min="4" max="4" width="13.42578125" style="13" customWidth="1"/>
    <col min="5" max="5" width="15.85546875" customWidth="1"/>
    <col min="6" max="6" width="33.42578125" customWidth="1"/>
    <col min="8" max="8" width="15.85546875" customWidth="1"/>
    <col min="9" max="9" width="33.42578125" customWidth="1"/>
    <col min="11" max="11" width="15.85546875" customWidth="1"/>
    <col min="12" max="12" width="33.42578125" customWidth="1"/>
    <col min="14" max="14" width="15.85546875" customWidth="1"/>
    <col min="15" max="15" width="33.42578125" customWidth="1"/>
    <col min="17" max="17" width="15.85546875" customWidth="1"/>
    <col min="18" max="18" width="33.42578125" customWidth="1"/>
  </cols>
  <sheetData>
    <row r="1" spans="1:18" x14ac:dyDescent="0.25">
      <c r="A1" s="15" t="s">
        <v>88</v>
      </c>
      <c r="E1" s="15" t="s">
        <v>86</v>
      </c>
      <c r="F1" s="19"/>
      <c r="H1" s="15" t="s">
        <v>86</v>
      </c>
      <c r="I1" s="19"/>
      <c r="K1" s="15" t="s">
        <v>86</v>
      </c>
      <c r="L1" s="19"/>
      <c r="N1" s="15" t="s">
        <v>86</v>
      </c>
      <c r="O1" s="19"/>
      <c r="Q1" s="15" t="s">
        <v>86</v>
      </c>
      <c r="R1" s="19"/>
    </row>
    <row r="2" spans="1:18" x14ac:dyDescent="0.25">
      <c r="A2" s="15" t="s">
        <v>89</v>
      </c>
      <c r="B2" s="16"/>
      <c r="C2" s="16"/>
      <c r="E2" s="1" t="s">
        <v>0</v>
      </c>
      <c r="F2" s="1" t="s">
        <v>84</v>
      </c>
      <c r="H2" s="1" t="s">
        <v>0</v>
      </c>
      <c r="I2" s="1" t="s">
        <v>84</v>
      </c>
      <c r="K2" s="1" t="s">
        <v>0</v>
      </c>
      <c r="L2" s="1" t="s">
        <v>84</v>
      </c>
      <c r="N2" s="1" t="s">
        <v>0</v>
      </c>
      <c r="O2" s="1" t="s">
        <v>84</v>
      </c>
      <c r="Q2" s="1" t="s">
        <v>0</v>
      </c>
      <c r="R2" s="1" t="s">
        <v>84</v>
      </c>
    </row>
    <row r="3" spans="1:18" x14ac:dyDescent="0.25">
      <c r="A3" s="41" t="s">
        <v>2</v>
      </c>
      <c r="B3" s="41"/>
      <c r="C3" s="44" t="s">
        <v>187</v>
      </c>
      <c r="D3" s="16"/>
      <c r="E3" s="2" t="s">
        <v>90</v>
      </c>
      <c r="F3" s="2"/>
      <c r="G3" s="14"/>
      <c r="H3" s="2" t="s">
        <v>90</v>
      </c>
      <c r="I3" s="2"/>
      <c r="J3" s="14"/>
      <c r="K3" s="2" t="s">
        <v>90</v>
      </c>
      <c r="L3" s="2"/>
      <c r="N3" s="2" t="s">
        <v>90</v>
      </c>
      <c r="O3" s="2"/>
      <c r="Q3" s="2" t="s">
        <v>90</v>
      </c>
      <c r="R3" s="2"/>
    </row>
    <row r="4" spans="1:18" ht="18" customHeight="1" x14ac:dyDescent="0.25">
      <c r="A4" s="41"/>
      <c r="B4" s="41"/>
      <c r="C4" s="44"/>
      <c r="D4" s="17"/>
      <c r="E4" s="2" t="s">
        <v>91</v>
      </c>
      <c r="F4" s="2"/>
      <c r="G4" s="14"/>
      <c r="H4" s="2" t="s">
        <v>91</v>
      </c>
      <c r="I4" s="2"/>
      <c r="J4" s="14"/>
      <c r="K4" s="2" t="s">
        <v>91</v>
      </c>
      <c r="L4" s="2"/>
      <c r="N4" s="2" t="s">
        <v>91</v>
      </c>
      <c r="O4" s="2"/>
      <c r="Q4" s="2" t="s">
        <v>91</v>
      </c>
      <c r="R4" s="2"/>
    </row>
    <row r="5" spans="1:18" ht="18" x14ac:dyDescent="0.25">
      <c r="A5" s="8" t="s">
        <v>157</v>
      </c>
      <c r="B5" s="9" t="s">
        <v>1</v>
      </c>
      <c r="C5" s="34">
        <f>COUNTIF($F$3:$F$50,"1.A")+COUNTIF($I$3:$I$50,"1.A")+COUNTIF($L$3:$L$50,"1.A")+COUNTIF($O$3:$O$50,"1.A")+COUNTIF($R$3:$R$50,"1.A")</f>
        <v>0</v>
      </c>
      <c r="D5" s="18"/>
      <c r="E5" s="2" t="s">
        <v>92</v>
      </c>
      <c r="F5" s="2"/>
      <c r="H5" s="2" t="s">
        <v>92</v>
      </c>
      <c r="I5" s="2"/>
      <c r="K5" s="2" t="s">
        <v>92</v>
      </c>
      <c r="L5" s="2"/>
      <c r="N5" s="2" t="s">
        <v>92</v>
      </c>
      <c r="O5" s="2"/>
      <c r="Q5" s="2" t="s">
        <v>92</v>
      </c>
      <c r="R5" s="2"/>
    </row>
    <row r="6" spans="1:18" ht="18" x14ac:dyDescent="0.25">
      <c r="A6" s="3" t="s">
        <v>188</v>
      </c>
      <c r="B6" s="5" t="s">
        <v>3</v>
      </c>
      <c r="C6" s="34">
        <f>COUNTIF($F$3:$F$50,"1.B")+COUNTIF($I$3:$I$50,"1.B")+COUNTIF($L$3:$L$50,"1.B")+COUNTIF($O$3:$O$50,"1.B")+COUNTIF($R$3:$R$50,"1.B")</f>
        <v>0</v>
      </c>
      <c r="D6" s="18"/>
      <c r="E6" s="2" t="s">
        <v>93</v>
      </c>
      <c r="F6" s="2"/>
      <c r="H6" s="2" t="s">
        <v>93</v>
      </c>
      <c r="I6" s="2"/>
      <c r="K6" s="2" t="s">
        <v>93</v>
      </c>
      <c r="L6" s="2"/>
      <c r="N6" s="2" t="s">
        <v>93</v>
      </c>
      <c r="O6" s="2"/>
      <c r="Q6" s="2" t="s">
        <v>93</v>
      </c>
      <c r="R6" s="2"/>
    </row>
    <row r="7" spans="1:18" ht="18" x14ac:dyDescent="0.25">
      <c r="A7" s="3" t="s">
        <v>159</v>
      </c>
      <c r="B7" s="5" t="s">
        <v>4</v>
      </c>
      <c r="C7" s="34">
        <f>COUNTIF($F$3:$F$50,"1.C")+COUNTIF($I$3:$I$50,"1.C")+COUNTIF($L$3:$L$50,"1.C")+COUNTIF($O$3:$O$50,"1.C")+COUNTIF($R$3:$R$50,"1.C")</f>
        <v>0</v>
      </c>
      <c r="D7" s="18"/>
      <c r="E7" s="2" t="s">
        <v>94</v>
      </c>
      <c r="F7" s="2"/>
      <c r="H7" s="2" t="s">
        <v>94</v>
      </c>
      <c r="I7" s="2"/>
      <c r="K7" s="2" t="s">
        <v>94</v>
      </c>
      <c r="L7" s="2"/>
      <c r="N7" s="2" t="s">
        <v>94</v>
      </c>
      <c r="O7" s="2"/>
      <c r="Q7" s="2" t="s">
        <v>94</v>
      </c>
      <c r="R7" s="2"/>
    </row>
    <row r="8" spans="1:18" ht="18" x14ac:dyDescent="0.25">
      <c r="A8" s="3" t="s">
        <v>160</v>
      </c>
      <c r="B8" s="5" t="s">
        <v>11</v>
      </c>
      <c r="C8" s="34">
        <f>COUNTIF($F$3:$F$50,"1.D")+COUNTIF($I$3:$I$50,"1.D")+COUNTIF($L$3:$L$50,"1.D")+COUNTIF($O$3:$O$50,"1.D")+COUNTIF($R$3:$R$50,"1.D")</f>
        <v>0</v>
      </c>
      <c r="D8" s="18"/>
      <c r="E8" s="2" t="s">
        <v>95</v>
      </c>
      <c r="F8" s="2"/>
      <c r="H8" s="2" t="s">
        <v>95</v>
      </c>
      <c r="I8" s="2"/>
      <c r="K8" s="2" t="s">
        <v>95</v>
      </c>
      <c r="L8" s="2"/>
      <c r="N8" s="2" t="s">
        <v>95</v>
      </c>
      <c r="O8" s="2"/>
      <c r="Q8" s="2" t="s">
        <v>95</v>
      </c>
      <c r="R8" s="2"/>
    </row>
    <row r="9" spans="1:18" ht="18" x14ac:dyDescent="0.25">
      <c r="A9" s="8" t="s">
        <v>161</v>
      </c>
      <c r="B9" s="9" t="s">
        <v>87</v>
      </c>
      <c r="C9" s="34">
        <f>COUNTIF($F$3:$F$50,"2.A")+COUNTIF($I$3:$I$50,"2.A")+COUNTIF($L$3:$L$50,"2.A")+COUNTIF($O$3:$O$50,"2.A")+COUNTIF($R$3:$R$50,"2.A")</f>
        <v>0</v>
      </c>
      <c r="D9" s="18"/>
      <c r="E9" s="2" t="s">
        <v>96</v>
      </c>
      <c r="F9" s="2"/>
      <c r="H9" s="2" t="s">
        <v>96</v>
      </c>
      <c r="I9" s="2"/>
      <c r="K9" s="2" t="s">
        <v>96</v>
      </c>
      <c r="L9" s="2"/>
      <c r="N9" s="2" t="s">
        <v>96</v>
      </c>
      <c r="O9" s="2"/>
      <c r="Q9" s="2" t="s">
        <v>96</v>
      </c>
      <c r="R9" s="2"/>
    </row>
    <row r="10" spans="1:18" ht="18" x14ac:dyDescent="0.25">
      <c r="A10" s="3" t="s">
        <v>162</v>
      </c>
      <c r="B10" s="5" t="s">
        <v>6</v>
      </c>
      <c r="C10" s="34">
        <f>COUNTIF($F$3:$F$50,"2.B")+COUNTIF($I$3:$I$50,"2.B")+COUNTIF($L$3:$L$50,"2.B")+COUNTIF($O$3:$O$50,"2.B")+COUNTIF($R$3:$R$50,"2.B")</f>
        <v>0</v>
      </c>
      <c r="D10" s="18"/>
      <c r="E10" s="2" t="s">
        <v>97</v>
      </c>
      <c r="F10" s="2"/>
      <c r="H10" s="2" t="s">
        <v>97</v>
      </c>
      <c r="I10" s="2"/>
      <c r="K10" s="2" t="s">
        <v>97</v>
      </c>
      <c r="L10" s="2"/>
      <c r="N10" s="2" t="s">
        <v>97</v>
      </c>
      <c r="O10" s="2"/>
      <c r="Q10" s="2" t="s">
        <v>97</v>
      </c>
      <c r="R10" s="2"/>
    </row>
    <row r="11" spans="1:18" ht="18" x14ac:dyDescent="0.25">
      <c r="A11" s="3" t="s">
        <v>163</v>
      </c>
      <c r="B11" s="5" t="s">
        <v>7</v>
      </c>
      <c r="C11" s="34">
        <f>COUNTIF($F$3:$F$50,"2.C")+COUNTIF($I$3:$I$50,"2.C")+COUNTIF($L$3:$L$50,"2.C")+COUNTIF($O$3:$O$50,"2.C")+COUNTIF($R$3:$R$50,"2.C")</f>
        <v>0</v>
      </c>
      <c r="D11" s="18"/>
      <c r="E11" s="2" t="s">
        <v>98</v>
      </c>
      <c r="F11" s="2"/>
      <c r="H11" s="2" t="s">
        <v>98</v>
      </c>
      <c r="I11" s="2"/>
      <c r="K11" s="2" t="s">
        <v>98</v>
      </c>
      <c r="L11" s="2"/>
      <c r="N11" s="2" t="s">
        <v>98</v>
      </c>
      <c r="O11" s="2"/>
      <c r="Q11" s="2" t="s">
        <v>98</v>
      </c>
      <c r="R11" s="2"/>
    </row>
    <row r="12" spans="1:18" ht="18" x14ac:dyDescent="0.25">
      <c r="A12" s="8" t="s">
        <v>164</v>
      </c>
      <c r="B12" s="9" t="s">
        <v>21</v>
      </c>
      <c r="C12" s="34">
        <f>COUNTIF($F$3:$F$50,"5.G.2")+COUNTIF($I$3:$I$50,"5.G.2")+COUNTIF($L$3:$L$50,"5.G.2")+COUNTIF($O$3:$O$50,"5.G.2")+COUNTIF($R$3:$R$50,"5.G.2")</f>
        <v>0</v>
      </c>
      <c r="D12" s="18"/>
      <c r="E12" s="2" t="s">
        <v>99</v>
      </c>
      <c r="F12" s="2"/>
      <c r="H12" s="2" t="s">
        <v>99</v>
      </c>
      <c r="I12" s="2"/>
      <c r="K12" s="2" t="s">
        <v>99</v>
      </c>
      <c r="L12" s="2"/>
      <c r="N12" s="2" t="s">
        <v>99</v>
      </c>
      <c r="O12" s="2"/>
      <c r="Q12" s="2" t="s">
        <v>99</v>
      </c>
      <c r="R12" s="2"/>
    </row>
    <row r="13" spans="1:18" ht="18" x14ac:dyDescent="0.25">
      <c r="A13" s="3" t="s">
        <v>20</v>
      </c>
      <c r="B13" s="5" t="s">
        <v>19</v>
      </c>
      <c r="C13" s="34">
        <f>COUNTIF($F$3:$F$50,"5.G.3")+COUNTIF($I$3:$I$50,"5.G.3")+COUNTIF($L$3:$L$50,"5.G.3")+COUNTIF($O$3:$O$50,"5.G.3")+COUNTIF($R$3:$R$50,"5.G.3")</f>
        <v>0</v>
      </c>
      <c r="D13" s="18"/>
      <c r="E13" s="2" t="s">
        <v>100</v>
      </c>
      <c r="F13" s="2"/>
      <c r="H13" s="2" t="s">
        <v>100</v>
      </c>
      <c r="I13" s="2"/>
      <c r="K13" s="2" t="s">
        <v>100</v>
      </c>
      <c r="L13" s="2"/>
      <c r="N13" s="2" t="s">
        <v>100</v>
      </c>
      <c r="O13" s="2"/>
      <c r="Q13" s="2" t="s">
        <v>100</v>
      </c>
      <c r="R13" s="2"/>
    </row>
    <row r="14" spans="1:18" ht="18" x14ac:dyDescent="0.25">
      <c r="A14" s="3" t="s">
        <v>165</v>
      </c>
      <c r="B14" s="5" t="s">
        <v>24</v>
      </c>
      <c r="C14" s="34">
        <f>COUNTIF($F$3:$F$50,"5.G.5")+COUNTIF($I$3:$I$50,"5.G.5")+COUNTIF($L$3:$L$50,"5.G.5")+COUNTIF($O$3:$O$50,"5.G.5")+COUNTIF($R$3:$R$50,"5.G.5")</f>
        <v>0</v>
      </c>
      <c r="D14" s="18"/>
      <c r="E14" s="2" t="s">
        <v>101</v>
      </c>
      <c r="F14" s="2"/>
      <c r="H14" s="2" t="s">
        <v>101</v>
      </c>
      <c r="I14" s="2"/>
      <c r="K14" s="2" t="s">
        <v>101</v>
      </c>
      <c r="L14" s="2"/>
      <c r="N14" s="2" t="s">
        <v>101</v>
      </c>
      <c r="O14" s="2"/>
      <c r="Q14" s="2" t="s">
        <v>101</v>
      </c>
      <c r="R14" s="2"/>
    </row>
    <row r="15" spans="1:18" ht="18" x14ac:dyDescent="0.25">
      <c r="A15" s="3" t="s">
        <v>166</v>
      </c>
      <c r="B15" s="5" t="s">
        <v>26</v>
      </c>
      <c r="C15" s="34">
        <f>COUNTIF($F$3:$F$50,"5.G.6")+COUNTIF($I$3:$I$50,"5.G.6")+COUNTIF($L$3:$L$50,"5.G.6")+COUNTIF($O$3:$O$50,"5.G.6")+COUNTIF($R$3:$R$50,"5.G.6")</f>
        <v>0</v>
      </c>
      <c r="D15" s="18"/>
      <c r="E15" s="2" t="s">
        <v>102</v>
      </c>
      <c r="F15" s="2"/>
      <c r="H15" s="2" t="s">
        <v>102</v>
      </c>
      <c r="I15" s="2"/>
      <c r="K15" s="2" t="s">
        <v>102</v>
      </c>
      <c r="L15" s="2"/>
      <c r="N15" s="2" t="s">
        <v>102</v>
      </c>
      <c r="O15" s="2"/>
      <c r="Q15" s="2" t="s">
        <v>102</v>
      </c>
      <c r="R15" s="2"/>
    </row>
    <row r="16" spans="1:18" ht="18" x14ac:dyDescent="0.25">
      <c r="A16" s="8" t="s">
        <v>167</v>
      </c>
      <c r="B16" s="9" t="s">
        <v>82</v>
      </c>
      <c r="C16" s="34">
        <f>COUNTIF($F$3:$F$50,"5.A")+COUNTIF($I$3:$I$50,"5.A")+COUNTIF($L$3:$L$50,"5.A")+COUNTIF($O$3:$O$50,"5.A")+COUNTIF($R$3:$R$50,"5.A")</f>
        <v>0</v>
      </c>
      <c r="D16" s="18"/>
      <c r="E16" s="2" t="s">
        <v>103</v>
      </c>
      <c r="F16" s="2"/>
      <c r="H16" s="2" t="s">
        <v>103</v>
      </c>
      <c r="I16" s="2"/>
      <c r="K16" s="2" t="s">
        <v>103</v>
      </c>
      <c r="L16" s="2"/>
      <c r="N16" s="2" t="s">
        <v>103</v>
      </c>
      <c r="O16" s="2"/>
      <c r="Q16" s="2" t="s">
        <v>103</v>
      </c>
      <c r="R16" s="2"/>
    </row>
    <row r="17" spans="1:18" ht="18" x14ac:dyDescent="0.25">
      <c r="A17" s="8" t="s">
        <v>168</v>
      </c>
      <c r="B17" s="9" t="s">
        <v>81</v>
      </c>
      <c r="C17" s="34">
        <f>COUNTIF($F$3:$F$50,"5.B")+COUNTIF($I$3:$I$50,"5.B")+COUNTIF($L$3:$L$50,"5.B")+COUNTIF($O$3:$O$50,"5.B")+COUNTIF($R$3:$R$50,"5.B")</f>
        <v>0</v>
      </c>
      <c r="D17" s="18"/>
      <c r="E17" s="2" t="s">
        <v>104</v>
      </c>
      <c r="F17" s="2"/>
      <c r="H17" s="2" t="s">
        <v>104</v>
      </c>
      <c r="I17" s="2"/>
      <c r="K17" s="2" t="s">
        <v>104</v>
      </c>
      <c r="L17" s="2"/>
      <c r="N17" s="2" t="s">
        <v>104</v>
      </c>
      <c r="O17" s="2"/>
      <c r="Q17" s="2" t="s">
        <v>104</v>
      </c>
      <c r="R17" s="2"/>
    </row>
    <row r="18" spans="1:18" ht="18" x14ac:dyDescent="0.25">
      <c r="A18" s="10" t="s">
        <v>32</v>
      </c>
      <c r="B18" s="11" t="s">
        <v>77</v>
      </c>
      <c r="C18" s="34">
        <f>COUNTIF($F$3:$F$50,"5.C")+COUNTIF($I$3:$I$50,"5.C")+COUNTIF($L$3:$L$50,"5.C")+COUNTIF($O$3:$O$50,"5.C")+COUNTIF($R$3:$R$50,"5.C")</f>
        <v>0</v>
      </c>
      <c r="D18" s="18"/>
      <c r="E18" s="2" t="s">
        <v>105</v>
      </c>
      <c r="F18" s="2"/>
      <c r="H18" s="2" t="s">
        <v>105</v>
      </c>
      <c r="I18" s="2"/>
      <c r="K18" s="2" t="s">
        <v>105</v>
      </c>
      <c r="L18" s="2"/>
      <c r="N18" s="2" t="s">
        <v>105</v>
      </c>
      <c r="O18" s="2"/>
      <c r="Q18" s="2" t="s">
        <v>105</v>
      </c>
      <c r="R18" s="2"/>
    </row>
    <row r="19" spans="1:18" ht="18" x14ac:dyDescent="0.25">
      <c r="A19" s="3" t="s">
        <v>169</v>
      </c>
      <c r="B19" s="5" t="s">
        <v>35</v>
      </c>
      <c r="C19" s="34">
        <f>COUNTIF($F$3:$F$50,"5.D.1")+COUNTIF($I$3:$I$50,"5.D.1")+COUNTIF($L$3:$L$50,"5.D.1")+COUNTIF($O$3:$O$50,"5.D.1")+COUNTIF($R$3:$R$50,"5.D.1")</f>
        <v>0</v>
      </c>
      <c r="D19" s="18"/>
      <c r="E19" s="2" t="s">
        <v>106</v>
      </c>
      <c r="F19" s="2"/>
      <c r="H19" s="2" t="s">
        <v>106</v>
      </c>
      <c r="I19" s="2"/>
      <c r="K19" s="2" t="s">
        <v>106</v>
      </c>
      <c r="L19" s="2"/>
      <c r="N19" s="2" t="s">
        <v>106</v>
      </c>
      <c r="O19" s="2"/>
      <c r="Q19" s="2" t="s">
        <v>106</v>
      </c>
      <c r="R19" s="2"/>
    </row>
    <row r="20" spans="1:18" ht="18" x14ac:dyDescent="0.25">
      <c r="A20" s="3" t="s">
        <v>36</v>
      </c>
      <c r="B20" s="5" t="s">
        <v>37</v>
      </c>
      <c r="C20" s="34">
        <f>COUNTIF($F$3:$F$50,"5.D.2")+COUNTIF($I$3:$I$50,"5.D.2")+COUNTIF($L$3:$L$50,"5.D.2")+COUNTIF($O$3:$O$50,"5.D.2")+COUNTIF($R$3:$R$50,"5.D.2")</f>
        <v>0</v>
      </c>
      <c r="D20" s="18"/>
      <c r="E20" s="2" t="s">
        <v>107</v>
      </c>
      <c r="F20" s="2"/>
      <c r="H20" s="2" t="s">
        <v>107</v>
      </c>
      <c r="I20" s="2"/>
      <c r="K20" s="2" t="s">
        <v>107</v>
      </c>
      <c r="L20" s="2"/>
      <c r="N20" s="2" t="s">
        <v>107</v>
      </c>
      <c r="O20" s="2"/>
      <c r="Q20" s="2" t="s">
        <v>107</v>
      </c>
      <c r="R20" s="2"/>
    </row>
    <row r="21" spans="1:18" ht="15" customHeight="1" x14ac:dyDescent="0.25">
      <c r="A21" s="3" t="s">
        <v>38</v>
      </c>
      <c r="B21" s="5" t="s">
        <v>39</v>
      </c>
      <c r="C21" s="34">
        <f>COUNTIF($F$3:$F$50,"5.D.3")+COUNTIF($I$3:$I$50,"5.D.3")+COUNTIF($L$3:$L$50,"5.D.3")+COUNTIF($O$3:$O$50,"5.D.3")+COUNTIF($R$3:$R$50,"5.D.3")</f>
        <v>0</v>
      </c>
      <c r="D21" s="18"/>
      <c r="E21" s="2" t="s">
        <v>108</v>
      </c>
      <c r="F21" s="2"/>
      <c r="H21" s="2" t="s">
        <v>108</v>
      </c>
      <c r="I21" s="2"/>
      <c r="K21" s="2" t="s">
        <v>108</v>
      </c>
      <c r="L21" s="2"/>
      <c r="N21" s="2" t="s">
        <v>108</v>
      </c>
      <c r="O21" s="2"/>
      <c r="Q21" s="2" t="s">
        <v>108</v>
      </c>
      <c r="R21" s="2"/>
    </row>
    <row r="22" spans="1:18" ht="18" x14ac:dyDescent="0.25">
      <c r="A22" s="3" t="s">
        <v>40</v>
      </c>
      <c r="B22" s="5" t="s">
        <v>41</v>
      </c>
      <c r="C22" s="34">
        <f>COUNTIF($F$3:$F$50,"5.D.4")+COUNTIF($I$3:$I$50,"5.D.4")+COUNTIF($L$3:$L$50,"5.D.4")+COUNTIF($O$3:$O$50,"5.D.4")+COUNTIF($R$3:$R$50,"5.D.4")</f>
        <v>0</v>
      </c>
      <c r="D22" s="18"/>
      <c r="E22" s="2" t="s">
        <v>109</v>
      </c>
      <c r="F22" s="2"/>
      <c r="H22" s="2" t="s">
        <v>109</v>
      </c>
      <c r="I22" s="2"/>
      <c r="K22" s="2" t="s">
        <v>109</v>
      </c>
      <c r="L22" s="2"/>
      <c r="N22" s="2" t="s">
        <v>109</v>
      </c>
      <c r="O22" s="2"/>
      <c r="Q22" s="2" t="s">
        <v>109</v>
      </c>
      <c r="R22" s="2"/>
    </row>
    <row r="23" spans="1:18" ht="15" customHeight="1" x14ac:dyDescent="0.25">
      <c r="A23" s="3" t="s">
        <v>42</v>
      </c>
      <c r="B23" s="5" t="s">
        <v>43</v>
      </c>
      <c r="C23" s="34">
        <f>COUNTIF($F$3:$F$50,"5.D.5")+COUNTIF($I$3:$I$50,"5.D.5")+COUNTIF($L$3:$L$50,"5.D.5")+COUNTIF($O$3:$O$50,"5.D.5")+COUNTIF($R$3:$R$50,"5.D.5")</f>
        <v>0</v>
      </c>
      <c r="D23" s="18"/>
      <c r="E23" s="2" t="s">
        <v>110</v>
      </c>
      <c r="F23" s="2"/>
      <c r="H23" s="2" t="s">
        <v>110</v>
      </c>
      <c r="I23" s="2"/>
      <c r="K23" s="2" t="s">
        <v>110</v>
      </c>
      <c r="L23" s="2"/>
      <c r="N23" s="2" t="s">
        <v>110</v>
      </c>
      <c r="O23" s="2"/>
      <c r="Q23" s="2" t="s">
        <v>110</v>
      </c>
      <c r="R23" s="2"/>
    </row>
    <row r="24" spans="1:18" ht="18" x14ac:dyDescent="0.25">
      <c r="A24" s="3" t="s">
        <v>44</v>
      </c>
      <c r="B24" s="5" t="s">
        <v>51</v>
      </c>
      <c r="C24" s="34">
        <f>COUNTIF($F$3:$F$50,"5.D.6")+COUNTIF($I$3:$I$50,"5.D.6")+COUNTIF($L$3:$L$50,"5.D.6")+COUNTIF($O$3:$O$50,"5.D.6")+COUNTIF($R$3:$R$50,"5.D.6")</f>
        <v>0</v>
      </c>
      <c r="D24" s="18"/>
      <c r="E24" s="2" t="s">
        <v>111</v>
      </c>
      <c r="F24" s="2"/>
      <c r="H24" s="2" t="s">
        <v>111</v>
      </c>
      <c r="I24" s="2"/>
      <c r="K24" s="2" t="s">
        <v>111</v>
      </c>
      <c r="L24" s="2"/>
      <c r="N24" s="2" t="s">
        <v>111</v>
      </c>
      <c r="O24" s="2"/>
      <c r="Q24" s="2" t="s">
        <v>111</v>
      </c>
      <c r="R24" s="2"/>
    </row>
    <row r="25" spans="1:18" ht="15" customHeight="1" x14ac:dyDescent="0.25">
      <c r="A25" s="3" t="s">
        <v>45</v>
      </c>
      <c r="B25" s="5" t="s">
        <v>46</v>
      </c>
      <c r="C25" s="34">
        <f>COUNTIF($F$3:$F$50,"5.D.7")+COUNTIF($I$3:$I$50,"5.D.7")+COUNTIF($L$3:$L$50,"5.D.7")+COUNTIF($O$3:$O$50,"5.D.7")+COUNTIF($R$3:$R$50,"5.D.7")</f>
        <v>0</v>
      </c>
      <c r="D25" s="18"/>
      <c r="E25" s="2" t="s">
        <v>112</v>
      </c>
      <c r="F25" s="2"/>
      <c r="H25" s="2" t="s">
        <v>112</v>
      </c>
      <c r="I25" s="2"/>
      <c r="K25" s="2" t="s">
        <v>112</v>
      </c>
      <c r="L25" s="2"/>
      <c r="N25" s="2" t="s">
        <v>112</v>
      </c>
      <c r="O25" s="2"/>
      <c r="Q25" s="2" t="s">
        <v>112</v>
      </c>
      <c r="R25" s="2"/>
    </row>
    <row r="26" spans="1:18" ht="18" x14ac:dyDescent="0.25">
      <c r="A26" s="3" t="s">
        <v>47</v>
      </c>
      <c r="B26" s="5" t="s">
        <v>48</v>
      </c>
      <c r="C26" s="34">
        <f>COUNTIF($F$3:$F$50,"5.D.8")+COUNTIF($I$3:$I$50,"5.D.8")+COUNTIF($L$3:$L$50,"5.D.8")+COUNTIF($O$3:$O$50,"5.D.8")+COUNTIF($R$3:$R$50,"5.D.8")</f>
        <v>0</v>
      </c>
      <c r="D26" s="18"/>
      <c r="E26" s="2" t="s">
        <v>113</v>
      </c>
      <c r="F26" s="2"/>
      <c r="H26" s="2" t="s">
        <v>113</v>
      </c>
      <c r="I26" s="2"/>
      <c r="K26" s="2" t="s">
        <v>113</v>
      </c>
      <c r="L26" s="2"/>
      <c r="N26" s="2" t="s">
        <v>113</v>
      </c>
      <c r="O26" s="2"/>
      <c r="Q26" s="2" t="s">
        <v>113</v>
      </c>
      <c r="R26" s="2"/>
    </row>
    <row r="27" spans="1:18" ht="18" x14ac:dyDescent="0.25">
      <c r="A27" s="3" t="s">
        <v>49</v>
      </c>
      <c r="B27" s="5" t="s">
        <v>50</v>
      </c>
      <c r="C27" s="34">
        <f>COUNTIF($F$3:$F$50,"5.D.9")+COUNTIF($I$3:$I$50,"5.D.9")+COUNTIF($L$3:$L$50,"5.D.9")+COUNTIF($O$3:$O$50,"5.D.9")+COUNTIF($R$3:$R$50,"5.D.9")</f>
        <v>0</v>
      </c>
      <c r="D27" s="18"/>
      <c r="E27" s="2" t="s">
        <v>114</v>
      </c>
      <c r="F27" s="2"/>
      <c r="H27" s="2" t="s">
        <v>114</v>
      </c>
      <c r="I27" s="2"/>
      <c r="K27" s="2" t="s">
        <v>114</v>
      </c>
      <c r="L27" s="2"/>
      <c r="N27" s="2" t="s">
        <v>114</v>
      </c>
      <c r="O27" s="2"/>
      <c r="Q27" s="2" t="s">
        <v>114</v>
      </c>
      <c r="R27" s="2"/>
    </row>
    <row r="28" spans="1:18" ht="18" x14ac:dyDescent="0.25">
      <c r="A28" s="3" t="s">
        <v>52</v>
      </c>
      <c r="B28" s="5" t="s">
        <v>53</v>
      </c>
      <c r="C28" s="34">
        <f>COUNTIF($F$3:$F$50,"5.D.10")+COUNTIF($I$3:$I$50,"5.D.10")+COUNTIF($L$3:$L$50,"5.D.10")+COUNTIF($O$3:$O$50,"5.D.10")+COUNTIF($R$3:$R$50,"5.D.10")</f>
        <v>0</v>
      </c>
      <c r="D28" s="18"/>
      <c r="E28" s="2" t="s">
        <v>115</v>
      </c>
      <c r="F28" s="2"/>
      <c r="H28" s="2" t="s">
        <v>115</v>
      </c>
      <c r="I28" s="2"/>
      <c r="K28" s="2" t="s">
        <v>115</v>
      </c>
      <c r="L28" s="2"/>
      <c r="N28" s="2" t="s">
        <v>115</v>
      </c>
      <c r="O28" s="2"/>
      <c r="Q28" s="2" t="s">
        <v>115</v>
      </c>
      <c r="R28" s="2"/>
    </row>
    <row r="29" spans="1:18" ht="18" x14ac:dyDescent="0.25">
      <c r="A29" s="3" t="s">
        <v>54</v>
      </c>
      <c r="B29" s="5" t="s">
        <v>55</v>
      </c>
      <c r="C29" s="34">
        <f>COUNTIF($F$3:$F$50,"5.D.11")+COUNTIF($I$3:$I$50,"5.D.11")+COUNTIF($L$3:$L$50,"5.D.11")+COUNTIF($O$3:$O$50,"5.D.11")+COUNTIF($R$3:$R$50,"5.D.11")</f>
        <v>0</v>
      </c>
      <c r="D29" s="18"/>
      <c r="E29" s="2" t="s">
        <v>116</v>
      </c>
      <c r="F29" s="2"/>
      <c r="H29" s="2" t="s">
        <v>116</v>
      </c>
      <c r="I29" s="2"/>
      <c r="K29" s="2" t="s">
        <v>116</v>
      </c>
      <c r="L29" s="2"/>
      <c r="N29" s="2" t="s">
        <v>116</v>
      </c>
      <c r="O29" s="2"/>
      <c r="Q29" s="2" t="s">
        <v>116</v>
      </c>
      <c r="R29" s="2"/>
    </row>
    <row r="30" spans="1:18" ht="18" x14ac:dyDescent="0.25">
      <c r="A30" s="8" t="s">
        <v>170</v>
      </c>
      <c r="B30" s="9" t="s">
        <v>76</v>
      </c>
      <c r="C30" s="34">
        <f>COUNTIF($F$3:$F$50,"5.E")+COUNTIF($I$3:$I$50,"5.E")+COUNTIF($L$3:$L$50,"5.E")+COUNTIF($O$3:$O$50,"5.E")+COUNTIF($R$3:$R$50,"5.E")</f>
        <v>0</v>
      </c>
      <c r="D30" s="18"/>
      <c r="E30" s="2" t="s">
        <v>117</v>
      </c>
      <c r="F30" s="2"/>
      <c r="H30" s="2" t="s">
        <v>117</v>
      </c>
      <c r="I30" s="2"/>
      <c r="K30" s="2" t="s">
        <v>117</v>
      </c>
      <c r="L30" s="2"/>
      <c r="N30" s="2" t="s">
        <v>117</v>
      </c>
      <c r="O30" s="2"/>
      <c r="Q30" s="2" t="s">
        <v>117</v>
      </c>
      <c r="R30" s="2"/>
    </row>
    <row r="31" spans="1:18" ht="18" x14ac:dyDescent="0.25">
      <c r="A31" s="8" t="s">
        <v>58</v>
      </c>
      <c r="B31" s="9" t="s">
        <v>78</v>
      </c>
      <c r="C31" s="34">
        <f>COUNTIF($F$3:$F$50,"5.H")+COUNTIF($I$3:$I$50,"5.H")+COUNTIF($L$3:$L$50,"5.H")+COUNTIF($O$3:$O$50,"5.H")+COUNTIF($R$3:$R$50,"5.H")</f>
        <v>0</v>
      </c>
      <c r="D31" s="18"/>
      <c r="E31" s="2" t="s">
        <v>118</v>
      </c>
      <c r="F31" s="2"/>
      <c r="H31" s="2" t="s">
        <v>118</v>
      </c>
      <c r="I31" s="2"/>
      <c r="K31" s="2" t="s">
        <v>118</v>
      </c>
      <c r="L31" s="2"/>
      <c r="N31" s="2" t="s">
        <v>118</v>
      </c>
      <c r="O31" s="2"/>
      <c r="Q31" s="2" t="s">
        <v>118</v>
      </c>
      <c r="R31" s="2"/>
    </row>
    <row r="32" spans="1:18" ht="18" x14ac:dyDescent="0.25">
      <c r="A32" s="7" t="s">
        <v>60</v>
      </c>
      <c r="B32" s="9" t="s">
        <v>79</v>
      </c>
      <c r="C32" s="34">
        <f>COUNTIF($F$3:$F$50,"5.I")+COUNTIF($I$3:$I$50,"5.I")+COUNTIF($L$3:$L$50,"5.I")+COUNTIF($O$3:$O$50,"5.I")+COUNTIF($R$3:$R$50,"5.I")</f>
        <v>0</v>
      </c>
      <c r="D32" s="18"/>
      <c r="E32" s="2" t="s">
        <v>119</v>
      </c>
      <c r="F32" s="2"/>
      <c r="H32" s="2" t="s">
        <v>119</v>
      </c>
      <c r="I32" s="2"/>
      <c r="K32" s="2" t="s">
        <v>119</v>
      </c>
      <c r="L32" s="2"/>
      <c r="N32" s="2" t="s">
        <v>119</v>
      </c>
      <c r="O32" s="2"/>
      <c r="Q32" s="2" t="s">
        <v>119</v>
      </c>
      <c r="R32" s="2"/>
    </row>
    <row r="33" spans="1:18" ht="18" x14ac:dyDescent="0.25">
      <c r="A33" s="8" t="s">
        <v>62</v>
      </c>
      <c r="B33" s="9" t="s">
        <v>80</v>
      </c>
      <c r="C33" s="34">
        <f>COUNTIF($F$3:$F$50,"5.K")+COUNTIF($I$3:$I$50,"5.K")+COUNTIF($L$3:$L$50,"5.K")+COUNTIF($O$3:$O$50,"5.K")+COUNTIF($R$3:$R$50,"5.K")</f>
        <v>0</v>
      </c>
      <c r="D33" s="18"/>
      <c r="E33" s="2" t="s">
        <v>120</v>
      </c>
      <c r="F33" s="2"/>
      <c r="H33" s="2" t="s">
        <v>120</v>
      </c>
      <c r="I33" s="2"/>
      <c r="K33" s="2" t="s">
        <v>120</v>
      </c>
      <c r="L33" s="2"/>
      <c r="N33" s="2" t="s">
        <v>120</v>
      </c>
      <c r="O33" s="2"/>
      <c r="Q33" s="2" t="s">
        <v>120</v>
      </c>
      <c r="R33" s="2"/>
    </row>
    <row r="34" spans="1:18" ht="18" x14ac:dyDescent="0.25">
      <c r="A34" s="8" t="s">
        <v>65</v>
      </c>
      <c r="B34" s="9" t="s">
        <v>73</v>
      </c>
      <c r="C34" s="34">
        <f>COUNTIF($F$3:$F$50,"5.L")+COUNTIF($I$3:$I$50,"5.L")+COUNTIF($L$3:$L$50,"5.L")+COUNTIF($O$3:$O$50,"5.L")+COUNTIF($R$3:$R$50,"5.L")</f>
        <v>0</v>
      </c>
      <c r="D34" s="18"/>
      <c r="E34" s="2" t="s">
        <v>121</v>
      </c>
      <c r="F34" s="2"/>
      <c r="H34" s="2" t="s">
        <v>121</v>
      </c>
      <c r="I34" s="2"/>
      <c r="K34" s="2" t="s">
        <v>121</v>
      </c>
      <c r="L34" s="2"/>
      <c r="N34" s="2" t="s">
        <v>121</v>
      </c>
      <c r="O34" s="2"/>
      <c r="Q34" s="2" t="s">
        <v>121</v>
      </c>
      <c r="R34" s="2"/>
    </row>
    <row r="35" spans="1:18" ht="18" x14ac:dyDescent="0.25">
      <c r="A35" s="8" t="s">
        <v>75</v>
      </c>
      <c r="B35" s="9" t="s">
        <v>10</v>
      </c>
      <c r="C35" s="34">
        <f>COUNTIF($F$3:$F$50,"5.F")+COUNTIF($I$3:$I$50,"5.F")+COUNTIF($L$3:$L$50,"5.F")+COUNTIF($O$3:$O$50,"5.F")+COUNTIF($R$3:$R$50,"5.F")</f>
        <v>0</v>
      </c>
      <c r="D35" s="18"/>
      <c r="E35" s="2" t="s">
        <v>122</v>
      </c>
      <c r="F35" s="2"/>
      <c r="H35" s="2" t="s">
        <v>122</v>
      </c>
      <c r="I35" s="2"/>
      <c r="K35" s="2" t="s">
        <v>122</v>
      </c>
      <c r="L35" s="2"/>
      <c r="N35" s="2" t="s">
        <v>122</v>
      </c>
      <c r="O35" s="2"/>
      <c r="Q35" s="2" t="s">
        <v>122</v>
      </c>
      <c r="R35" s="2"/>
    </row>
    <row r="36" spans="1:18" x14ac:dyDescent="0.25">
      <c r="E36" s="2" t="s">
        <v>123</v>
      </c>
      <c r="F36" s="2"/>
      <c r="H36" s="2" t="s">
        <v>123</v>
      </c>
      <c r="I36" s="2"/>
      <c r="K36" s="2" t="s">
        <v>123</v>
      </c>
      <c r="L36" s="2"/>
      <c r="N36" s="2" t="s">
        <v>123</v>
      </c>
      <c r="O36" s="2"/>
      <c r="Q36" s="2" t="s">
        <v>123</v>
      </c>
      <c r="R36" s="2"/>
    </row>
    <row r="37" spans="1:18" x14ac:dyDescent="0.25">
      <c r="E37" s="2" t="s">
        <v>124</v>
      </c>
      <c r="F37" s="2"/>
      <c r="H37" s="2" t="s">
        <v>124</v>
      </c>
      <c r="I37" s="2"/>
      <c r="K37" s="2" t="s">
        <v>124</v>
      </c>
      <c r="L37" s="2"/>
      <c r="N37" s="2" t="s">
        <v>124</v>
      </c>
      <c r="O37" s="2"/>
      <c r="Q37" s="2" t="s">
        <v>124</v>
      </c>
      <c r="R37" s="2"/>
    </row>
    <row r="38" spans="1:18" ht="18" x14ac:dyDescent="0.25">
      <c r="A38" s="12"/>
      <c r="B38" s="12"/>
      <c r="C38" s="12"/>
      <c r="D38" s="12"/>
      <c r="E38" s="2" t="s">
        <v>125</v>
      </c>
      <c r="F38" s="2"/>
      <c r="H38" s="2" t="s">
        <v>125</v>
      </c>
      <c r="I38" s="2"/>
      <c r="K38" s="2" t="s">
        <v>125</v>
      </c>
      <c r="L38" s="2"/>
      <c r="N38" s="2" t="s">
        <v>125</v>
      </c>
      <c r="O38" s="2"/>
      <c r="Q38" s="2" t="s">
        <v>125</v>
      </c>
      <c r="R38" s="2"/>
    </row>
    <row r="39" spans="1:18" x14ac:dyDescent="0.25">
      <c r="A39" s="13"/>
      <c r="B39" s="13"/>
      <c r="C39" s="13"/>
      <c r="E39" s="2" t="s">
        <v>126</v>
      </c>
      <c r="F39" s="2"/>
      <c r="H39" s="2" t="s">
        <v>126</v>
      </c>
      <c r="I39" s="2"/>
      <c r="K39" s="2" t="s">
        <v>126</v>
      </c>
      <c r="L39" s="2"/>
      <c r="N39" s="2" t="s">
        <v>126</v>
      </c>
      <c r="O39" s="2"/>
      <c r="Q39" s="2" t="s">
        <v>126</v>
      </c>
      <c r="R39" s="2"/>
    </row>
    <row r="40" spans="1:18" ht="18" x14ac:dyDescent="0.25">
      <c r="A40" s="12"/>
      <c r="B40" s="12"/>
      <c r="C40" s="12"/>
      <c r="D40" s="12"/>
      <c r="E40" s="2" t="s">
        <v>127</v>
      </c>
      <c r="F40" s="2"/>
      <c r="H40" s="2" t="s">
        <v>127</v>
      </c>
      <c r="I40" s="2"/>
      <c r="K40" s="2" t="s">
        <v>127</v>
      </c>
      <c r="L40" s="2"/>
      <c r="N40" s="2" t="s">
        <v>127</v>
      </c>
      <c r="O40" s="2"/>
      <c r="Q40" s="2" t="s">
        <v>127</v>
      </c>
      <c r="R40" s="2"/>
    </row>
    <row r="41" spans="1:18" x14ac:dyDescent="0.25">
      <c r="A41" s="13"/>
      <c r="B41" s="13"/>
      <c r="C41" s="13"/>
      <c r="E41" s="2" t="s">
        <v>128</v>
      </c>
      <c r="F41" s="2"/>
      <c r="H41" s="2" t="s">
        <v>128</v>
      </c>
      <c r="I41" s="2"/>
      <c r="K41" s="2" t="s">
        <v>128</v>
      </c>
      <c r="L41" s="2"/>
      <c r="N41" s="2" t="s">
        <v>128</v>
      </c>
      <c r="O41" s="2"/>
      <c r="Q41" s="2" t="s">
        <v>128</v>
      </c>
      <c r="R41" s="2"/>
    </row>
    <row r="42" spans="1:18" ht="18" x14ac:dyDescent="0.25">
      <c r="A42" s="12"/>
      <c r="B42" s="12"/>
      <c r="C42" s="12"/>
      <c r="D42" s="12"/>
      <c r="E42" s="2" t="s">
        <v>129</v>
      </c>
      <c r="F42" s="2"/>
      <c r="H42" s="2" t="s">
        <v>129</v>
      </c>
      <c r="I42" s="2"/>
      <c r="K42" s="2" t="s">
        <v>129</v>
      </c>
      <c r="L42" s="2"/>
      <c r="N42" s="2" t="s">
        <v>129</v>
      </c>
      <c r="O42" s="2"/>
      <c r="Q42" s="2" t="s">
        <v>129</v>
      </c>
      <c r="R42" s="2"/>
    </row>
    <row r="43" spans="1:18" x14ac:dyDescent="0.25">
      <c r="A43" s="13"/>
      <c r="B43" s="13"/>
      <c r="C43" s="13"/>
      <c r="E43" s="2" t="s">
        <v>130</v>
      </c>
      <c r="F43" s="2"/>
      <c r="H43" s="2" t="s">
        <v>130</v>
      </c>
      <c r="I43" s="2"/>
      <c r="K43" s="2" t="s">
        <v>130</v>
      </c>
      <c r="L43" s="2"/>
      <c r="N43" s="2" t="s">
        <v>130</v>
      </c>
      <c r="O43" s="2"/>
      <c r="Q43" s="2" t="s">
        <v>130</v>
      </c>
      <c r="R43" s="2"/>
    </row>
    <row r="44" spans="1:18" ht="18" x14ac:dyDescent="0.25">
      <c r="A44" s="12"/>
      <c r="B44" s="12"/>
      <c r="C44" s="12"/>
      <c r="D44" s="12"/>
      <c r="E44" s="2" t="s">
        <v>131</v>
      </c>
      <c r="F44" s="2"/>
      <c r="H44" s="2" t="s">
        <v>131</v>
      </c>
      <c r="I44" s="2"/>
      <c r="K44" s="2" t="s">
        <v>131</v>
      </c>
      <c r="L44" s="2"/>
      <c r="N44" s="2" t="s">
        <v>131</v>
      </c>
      <c r="O44" s="2"/>
      <c r="Q44" s="2" t="s">
        <v>131</v>
      </c>
      <c r="R44" s="2"/>
    </row>
    <row r="45" spans="1:18" x14ac:dyDescent="0.25">
      <c r="A45" s="13"/>
      <c r="B45" s="13"/>
      <c r="C45" s="13"/>
      <c r="E45" s="2" t="s">
        <v>132</v>
      </c>
      <c r="F45" s="2"/>
      <c r="H45" s="2" t="s">
        <v>132</v>
      </c>
      <c r="I45" s="2"/>
      <c r="K45" s="2" t="s">
        <v>132</v>
      </c>
      <c r="L45" s="2"/>
      <c r="N45" s="2" t="s">
        <v>132</v>
      </c>
      <c r="O45" s="2"/>
      <c r="Q45" s="2" t="s">
        <v>132</v>
      </c>
      <c r="R45" s="2"/>
    </row>
    <row r="46" spans="1:18" ht="18" x14ac:dyDescent="0.25">
      <c r="A46" s="12"/>
      <c r="B46" s="12"/>
      <c r="C46" s="12"/>
      <c r="D46" s="12"/>
      <c r="E46" s="2" t="s">
        <v>133</v>
      </c>
      <c r="F46" s="2"/>
      <c r="H46" s="2" t="s">
        <v>133</v>
      </c>
      <c r="I46" s="2"/>
      <c r="K46" s="2" t="s">
        <v>133</v>
      </c>
      <c r="L46" s="2"/>
      <c r="N46" s="2" t="s">
        <v>133</v>
      </c>
      <c r="O46" s="2"/>
      <c r="Q46" s="2" t="s">
        <v>133</v>
      </c>
      <c r="R46" s="2"/>
    </row>
    <row r="47" spans="1:18" x14ac:dyDescent="0.25">
      <c r="A47" s="13"/>
      <c r="B47" s="13"/>
      <c r="C47" s="13"/>
      <c r="E47" s="2" t="s">
        <v>134</v>
      </c>
      <c r="F47" s="2"/>
      <c r="H47" s="2" t="s">
        <v>134</v>
      </c>
      <c r="I47" s="2"/>
      <c r="K47" s="2" t="s">
        <v>134</v>
      </c>
      <c r="L47" s="2"/>
      <c r="N47" s="2" t="s">
        <v>134</v>
      </c>
      <c r="O47" s="2"/>
      <c r="Q47" s="2" t="s">
        <v>134</v>
      </c>
      <c r="R47" s="2"/>
    </row>
    <row r="48" spans="1:18" ht="18" x14ac:dyDescent="0.25">
      <c r="A48" s="12"/>
      <c r="B48" s="12"/>
      <c r="C48" s="12"/>
      <c r="D48" s="12"/>
      <c r="E48" s="2" t="s">
        <v>135</v>
      </c>
      <c r="F48" s="2"/>
      <c r="H48" s="2" t="s">
        <v>135</v>
      </c>
      <c r="I48" s="2"/>
      <c r="K48" s="2" t="s">
        <v>135</v>
      </c>
      <c r="L48" s="2"/>
      <c r="N48" s="2" t="s">
        <v>135</v>
      </c>
      <c r="O48" s="2"/>
      <c r="Q48" s="2" t="s">
        <v>135</v>
      </c>
      <c r="R48" s="2"/>
    </row>
    <row r="49" spans="1:18" x14ac:dyDescent="0.25">
      <c r="E49" s="2" t="s">
        <v>136</v>
      </c>
      <c r="F49" s="2"/>
      <c r="H49" s="2" t="s">
        <v>136</v>
      </c>
      <c r="I49" s="2"/>
      <c r="K49" s="2" t="s">
        <v>136</v>
      </c>
      <c r="L49" s="2"/>
      <c r="N49" s="2" t="s">
        <v>136</v>
      </c>
      <c r="O49" s="2"/>
      <c r="Q49" s="2" t="s">
        <v>136</v>
      </c>
      <c r="R49" s="2"/>
    </row>
    <row r="50" spans="1:18" ht="18" x14ac:dyDescent="0.25">
      <c r="A50" s="3"/>
      <c r="B50" s="5"/>
      <c r="C50" s="5"/>
      <c r="D50" s="18"/>
      <c r="E50" s="2" t="s">
        <v>137</v>
      </c>
      <c r="F50" s="2"/>
      <c r="H50" s="2" t="s">
        <v>137</v>
      </c>
      <c r="I50" s="2"/>
      <c r="K50" s="2" t="s">
        <v>137</v>
      </c>
      <c r="L50" s="2"/>
      <c r="N50" s="2" t="s">
        <v>137</v>
      </c>
      <c r="O50" s="2"/>
      <c r="Q50" s="2" t="s">
        <v>137</v>
      </c>
      <c r="R50" s="2"/>
    </row>
    <row r="51" spans="1:18" x14ac:dyDescent="0.25">
      <c r="E51" s="43" t="s">
        <v>85</v>
      </c>
      <c r="F51" s="43"/>
      <c r="H51" s="43" t="s">
        <v>85</v>
      </c>
      <c r="I51" s="43"/>
      <c r="K51" s="43" t="s">
        <v>85</v>
      </c>
      <c r="L51" s="43"/>
      <c r="N51" s="43" t="s">
        <v>85</v>
      </c>
      <c r="O51" s="43"/>
      <c r="Q51" s="43" t="s">
        <v>85</v>
      </c>
      <c r="R51" s="43"/>
    </row>
    <row r="52" spans="1:18" ht="15.75" thickBot="1" x14ac:dyDescent="0.3"/>
    <row r="53" spans="1:18" ht="18.75" thickBot="1" x14ac:dyDescent="0.3">
      <c r="A53" s="3"/>
      <c r="B53" s="5"/>
      <c r="C53" s="5"/>
      <c r="D53" s="40" t="s">
        <v>186</v>
      </c>
      <c r="E53" s="40"/>
      <c r="F53" s="36">
        <f>COUNT(F3:F50)</f>
        <v>0</v>
      </c>
      <c r="G53" s="40" t="s">
        <v>186</v>
      </c>
      <c r="H53" s="40"/>
      <c r="I53" s="36">
        <f>COUNT(I3:I50)</f>
        <v>0</v>
      </c>
      <c r="J53" s="40" t="s">
        <v>186</v>
      </c>
      <c r="K53" s="40"/>
      <c r="L53" s="36">
        <f>COUNT(L3:L50)</f>
        <v>0</v>
      </c>
      <c r="M53" s="40" t="s">
        <v>186</v>
      </c>
      <c r="N53" s="40"/>
      <c r="O53" s="36">
        <f>COUNT(O3:O50)</f>
        <v>0</v>
      </c>
      <c r="P53" s="40" t="s">
        <v>186</v>
      </c>
      <c r="Q53" s="40"/>
      <c r="R53" s="36">
        <f>COUNT(R3:R50)</f>
        <v>0</v>
      </c>
    </row>
    <row r="56" spans="1:18" ht="18" x14ac:dyDescent="0.25">
      <c r="A56" s="5"/>
    </row>
    <row r="59" spans="1:18" ht="18" x14ac:dyDescent="0.25">
      <c r="A59" s="5"/>
    </row>
  </sheetData>
  <mergeCells count="12">
    <mergeCell ref="N51:O51"/>
    <mergeCell ref="Q51:R51"/>
    <mergeCell ref="C3:C4"/>
    <mergeCell ref="A3:B4"/>
    <mergeCell ref="E51:F51"/>
    <mergeCell ref="H51:I51"/>
    <mergeCell ref="K51:L51"/>
    <mergeCell ref="D53:E53"/>
    <mergeCell ref="G53:H53"/>
    <mergeCell ref="J53:K53"/>
    <mergeCell ref="M53:N53"/>
    <mergeCell ref="P53:Q53"/>
  </mergeCells>
  <dataValidations count="1">
    <dataValidation type="list" allowBlank="1" showInputMessage="1" showErrorMessage="1" promptTitle="Timesheet Code" prompt="Pick the most appropriate code" sqref="F3:F50 O3:O50 I3:I50 L3:L50 R3:R50" xr:uid="{52A88704-B3FD-4313-A72C-3B0E0ADA2619}">
      <formula1>$A$5:$A$35</formula1>
    </dataValidation>
  </dataValidations>
  <pageMargins left="0.45" right="0.45" top="0.6" bottom="0.25" header="0.3" footer="0.3"/>
  <pageSetup orientation="portrait" r:id="rId1"/>
  <headerFooter>
    <oddHeader>&amp;CADRC OMAC 100% Timekeeping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ED1CB-40DE-48DE-A7D7-984711EF5370}">
  <dimension ref="A1:R59"/>
  <sheetViews>
    <sheetView zoomScaleNormal="100" workbookViewId="0">
      <selection activeCell="C1" sqref="C1:C1048576"/>
    </sheetView>
  </sheetViews>
  <sheetFormatPr defaultRowHeight="15" x14ac:dyDescent="0.25"/>
  <cols>
    <col min="1" max="1" width="9" customWidth="1"/>
    <col min="2" max="2" width="73" customWidth="1"/>
    <col min="3" max="3" width="21.42578125" customWidth="1"/>
    <col min="4" max="4" width="13.42578125" style="13" customWidth="1"/>
    <col min="5" max="5" width="15.85546875" customWidth="1"/>
    <col min="6" max="6" width="33.42578125" customWidth="1"/>
    <col min="8" max="8" width="15.85546875" customWidth="1"/>
    <col min="9" max="9" width="33.42578125" customWidth="1"/>
    <col min="11" max="11" width="15.85546875" customWidth="1"/>
    <col min="12" max="12" width="33.42578125" customWidth="1"/>
    <col min="14" max="14" width="15.85546875" customWidth="1"/>
    <col min="15" max="15" width="33.42578125" customWidth="1"/>
    <col min="17" max="17" width="15.85546875" customWidth="1"/>
    <col min="18" max="18" width="33.42578125" customWidth="1"/>
  </cols>
  <sheetData>
    <row r="1" spans="1:18" x14ac:dyDescent="0.25">
      <c r="A1" s="15" t="s">
        <v>88</v>
      </c>
      <c r="E1" s="15" t="s">
        <v>86</v>
      </c>
      <c r="F1" s="19"/>
      <c r="H1" s="15" t="s">
        <v>86</v>
      </c>
      <c r="I1" s="19"/>
      <c r="K1" s="15" t="s">
        <v>86</v>
      </c>
      <c r="L1" s="19"/>
      <c r="N1" s="15" t="s">
        <v>86</v>
      </c>
      <c r="O1" s="19"/>
      <c r="Q1" s="15" t="s">
        <v>86</v>
      </c>
      <c r="R1" s="19"/>
    </row>
    <row r="2" spans="1:18" x14ac:dyDescent="0.25">
      <c r="A2" s="15" t="s">
        <v>89</v>
      </c>
      <c r="B2" s="16"/>
      <c r="C2" s="16"/>
      <c r="E2" s="1" t="s">
        <v>0</v>
      </c>
      <c r="F2" s="1" t="s">
        <v>84</v>
      </c>
      <c r="H2" s="1" t="s">
        <v>0</v>
      </c>
      <c r="I2" s="1" t="s">
        <v>84</v>
      </c>
      <c r="K2" s="1" t="s">
        <v>0</v>
      </c>
      <c r="L2" s="1" t="s">
        <v>84</v>
      </c>
      <c r="N2" s="1" t="s">
        <v>0</v>
      </c>
      <c r="O2" s="1" t="s">
        <v>84</v>
      </c>
      <c r="Q2" s="1" t="s">
        <v>0</v>
      </c>
      <c r="R2" s="1" t="s">
        <v>84</v>
      </c>
    </row>
    <row r="3" spans="1:18" x14ac:dyDescent="0.25">
      <c r="A3" s="41" t="s">
        <v>2</v>
      </c>
      <c r="B3" s="41"/>
      <c r="C3" s="44" t="s">
        <v>187</v>
      </c>
      <c r="D3" s="16"/>
      <c r="E3" s="2" t="s">
        <v>90</v>
      </c>
      <c r="F3" s="2"/>
      <c r="G3" s="14"/>
      <c r="H3" s="2" t="s">
        <v>90</v>
      </c>
      <c r="I3" s="2"/>
      <c r="J3" s="14"/>
      <c r="K3" s="2" t="s">
        <v>90</v>
      </c>
      <c r="L3" s="2"/>
      <c r="N3" s="2" t="s">
        <v>90</v>
      </c>
      <c r="O3" s="2"/>
      <c r="Q3" s="2" t="s">
        <v>90</v>
      </c>
      <c r="R3" s="2"/>
    </row>
    <row r="4" spans="1:18" ht="18" customHeight="1" x14ac:dyDescent="0.25">
      <c r="A4" s="41"/>
      <c r="B4" s="41"/>
      <c r="C4" s="44"/>
      <c r="D4" s="17"/>
      <c r="E4" s="2" t="s">
        <v>91</v>
      </c>
      <c r="F4" s="2"/>
      <c r="G4" s="14"/>
      <c r="H4" s="2" t="s">
        <v>91</v>
      </c>
      <c r="I4" s="2"/>
      <c r="J4" s="14"/>
      <c r="K4" s="2" t="s">
        <v>91</v>
      </c>
      <c r="L4" s="2"/>
      <c r="N4" s="2" t="s">
        <v>91</v>
      </c>
      <c r="O4" s="2"/>
      <c r="Q4" s="2" t="s">
        <v>91</v>
      </c>
      <c r="R4" s="2"/>
    </row>
    <row r="5" spans="1:18" ht="18" x14ac:dyDescent="0.25">
      <c r="A5" s="8" t="s">
        <v>157</v>
      </c>
      <c r="B5" s="9" t="s">
        <v>1</v>
      </c>
      <c r="C5" s="34">
        <f>COUNTIF($F$3:$F$50,"1.A")+COUNTIF($I$3:$I$50,"1.A")+COUNTIF($L$3:$L$50,"1.A")+COUNTIF($O$3:$O$50,"1.A")+COUNTIF($R$3:$R$50,"1.A")</f>
        <v>0</v>
      </c>
      <c r="D5" s="18"/>
      <c r="E5" s="2" t="s">
        <v>92</v>
      </c>
      <c r="F5" s="2"/>
      <c r="H5" s="2" t="s">
        <v>92</v>
      </c>
      <c r="I5" s="2"/>
      <c r="K5" s="2" t="s">
        <v>92</v>
      </c>
      <c r="L5" s="2"/>
      <c r="N5" s="2" t="s">
        <v>92</v>
      </c>
      <c r="O5" s="2"/>
      <c r="Q5" s="2" t="s">
        <v>92</v>
      </c>
      <c r="R5" s="2"/>
    </row>
    <row r="6" spans="1:18" ht="18" x14ac:dyDescent="0.25">
      <c r="A6" s="3" t="s">
        <v>188</v>
      </c>
      <c r="B6" s="5" t="s">
        <v>3</v>
      </c>
      <c r="C6" s="34">
        <f>COUNTIF($F$3:$F$50,"1.B")+COUNTIF($I$3:$I$50,"1.B")+COUNTIF($L$3:$L$50,"1.B")+COUNTIF($O$3:$O$50,"1.B")+COUNTIF($R$3:$R$50,"1.B")</f>
        <v>0</v>
      </c>
      <c r="D6" s="18"/>
      <c r="E6" s="2" t="s">
        <v>93</v>
      </c>
      <c r="F6" s="2"/>
      <c r="H6" s="2" t="s">
        <v>93</v>
      </c>
      <c r="I6" s="2"/>
      <c r="K6" s="2" t="s">
        <v>93</v>
      </c>
      <c r="L6" s="2"/>
      <c r="N6" s="2" t="s">
        <v>93</v>
      </c>
      <c r="O6" s="2"/>
      <c r="Q6" s="2" t="s">
        <v>93</v>
      </c>
      <c r="R6" s="2"/>
    </row>
    <row r="7" spans="1:18" ht="18" x14ac:dyDescent="0.25">
      <c r="A7" s="3" t="s">
        <v>159</v>
      </c>
      <c r="B7" s="5" t="s">
        <v>4</v>
      </c>
      <c r="C7" s="34">
        <f>COUNTIF($F$3:$F$50,"1.C")+COUNTIF($I$3:$I$50,"1.C")+COUNTIF($L$3:$L$50,"1.C")+COUNTIF($O$3:$O$50,"1.C")+COUNTIF($R$3:$R$50,"1.C")</f>
        <v>0</v>
      </c>
      <c r="D7" s="18"/>
      <c r="E7" s="2" t="s">
        <v>94</v>
      </c>
      <c r="F7" s="2"/>
      <c r="H7" s="2" t="s">
        <v>94</v>
      </c>
      <c r="I7" s="2"/>
      <c r="K7" s="2" t="s">
        <v>94</v>
      </c>
      <c r="L7" s="2"/>
      <c r="N7" s="2" t="s">
        <v>94</v>
      </c>
      <c r="O7" s="2"/>
      <c r="Q7" s="2" t="s">
        <v>94</v>
      </c>
      <c r="R7" s="2"/>
    </row>
    <row r="8" spans="1:18" ht="18" x14ac:dyDescent="0.25">
      <c r="A8" s="3" t="s">
        <v>160</v>
      </c>
      <c r="B8" s="5" t="s">
        <v>11</v>
      </c>
      <c r="C8" s="34">
        <f>COUNTIF($F$3:$F$50,"1.D")+COUNTIF($I$3:$I$50,"1.D")+COUNTIF($L$3:$L$50,"1.D")+COUNTIF($O$3:$O$50,"1.D")+COUNTIF($R$3:$R$50,"1.D")</f>
        <v>0</v>
      </c>
      <c r="D8" s="18"/>
      <c r="E8" s="2" t="s">
        <v>95</v>
      </c>
      <c r="F8" s="2"/>
      <c r="H8" s="2" t="s">
        <v>95</v>
      </c>
      <c r="I8" s="2"/>
      <c r="K8" s="2" t="s">
        <v>95</v>
      </c>
      <c r="L8" s="2"/>
      <c r="N8" s="2" t="s">
        <v>95</v>
      </c>
      <c r="O8" s="2"/>
      <c r="Q8" s="2" t="s">
        <v>95</v>
      </c>
      <c r="R8" s="2"/>
    </row>
    <row r="9" spans="1:18" ht="18" x14ac:dyDescent="0.25">
      <c r="A9" s="8" t="s">
        <v>161</v>
      </c>
      <c r="B9" s="9" t="s">
        <v>87</v>
      </c>
      <c r="C9" s="34">
        <f>COUNTIF($F$3:$F$50,"2.A")+COUNTIF($I$3:$I$50,"2.A")+COUNTIF($L$3:$L$50,"2.A")+COUNTIF($O$3:$O$50,"2.A")+COUNTIF($R$3:$R$50,"2.A")</f>
        <v>0</v>
      </c>
      <c r="D9" s="18"/>
      <c r="E9" s="2" t="s">
        <v>96</v>
      </c>
      <c r="F9" s="2"/>
      <c r="H9" s="2" t="s">
        <v>96</v>
      </c>
      <c r="I9" s="2"/>
      <c r="K9" s="2" t="s">
        <v>96</v>
      </c>
      <c r="L9" s="2"/>
      <c r="N9" s="2" t="s">
        <v>96</v>
      </c>
      <c r="O9" s="2"/>
      <c r="Q9" s="2" t="s">
        <v>96</v>
      </c>
      <c r="R9" s="2"/>
    </row>
    <row r="10" spans="1:18" ht="18" x14ac:dyDescent="0.25">
      <c r="A10" s="3" t="s">
        <v>162</v>
      </c>
      <c r="B10" s="5" t="s">
        <v>6</v>
      </c>
      <c r="C10" s="34">
        <f>COUNTIF($F$3:$F$50,"2.B")+COUNTIF($I$3:$I$50,"2.B")+COUNTIF($L$3:$L$50,"2.B")+COUNTIF($O$3:$O$50,"2.B")+COUNTIF($R$3:$R$50,"2.B")</f>
        <v>0</v>
      </c>
      <c r="D10" s="18"/>
      <c r="E10" s="2" t="s">
        <v>97</v>
      </c>
      <c r="F10" s="2"/>
      <c r="H10" s="2" t="s">
        <v>97</v>
      </c>
      <c r="I10" s="2"/>
      <c r="K10" s="2" t="s">
        <v>97</v>
      </c>
      <c r="L10" s="2"/>
      <c r="N10" s="2" t="s">
        <v>97</v>
      </c>
      <c r="O10" s="2"/>
      <c r="Q10" s="2" t="s">
        <v>97</v>
      </c>
      <c r="R10" s="2"/>
    </row>
    <row r="11" spans="1:18" ht="18" x14ac:dyDescent="0.25">
      <c r="A11" s="3" t="s">
        <v>163</v>
      </c>
      <c r="B11" s="5" t="s">
        <v>7</v>
      </c>
      <c r="C11" s="34">
        <f>COUNTIF($F$3:$F$50,"2.C")+COUNTIF($I$3:$I$50,"2.C")+COUNTIF($L$3:$L$50,"2.C")+COUNTIF($O$3:$O$50,"2.C")+COUNTIF($R$3:$R$50,"2.C")</f>
        <v>0</v>
      </c>
      <c r="D11" s="18"/>
      <c r="E11" s="2" t="s">
        <v>98</v>
      </c>
      <c r="F11" s="2"/>
      <c r="H11" s="2" t="s">
        <v>98</v>
      </c>
      <c r="I11" s="2"/>
      <c r="K11" s="2" t="s">
        <v>98</v>
      </c>
      <c r="L11" s="2"/>
      <c r="N11" s="2" t="s">
        <v>98</v>
      </c>
      <c r="O11" s="2"/>
      <c r="Q11" s="2" t="s">
        <v>98</v>
      </c>
      <c r="R11" s="2"/>
    </row>
    <row r="12" spans="1:18" ht="18" x14ac:dyDescent="0.25">
      <c r="A12" s="8" t="s">
        <v>164</v>
      </c>
      <c r="B12" s="9" t="s">
        <v>21</v>
      </c>
      <c r="C12" s="34">
        <f>COUNTIF($F$3:$F$50,"5.G.2")+COUNTIF($I$3:$I$50,"5.G.2")+COUNTIF($L$3:$L$50,"5.G.2")+COUNTIF($O$3:$O$50,"5.G.2")+COUNTIF($R$3:$R$50,"5.G.2")</f>
        <v>0</v>
      </c>
      <c r="D12" s="18"/>
      <c r="E12" s="2" t="s">
        <v>99</v>
      </c>
      <c r="F12" s="2"/>
      <c r="H12" s="2" t="s">
        <v>99</v>
      </c>
      <c r="I12" s="2"/>
      <c r="K12" s="2" t="s">
        <v>99</v>
      </c>
      <c r="L12" s="2"/>
      <c r="N12" s="2" t="s">
        <v>99</v>
      </c>
      <c r="O12" s="2"/>
      <c r="Q12" s="2" t="s">
        <v>99</v>
      </c>
      <c r="R12" s="2"/>
    </row>
    <row r="13" spans="1:18" ht="18" x14ac:dyDescent="0.25">
      <c r="A13" s="3" t="s">
        <v>20</v>
      </c>
      <c r="B13" s="5" t="s">
        <v>19</v>
      </c>
      <c r="C13" s="34">
        <f>COUNTIF($F$3:$F$50,"5.G.3")+COUNTIF($I$3:$I$50,"5.G.3")+COUNTIF($L$3:$L$50,"5.G.3")+COUNTIF($O$3:$O$50,"5.G.3")+COUNTIF($R$3:$R$50,"5.G.3")</f>
        <v>0</v>
      </c>
      <c r="D13" s="18"/>
      <c r="E13" s="2" t="s">
        <v>100</v>
      </c>
      <c r="F13" s="2"/>
      <c r="H13" s="2" t="s">
        <v>100</v>
      </c>
      <c r="I13" s="2"/>
      <c r="K13" s="2" t="s">
        <v>100</v>
      </c>
      <c r="L13" s="2"/>
      <c r="N13" s="2" t="s">
        <v>100</v>
      </c>
      <c r="O13" s="2"/>
      <c r="Q13" s="2" t="s">
        <v>100</v>
      </c>
      <c r="R13" s="2"/>
    </row>
    <row r="14" spans="1:18" ht="18" x14ac:dyDescent="0.25">
      <c r="A14" s="3" t="s">
        <v>165</v>
      </c>
      <c r="B14" s="5" t="s">
        <v>24</v>
      </c>
      <c r="C14" s="34">
        <f>COUNTIF($F$3:$F$50,"5.G.5")+COUNTIF($I$3:$I$50,"5.G.5")+COUNTIF($L$3:$L$50,"5.G.5")+COUNTIF($O$3:$O$50,"5.G.5")+COUNTIF($R$3:$R$50,"5.G.5")</f>
        <v>0</v>
      </c>
      <c r="D14" s="18"/>
      <c r="E14" s="2" t="s">
        <v>101</v>
      </c>
      <c r="F14" s="2"/>
      <c r="H14" s="2" t="s">
        <v>101</v>
      </c>
      <c r="I14" s="2"/>
      <c r="K14" s="2" t="s">
        <v>101</v>
      </c>
      <c r="L14" s="2"/>
      <c r="N14" s="2" t="s">
        <v>101</v>
      </c>
      <c r="O14" s="2"/>
      <c r="Q14" s="2" t="s">
        <v>101</v>
      </c>
      <c r="R14" s="2"/>
    </row>
    <row r="15" spans="1:18" ht="18" x14ac:dyDescent="0.25">
      <c r="A15" s="3" t="s">
        <v>166</v>
      </c>
      <c r="B15" s="5" t="s">
        <v>26</v>
      </c>
      <c r="C15" s="34">
        <f>COUNTIF($F$3:$F$50,"5.G.6")+COUNTIF($I$3:$I$50,"5.G.6")+COUNTIF($L$3:$L$50,"5.G.6")+COUNTIF($O$3:$O$50,"5.G.6")+COUNTIF($R$3:$R$50,"5.G.6")</f>
        <v>0</v>
      </c>
      <c r="D15" s="18"/>
      <c r="E15" s="2" t="s">
        <v>102</v>
      </c>
      <c r="F15" s="2"/>
      <c r="H15" s="2" t="s">
        <v>102</v>
      </c>
      <c r="I15" s="2"/>
      <c r="K15" s="2" t="s">
        <v>102</v>
      </c>
      <c r="L15" s="2"/>
      <c r="N15" s="2" t="s">
        <v>102</v>
      </c>
      <c r="O15" s="2"/>
      <c r="Q15" s="2" t="s">
        <v>102</v>
      </c>
      <c r="R15" s="2"/>
    </row>
    <row r="16" spans="1:18" ht="18" x14ac:dyDescent="0.25">
      <c r="A16" s="8" t="s">
        <v>167</v>
      </c>
      <c r="B16" s="9" t="s">
        <v>82</v>
      </c>
      <c r="C16" s="34">
        <f>COUNTIF($F$3:$F$50,"5.A")+COUNTIF($I$3:$I$50,"5.A")+COUNTIF($L$3:$L$50,"5.A")+COUNTIF($O$3:$O$50,"5.A")+COUNTIF($R$3:$R$50,"5.A")</f>
        <v>0</v>
      </c>
      <c r="D16" s="18"/>
      <c r="E16" s="2" t="s">
        <v>103</v>
      </c>
      <c r="F16" s="2"/>
      <c r="H16" s="2" t="s">
        <v>103</v>
      </c>
      <c r="I16" s="2"/>
      <c r="K16" s="2" t="s">
        <v>103</v>
      </c>
      <c r="L16" s="2"/>
      <c r="N16" s="2" t="s">
        <v>103</v>
      </c>
      <c r="O16" s="2"/>
      <c r="Q16" s="2" t="s">
        <v>103</v>
      </c>
      <c r="R16" s="2"/>
    </row>
    <row r="17" spans="1:18" ht="18" x14ac:dyDescent="0.25">
      <c r="A17" s="8" t="s">
        <v>168</v>
      </c>
      <c r="B17" s="9" t="s">
        <v>81</v>
      </c>
      <c r="C17" s="34">
        <f>COUNTIF($F$3:$F$50,"5.B")+COUNTIF($I$3:$I$50,"5.B")+COUNTIF($L$3:$L$50,"5.B")+COUNTIF($O$3:$O$50,"5.B")+COUNTIF($R$3:$R$50,"5.B")</f>
        <v>0</v>
      </c>
      <c r="D17" s="18"/>
      <c r="E17" s="2" t="s">
        <v>104</v>
      </c>
      <c r="F17" s="2"/>
      <c r="H17" s="2" t="s">
        <v>104</v>
      </c>
      <c r="I17" s="2"/>
      <c r="K17" s="2" t="s">
        <v>104</v>
      </c>
      <c r="L17" s="2"/>
      <c r="N17" s="2" t="s">
        <v>104</v>
      </c>
      <c r="O17" s="2"/>
      <c r="Q17" s="2" t="s">
        <v>104</v>
      </c>
      <c r="R17" s="2"/>
    </row>
    <row r="18" spans="1:18" ht="18" x14ac:dyDescent="0.25">
      <c r="A18" s="10" t="s">
        <v>32</v>
      </c>
      <c r="B18" s="11" t="s">
        <v>77</v>
      </c>
      <c r="C18" s="34">
        <f>COUNTIF($F$3:$F$50,"5.C")+COUNTIF($I$3:$I$50,"5.C")+COUNTIF($L$3:$L$50,"5.C")+COUNTIF($O$3:$O$50,"5.C")+COUNTIF($R$3:$R$50,"5.C")</f>
        <v>0</v>
      </c>
      <c r="D18" s="18"/>
      <c r="E18" s="2" t="s">
        <v>105</v>
      </c>
      <c r="F18" s="2"/>
      <c r="H18" s="2" t="s">
        <v>105</v>
      </c>
      <c r="I18" s="2"/>
      <c r="K18" s="2" t="s">
        <v>105</v>
      </c>
      <c r="L18" s="2"/>
      <c r="N18" s="2" t="s">
        <v>105</v>
      </c>
      <c r="O18" s="2"/>
      <c r="Q18" s="2" t="s">
        <v>105</v>
      </c>
      <c r="R18" s="2"/>
    </row>
    <row r="19" spans="1:18" ht="18" x14ac:dyDescent="0.25">
      <c r="A19" s="3" t="s">
        <v>169</v>
      </c>
      <c r="B19" s="5" t="s">
        <v>35</v>
      </c>
      <c r="C19" s="34">
        <f>COUNTIF($F$3:$F$50,"5.D.1")+COUNTIF($I$3:$I$50,"5.D.1")+COUNTIF($L$3:$L$50,"5.D.1")+COUNTIF($O$3:$O$50,"5.D.1")+COUNTIF($R$3:$R$50,"5.D.1")</f>
        <v>0</v>
      </c>
      <c r="D19" s="18"/>
      <c r="E19" s="2" t="s">
        <v>106</v>
      </c>
      <c r="F19" s="2"/>
      <c r="H19" s="2" t="s">
        <v>106</v>
      </c>
      <c r="I19" s="2"/>
      <c r="K19" s="2" t="s">
        <v>106</v>
      </c>
      <c r="L19" s="2"/>
      <c r="N19" s="2" t="s">
        <v>106</v>
      </c>
      <c r="O19" s="2"/>
      <c r="Q19" s="2" t="s">
        <v>106</v>
      </c>
      <c r="R19" s="2"/>
    </row>
    <row r="20" spans="1:18" ht="18" x14ac:dyDescent="0.25">
      <c r="A20" s="3" t="s">
        <v>36</v>
      </c>
      <c r="B20" s="5" t="s">
        <v>37</v>
      </c>
      <c r="C20" s="34">
        <f>COUNTIF($F$3:$F$50,"5.D.2")+COUNTIF($I$3:$I$50,"5.D.2")+COUNTIF($L$3:$L$50,"5.D.2")+COUNTIF($O$3:$O$50,"5.D.2")+COUNTIF($R$3:$R$50,"5.D.2")</f>
        <v>0</v>
      </c>
      <c r="D20" s="18"/>
      <c r="E20" s="2" t="s">
        <v>107</v>
      </c>
      <c r="F20" s="2"/>
      <c r="H20" s="2" t="s">
        <v>107</v>
      </c>
      <c r="I20" s="2"/>
      <c r="K20" s="2" t="s">
        <v>107</v>
      </c>
      <c r="L20" s="2"/>
      <c r="N20" s="2" t="s">
        <v>107</v>
      </c>
      <c r="O20" s="2"/>
      <c r="Q20" s="2" t="s">
        <v>107</v>
      </c>
      <c r="R20" s="2"/>
    </row>
    <row r="21" spans="1:18" ht="15" customHeight="1" x14ac:dyDescent="0.25">
      <c r="A21" s="3" t="s">
        <v>38</v>
      </c>
      <c r="B21" s="5" t="s">
        <v>39</v>
      </c>
      <c r="C21" s="34">
        <f>COUNTIF($F$3:$F$50,"5.D.3")+COUNTIF($I$3:$I$50,"5.D.3")+COUNTIF($L$3:$L$50,"5.D.3")+COUNTIF($O$3:$O$50,"5.D.3")+COUNTIF($R$3:$R$50,"5.D.3")</f>
        <v>0</v>
      </c>
      <c r="D21" s="18"/>
      <c r="E21" s="2" t="s">
        <v>108</v>
      </c>
      <c r="F21" s="2"/>
      <c r="H21" s="2" t="s">
        <v>108</v>
      </c>
      <c r="I21" s="2"/>
      <c r="K21" s="2" t="s">
        <v>108</v>
      </c>
      <c r="L21" s="2"/>
      <c r="N21" s="2" t="s">
        <v>108</v>
      </c>
      <c r="O21" s="2"/>
      <c r="Q21" s="2" t="s">
        <v>108</v>
      </c>
      <c r="R21" s="2"/>
    </row>
    <row r="22" spans="1:18" ht="18" x14ac:dyDescent="0.25">
      <c r="A22" s="3" t="s">
        <v>40</v>
      </c>
      <c r="B22" s="5" t="s">
        <v>41</v>
      </c>
      <c r="C22" s="34">
        <f>COUNTIF($F$3:$F$50,"5.D.4")+COUNTIF($I$3:$I$50,"5.D.4")+COUNTIF($L$3:$L$50,"5.D.4")+COUNTIF($O$3:$O$50,"5.D.4")+COUNTIF($R$3:$R$50,"5.D.4")</f>
        <v>0</v>
      </c>
      <c r="D22" s="18"/>
      <c r="E22" s="2" t="s">
        <v>109</v>
      </c>
      <c r="F22" s="2"/>
      <c r="H22" s="2" t="s">
        <v>109</v>
      </c>
      <c r="I22" s="2"/>
      <c r="K22" s="2" t="s">
        <v>109</v>
      </c>
      <c r="L22" s="2"/>
      <c r="N22" s="2" t="s">
        <v>109</v>
      </c>
      <c r="O22" s="2"/>
      <c r="Q22" s="2" t="s">
        <v>109</v>
      </c>
      <c r="R22" s="2"/>
    </row>
    <row r="23" spans="1:18" ht="15" customHeight="1" x14ac:dyDescent="0.25">
      <c r="A23" s="3" t="s">
        <v>42</v>
      </c>
      <c r="B23" s="5" t="s">
        <v>43</v>
      </c>
      <c r="C23" s="34">
        <f>COUNTIF($F$3:$F$50,"5.D.5")+COUNTIF($I$3:$I$50,"5.D.5")+COUNTIF($L$3:$L$50,"5.D.5")+COUNTIF($O$3:$O$50,"5.D.5")+COUNTIF($R$3:$R$50,"5.D.5")</f>
        <v>0</v>
      </c>
      <c r="D23" s="18"/>
      <c r="E23" s="2" t="s">
        <v>110</v>
      </c>
      <c r="F23" s="2"/>
      <c r="H23" s="2" t="s">
        <v>110</v>
      </c>
      <c r="I23" s="2"/>
      <c r="K23" s="2" t="s">
        <v>110</v>
      </c>
      <c r="L23" s="2"/>
      <c r="N23" s="2" t="s">
        <v>110</v>
      </c>
      <c r="O23" s="2"/>
      <c r="Q23" s="2" t="s">
        <v>110</v>
      </c>
      <c r="R23" s="2"/>
    </row>
    <row r="24" spans="1:18" ht="18" x14ac:dyDescent="0.25">
      <c r="A24" s="3" t="s">
        <v>44</v>
      </c>
      <c r="B24" s="5" t="s">
        <v>51</v>
      </c>
      <c r="C24" s="34">
        <f>COUNTIF($F$3:$F$50,"5.D.6")+COUNTIF($I$3:$I$50,"5.D.6")+COUNTIF($L$3:$L$50,"5.D.6")+COUNTIF($O$3:$O$50,"5.D.6")+COUNTIF($R$3:$R$50,"5.D.6")</f>
        <v>0</v>
      </c>
      <c r="D24" s="18"/>
      <c r="E24" s="2" t="s">
        <v>111</v>
      </c>
      <c r="F24" s="2"/>
      <c r="H24" s="2" t="s">
        <v>111</v>
      </c>
      <c r="I24" s="2"/>
      <c r="K24" s="2" t="s">
        <v>111</v>
      </c>
      <c r="L24" s="2"/>
      <c r="N24" s="2" t="s">
        <v>111</v>
      </c>
      <c r="O24" s="2"/>
      <c r="Q24" s="2" t="s">
        <v>111</v>
      </c>
      <c r="R24" s="2"/>
    </row>
    <row r="25" spans="1:18" ht="15" customHeight="1" x14ac:dyDescent="0.25">
      <c r="A25" s="3" t="s">
        <v>45</v>
      </c>
      <c r="B25" s="5" t="s">
        <v>46</v>
      </c>
      <c r="C25" s="34">
        <f>COUNTIF($F$3:$F$50,"5.D.7")+COUNTIF($I$3:$I$50,"5.D.7")+COUNTIF($L$3:$L$50,"5.D.7")+COUNTIF($O$3:$O$50,"5.D.7")+COUNTIF($R$3:$R$50,"5.D.7")</f>
        <v>0</v>
      </c>
      <c r="D25" s="18"/>
      <c r="E25" s="2" t="s">
        <v>112</v>
      </c>
      <c r="F25" s="2"/>
      <c r="H25" s="2" t="s">
        <v>112</v>
      </c>
      <c r="I25" s="2"/>
      <c r="K25" s="2" t="s">
        <v>112</v>
      </c>
      <c r="L25" s="2"/>
      <c r="N25" s="2" t="s">
        <v>112</v>
      </c>
      <c r="O25" s="2"/>
      <c r="Q25" s="2" t="s">
        <v>112</v>
      </c>
      <c r="R25" s="2"/>
    </row>
    <row r="26" spans="1:18" ht="18" x14ac:dyDescent="0.25">
      <c r="A26" s="3" t="s">
        <v>47</v>
      </c>
      <c r="B26" s="5" t="s">
        <v>48</v>
      </c>
      <c r="C26" s="34">
        <f>COUNTIF($F$3:$F$50,"5.D.8")+COUNTIF($I$3:$I$50,"5.D.8")+COUNTIF($L$3:$L$50,"5.D.8")+COUNTIF($O$3:$O$50,"5.D.8")+COUNTIF($R$3:$R$50,"5.D.8")</f>
        <v>0</v>
      </c>
      <c r="D26" s="18"/>
      <c r="E26" s="2" t="s">
        <v>113</v>
      </c>
      <c r="F26" s="2"/>
      <c r="H26" s="2" t="s">
        <v>113</v>
      </c>
      <c r="I26" s="2"/>
      <c r="K26" s="2" t="s">
        <v>113</v>
      </c>
      <c r="L26" s="2"/>
      <c r="N26" s="2" t="s">
        <v>113</v>
      </c>
      <c r="O26" s="2"/>
      <c r="Q26" s="2" t="s">
        <v>113</v>
      </c>
      <c r="R26" s="2"/>
    </row>
    <row r="27" spans="1:18" ht="18" x14ac:dyDescent="0.25">
      <c r="A27" s="3" t="s">
        <v>49</v>
      </c>
      <c r="B27" s="5" t="s">
        <v>50</v>
      </c>
      <c r="C27" s="34">
        <f>COUNTIF($F$3:$F$50,"5.D.9")+COUNTIF($I$3:$I$50,"5.D.9")+COUNTIF($L$3:$L$50,"5.D.9")+COUNTIF($O$3:$O$50,"5.D.9")+COUNTIF($R$3:$R$50,"5.D.9")</f>
        <v>0</v>
      </c>
      <c r="D27" s="18"/>
      <c r="E27" s="2" t="s">
        <v>114</v>
      </c>
      <c r="F27" s="2"/>
      <c r="H27" s="2" t="s">
        <v>114</v>
      </c>
      <c r="I27" s="2"/>
      <c r="K27" s="2" t="s">
        <v>114</v>
      </c>
      <c r="L27" s="2"/>
      <c r="N27" s="2" t="s">
        <v>114</v>
      </c>
      <c r="O27" s="2"/>
      <c r="Q27" s="2" t="s">
        <v>114</v>
      </c>
      <c r="R27" s="2"/>
    </row>
    <row r="28" spans="1:18" ht="18" x14ac:dyDescent="0.25">
      <c r="A28" s="3" t="s">
        <v>52</v>
      </c>
      <c r="B28" s="5" t="s">
        <v>53</v>
      </c>
      <c r="C28" s="34">
        <f>COUNTIF($F$3:$F$50,"5.D.10")+COUNTIF($I$3:$I$50,"5.D.10")+COUNTIF($L$3:$L$50,"5.D.10")+COUNTIF($O$3:$O$50,"5.D.10")+COUNTIF($R$3:$R$50,"5.D.10")</f>
        <v>0</v>
      </c>
      <c r="D28" s="18"/>
      <c r="E28" s="2" t="s">
        <v>115</v>
      </c>
      <c r="F28" s="2"/>
      <c r="H28" s="2" t="s">
        <v>115</v>
      </c>
      <c r="I28" s="2"/>
      <c r="K28" s="2" t="s">
        <v>115</v>
      </c>
      <c r="L28" s="2"/>
      <c r="N28" s="2" t="s">
        <v>115</v>
      </c>
      <c r="O28" s="2"/>
      <c r="Q28" s="2" t="s">
        <v>115</v>
      </c>
      <c r="R28" s="2"/>
    </row>
    <row r="29" spans="1:18" ht="18" x14ac:dyDescent="0.25">
      <c r="A29" s="3" t="s">
        <v>54</v>
      </c>
      <c r="B29" s="5" t="s">
        <v>55</v>
      </c>
      <c r="C29" s="34">
        <f>COUNTIF($F$3:$F$50,"5.D.11")+COUNTIF($I$3:$I$50,"5.D.11")+COUNTIF($L$3:$L$50,"5.D.11")+COUNTIF($O$3:$O$50,"5.D.11")+COUNTIF($R$3:$R$50,"5.D.11")</f>
        <v>0</v>
      </c>
      <c r="D29" s="18"/>
      <c r="E29" s="2" t="s">
        <v>116</v>
      </c>
      <c r="F29" s="2"/>
      <c r="H29" s="2" t="s">
        <v>116</v>
      </c>
      <c r="I29" s="2"/>
      <c r="K29" s="2" t="s">
        <v>116</v>
      </c>
      <c r="L29" s="2"/>
      <c r="N29" s="2" t="s">
        <v>116</v>
      </c>
      <c r="O29" s="2"/>
      <c r="Q29" s="2" t="s">
        <v>116</v>
      </c>
      <c r="R29" s="2"/>
    </row>
    <row r="30" spans="1:18" ht="18" x14ac:dyDescent="0.25">
      <c r="A30" s="8" t="s">
        <v>170</v>
      </c>
      <c r="B30" s="9" t="s">
        <v>76</v>
      </c>
      <c r="C30" s="34">
        <f>COUNTIF($F$3:$F$50,"5.E")+COUNTIF($I$3:$I$50,"5.E")+COUNTIF($L$3:$L$50,"5.E")+COUNTIF($O$3:$O$50,"5.E")+COUNTIF($R$3:$R$50,"5.E")</f>
        <v>0</v>
      </c>
      <c r="D30" s="18"/>
      <c r="E30" s="2" t="s">
        <v>117</v>
      </c>
      <c r="F30" s="2"/>
      <c r="H30" s="2" t="s">
        <v>117</v>
      </c>
      <c r="I30" s="2"/>
      <c r="K30" s="2" t="s">
        <v>117</v>
      </c>
      <c r="L30" s="2"/>
      <c r="N30" s="2" t="s">
        <v>117</v>
      </c>
      <c r="O30" s="2"/>
      <c r="Q30" s="2" t="s">
        <v>117</v>
      </c>
      <c r="R30" s="2"/>
    </row>
    <row r="31" spans="1:18" ht="18" x14ac:dyDescent="0.25">
      <c r="A31" s="8" t="s">
        <v>58</v>
      </c>
      <c r="B31" s="9" t="s">
        <v>78</v>
      </c>
      <c r="C31" s="34">
        <f>COUNTIF($F$3:$F$50,"5.H")+COUNTIF($I$3:$I$50,"5.H")+COUNTIF($L$3:$L$50,"5.H")+COUNTIF($O$3:$O$50,"5.H")+COUNTIF($R$3:$R$50,"5.H")</f>
        <v>0</v>
      </c>
      <c r="D31" s="18"/>
      <c r="E31" s="2" t="s">
        <v>118</v>
      </c>
      <c r="F31" s="2"/>
      <c r="H31" s="2" t="s">
        <v>118</v>
      </c>
      <c r="I31" s="2"/>
      <c r="K31" s="2" t="s">
        <v>118</v>
      </c>
      <c r="L31" s="2"/>
      <c r="N31" s="2" t="s">
        <v>118</v>
      </c>
      <c r="O31" s="2"/>
      <c r="Q31" s="2" t="s">
        <v>118</v>
      </c>
      <c r="R31" s="2"/>
    </row>
    <row r="32" spans="1:18" ht="18" x14ac:dyDescent="0.25">
      <c r="A32" s="7" t="s">
        <v>60</v>
      </c>
      <c r="B32" s="9" t="s">
        <v>79</v>
      </c>
      <c r="C32" s="34">
        <f>COUNTIF($F$3:$F$50,"5.I")+COUNTIF($I$3:$I$50,"5.I")+COUNTIF($L$3:$L$50,"5.I")+COUNTIF($O$3:$O$50,"5.I")+COUNTIF($R$3:$R$50,"5.I")</f>
        <v>0</v>
      </c>
      <c r="D32" s="18"/>
      <c r="E32" s="2" t="s">
        <v>119</v>
      </c>
      <c r="F32" s="2"/>
      <c r="H32" s="2" t="s">
        <v>119</v>
      </c>
      <c r="I32" s="2"/>
      <c r="K32" s="2" t="s">
        <v>119</v>
      </c>
      <c r="L32" s="2"/>
      <c r="N32" s="2" t="s">
        <v>119</v>
      </c>
      <c r="O32" s="2"/>
      <c r="Q32" s="2" t="s">
        <v>119</v>
      </c>
      <c r="R32" s="2"/>
    </row>
    <row r="33" spans="1:18" ht="18" x14ac:dyDescent="0.25">
      <c r="A33" s="8" t="s">
        <v>62</v>
      </c>
      <c r="B33" s="9" t="s">
        <v>80</v>
      </c>
      <c r="C33" s="34">
        <f>COUNTIF($F$3:$F$50,"5.K")+COUNTIF($I$3:$I$50,"5.K")+COUNTIF($L$3:$L$50,"5.K")+COUNTIF($O$3:$O$50,"5.K")+COUNTIF($R$3:$R$50,"5.K")</f>
        <v>0</v>
      </c>
      <c r="D33" s="18"/>
      <c r="E33" s="2" t="s">
        <v>120</v>
      </c>
      <c r="F33" s="2"/>
      <c r="H33" s="2" t="s">
        <v>120</v>
      </c>
      <c r="I33" s="2"/>
      <c r="K33" s="2" t="s">
        <v>120</v>
      </c>
      <c r="L33" s="2"/>
      <c r="N33" s="2" t="s">
        <v>120</v>
      </c>
      <c r="O33" s="2"/>
      <c r="Q33" s="2" t="s">
        <v>120</v>
      </c>
      <c r="R33" s="2"/>
    </row>
    <row r="34" spans="1:18" ht="18" x14ac:dyDescent="0.25">
      <c r="A34" s="8" t="s">
        <v>65</v>
      </c>
      <c r="B34" s="9" t="s">
        <v>73</v>
      </c>
      <c r="C34" s="34">
        <f>COUNTIF($F$3:$F$50,"5.L")+COUNTIF($I$3:$I$50,"5.L")+COUNTIF($L$3:$L$50,"5.L")+COUNTIF($O$3:$O$50,"5.L")+COUNTIF($R$3:$R$50,"5.L")</f>
        <v>0</v>
      </c>
      <c r="D34" s="18"/>
      <c r="E34" s="2" t="s">
        <v>121</v>
      </c>
      <c r="F34" s="2"/>
      <c r="H34" s="2" t="s">
        <v>121</v>
      </c>
      <c r="I34" s="2"/>
      <c r="K34" s="2" t="s">
        <v>121</v>
      </c>
      <c r="L34" s="2"/>
      <c r="N34" s="2" t="s">
        <v>121</v>
      </c>
      <c r="O34" s="2"/>
      <c r="Q34" s="2" t="s">
        <v>121</v>
      </c>
      <c r="R34" s="2"/>
    </row>
    <row r="35" spans="1:18" ht="18" x14ac:dyDescent="0.25">
      <c r="A35" s="8" t="s">
        <v>75</v>
      </c>
      <c r="B35" s="9" t="s">
        <v>10</v>
      </c>
      <c r="C35" s="34">
        <f>COUNTIF($F$3:$F$50,"5.F")+COUNTIF($I$3:$I$50,"5.F")+COUNTIF($L$3:$L$50,"5.F")+COUNTIF($O$3:$O$50,"5.F")+COUNTIF($R$3:$R$50,"5.F")</f>
        <v>0</v>
      </c>
      <c r="D35" s="18"/>
      <c r="E35" s="2" t="s">
        <v>122</v>
      </c>
      <c r="F35" s="2"/>
      <c r="H35" s="2" t="s">
        <v>122</v>
      </c>
      <c r="I35" s="2"/>
      <c r="K35" s="2" t="s">
        <v>122</v>
      </c>
      <c r="L35" s="2"/>
      <c r="N35" s="2" t="s">
        <v>122</v>
      </c>
      <c r="O35" s="2"/>
      <c r="Q35" s="2" t="s">
        <v>122</v>
      </c>
      <c r="R35" s="2"/>
    </row>
    <row r="36" spans="1:18" x14ac:dyDescent="0.25">
      <c r="E36" s="2" t="s">
        <v>123</v>
      </c>
      <c r="F36" s="2"/>
      <c r="H36" s="2" t="s">
        <v>123</v>
      </c>
      <c r="I36" s="2"/>
      <c r="K36" s="2" t="s">
        <v>123</v>
      </c>
      <c r="L36" s="2"/>
      <c r="N36" s="2" t="s">
        <v>123</v>
      </c>
      <c r="O36" s="2"/>
      <c r="Q36" s="2" t="s">
        <v>123</v>
      </c>
      <c r="R36" s="2"/>
    </row>
    <row r="37" spans="1:18" x14ac:dyDescent="0.25">
      <c r="E37" s="2" t="s">
        <v>124</v>
      </c>
      <c r="F37" s="2"/>
      <c r="H37" s="2" t="s">
        <v>124</v>
      </c>
      <c r="I37" s="2"/>
      <c r="K37" s="2" t="s">
        <v>124</v>
      </c>
      <c r="L37" s="2"/>
      <c r="N37" s="2" t="s">
        <v>124</v>
      </c>
      <c r="O37" s="2"/>
      <c r="Q37" s="2" t="s">
        <v>124</v>
      </c>
      <c r="R37" s="2"/>
    </row>
    <row r="38" spans="1:18" ht="18" x14ac:dyDescent="0.25">
      <c r="A38" s="12"/>
      <c r="B38" s="12"/>
      <c r="C38" s="12"/>
      <c r="D38" s="12"/>
      <c r="E38" s="2" t="s">
        <v>125</v>
      </c>
      <c r="F38" s="2"/>
      <c r="H38" s="2" t="s">
        <v>125</v>
      </c>
      <c r="I38" s="2"/>
      <c r="K38" s="2" t="s">
        <v>125</v>
      </c>
      <c r="L38" s="2"/>
      <c r="N38" s="2" t="s">
        <v>125</v>
      </c>
      <c r="O38" s="2"/>
      <c r="Q38" s="2" t="s">
        <v>125</v>
      </c>
      <c r="R38" s="2"/>
    </row>
    <row r="39" spans="1:18" x14ac:dyDescent="0.25">
      <c r="A39" s="13"/>
      <c r="B39" s="13"/>
      <c r="C39" s="13"/>
      <c r="E39" s="2" t="s">
        <v>126</v>
      </c>
      <c r="F39" s="2"/>
      <c r="H39" s="2" t="s">
        <v>126</v>
      </c>
      <c r="I39" s="2"/>
      <c r="K39" s="2" t="s">
        <v>126</v>
      </c>
      <c r="L39" s="2"/>
      <c r="N39" s="2" t="s">
        <v>126</v>
      </c>
      <c r="O39" s="2"/>
      <c r="Q39" s="2" t="s">
        <v>126</v>
      </c>
      <c r="R39" s="2"/>
    </row>
    <row r="40" spans="1:18" ht="18" x14ac:dyDescent="0.25">
      <c r="A40" s="12"/>
      <c r="B40" s="12"/>
      <c r="C40" s="12"/>
      <c r="D40" s="12"/>
      <c r="E40" s="2" t="s">
        <v>127</v>
      </c>
      <c r="F40" s="2"/>
      <c r="H40" s="2" t="s">
        <v>127</v>
      </c>
      <c r="I40" s="2"/>
      <c r="K40" s="2" t="s">
        <v>127</v>
      </c>
      <c r="L40" s="2"/>
      <c r="N40" s="2" t="s">
        <v>127</v>
      </c>
      <c r="O40" s="2"/>
      <c r="Q40" s="2" t="s">
        <v>127</v>
      </c>
      <c r="R40" s="2"/>
    </row>
    <row r="41" spans="1:18" x14ac:dyDescent="0.25">
      <c r="A41" s="13"/>
      <c r="B41" s="13"/>
      <c r="C41" s="13"/>
      <c r="E41" s="2" t="s">
        <v>128</v>
      </c>
      <c r="F41" s="2"/>
      <c r="H41" s="2" t="s">
        <v>128</v>
      </c>
      <c r="I41" s="2"/>
      <c r="K41" s="2" t="s">
        <v>128</v>
      </c>
      <c r="L41" s="2"/>
      <c r="N41" s="2" t="s">
        <v>128</v>
      </c>
      <c r="O41" s="2"/>
      <c r="Q41" s="2" t="s">
        <v>128</v>
      </c>
      <c r="R41" s="2"/>
    </row>
    <row r="42" spans="1:18" ht="18" x14ac:dyDescent="0.25">
      <c r="A42" s="12"/>
      <c r="B42" s="12"/>
      <c r="C42" s="12"/>
      <c r="D42" s="12"/>
      <c r="E42" s="2" t="s">
        <v>129</v>
      </c>
      <c r="F42" s="2"/>
      <c r="H42" s="2" t="s">
        <v>129</v>
      </c>
      <c r="I42" s="2"/>
      <c r="K42" s="2" t="s">
        <v>129</v>
      </c>
      <c r="L42" s="2"/>
      <c r="N42" s="2" t="s">
        <v>129</v>
      </c>
      <c r="O42" s="2"/>
      <c r="Q42" s="2" t="s">
        <v>129</v>
      </c>
      <c r="R42" s="2"/>
    </row>
    <row r="43" spans="1:18" x14ac:dyDescent="0.25">
      <c r="A43" s="13"/>
      <c r="B43" s="13"/>
      <c r="C43" s="13"/>
      <c r="E43" s="2" t="s">
        <v>130</v>
      </c>
      <c r="F43" s="2"/>
      <c r="H43" s="2" t="s">
        <v>130</v>
      </c>
      <c r="I43" s="2"/>
      <c r="K43" s="2" t="s">
        <v>130</v>
      </c>
      <c r="L43" s="2"/>
      <c r="N43" s="2" t="s">
        <v>130</v>
      </c>
      <c r="O43" s="2"/>
      <c r="Q43" s="2" t="s">
        <v>130</v>
      </c>
      <c r="R43" s="2"/>
    </row>
    <row r="44" spans="1:18" ht="18" x14ac:dyDescent="0.25">
      <c r="A44" s="12"/>
      <c r="B44" s="12"/>
      <c r="C44" s="12"/>
      <c r="D44" s="12"/>
      <c r="E44" s="2" t="s">
        <v>131</v>
      </c>
      <c r="F44" s="2"/>
      <c r="H44" s="2" t="s">
        <v>131</v>
      </c>
      <c r="I44" s="2"/>
      <c r="K44" s="2" t="s">
        <v>131</v>
      </c>
      <c r="L44" s="2"/>
      <c r="N44" s="2" t="s">
        <v>131</v>
      </c>
      <c r="O44" s="2"/>
      <c r="Q44" s="2" t="s">
        <v>131</v>
      </c>
      <c r="R44" s="2"/>
    </row>
    <row r="45" spans="1:18" x14ac:dyDescent="0.25">
      <c r="A45" s="13"/>
      <c r="B45" s="13"/>
      <c r="C45" s="13"/>
      <c r="E45" s="2" t="s">
        <v>132</v>
      </c>
      <c r="F45" s="2"/>
      <c r="H45" s="2" t="s">
        <v>132</v>
      </c>
      <c r="I45" s="2"/>
      <c r="K45" s="2" t="s">
        <v>132</v>
      </c>
      <c r="L45" s="2"/>
      <c r="N45" s="2" t="s">
        <v>132</v>
      </c>
      <c r="O45" s="2"/>
      <c r="Q45" s="2" t="s">
        <v>132</v>
      </c>
      <c r="R45" s="2"/>
    </row>
    <row r="46" spans="1:18" ht="18" x14ac:dyDescent="0.25">
      <c r="A46" s="12"/>
      <c r="B46" s="12"/>
      <c r="C46" s="12"/>
      <c r="D46" s="12"/>
      <c r="E46" s="2" t="s">
        <v>133</v>
      </c>
      <c r="F46" s="2"/>
      <c r="H46" s="2" t="s">
        <v>133</v>
      </c>
      <c r="I46" s="2"/>
      <c r="K46" s="2" t="s">
        <v>133</v>
      </c>
      <c r="L46" s="2"/>
      <c r="N46" s="2" t="s">
        <v>133</v>
      </c>
      <c r="O46" s="2"/>
      <c r="Q46" s="2" t="s">
        <v>133</v>
      </c>
      <c r="R46" s="2"/>
    </row>
    <row r="47" spans="1:18" x14ac:dyDescent="0.25">
      <c r="A47" s="13"/>
      <c r="B47" s="13"/>
      <c r="C47" s="13"/>
      <c r="E47" s="2" t="s">
        <v>134</v>
      </c>
      <c r="F47" s="2"/>
      <c r="H47" s="2" t="s">
        <v>134</v>
      </c>
      <c r="I47" s="2"/>
      <c r="K47" s="2" t="s">
        <v>134</v>
      </c>
      <c r="L47" s="2"/>
      <c r="N47" s="2" t="s">
        <v>134</v>
      </c>
      <c r="O47" s="2"/>
      <c r="Q47" s="2" t="s">
        <v>134</v>
      </c>
      <c r="R47" s="2"/>
    </row>
    <row r="48" spans="1:18" ht="18" x14ac:dyDescent="0.25">
      <c r="A48" s="12"/>
      <c r="B48" s="12"/>
      <c r="C48" s="12"/>
      <c r="D48" s="12"/>
      <c r="E48" s="2" t="s">
        <v>135</v>
      </c>
      <c r="F48" s="2"/>
      <c r="H48" s="2" t="s">
        <v>135</v>
      </c>
      <c r="I48" s="2"/>
      <c r="K48" s="2" t="s">
        <v>135</v>
      </c>
      <c r="L48" s="2"/>
      <c r="N48" s="2" t="s">
        <v>135</v>
      </c>
      <c r="O48" s="2"/>
      <c r="Q48" s="2" t="s">
        <v>135</v>
      </c>
      <c r="R48" s="2"/>
    </row>
    <row r="49" spans="1:18" x14ac:dyDescent="0.25">
      <c r="E49" s="2" t="s">
        <v>136</v>
      </c>
      <c r="F49" s="2"/>
      <c r="H49" s="2" t="s">
        <v>136</v>
      </c>
      <c r="I49" s="2"/>
      <c r="K49" s="2" t="s">
        <v>136</v>
      </c>
      <c r="L49" s="2"/>
      <c r="N49" s="2" t="s">
        <v>136</v>
      </c>
      <c r="O49" s="2"/>
      <c r="Q49" s="2" t="s">
        <v>136</v>
      </c>
      <c r="R49" s="2"/>
    </row>
    <row r="50" spans="1:18" ht="18" x14ac:dyDescent="0.25">
      <c r="A50" s="3"/>
      <c r="B50" s="5"/>
      <c r="C50" s="5"/>
      <c r="D50" s="18"/>
      <c r="E50" s="2" t="s">
        <v>137</v>
      </c>
      <c r="F50" s="2"/>
      <c r="H50" s="2" t="s">
        <v>137</v>
      </c>
      <c r="I50" s="2"/>
      <c r="K50" s="2" t="s">
        <v>137</v>
      </c>
      <c r="L50" s="2"/>
      <c r="N50" s="2" t="s">
        <v>137</v>
      </c>
      <c r="O50" s="2"/>
      <c r="Q50" s="2" t="s">
        <v>137</v>
      </c>
      <c r="R50" s="2"/>
    </row>
    <row r="51" spans="1:18" x14ac:dyDescent="0.25">
      <c r="E51" s="43" t="s">
        <v>85</v>
      </c>
      <c r="F51" s="43"/>
      <c r="H51" s="43" t="s">
        <v>85</v>
      </c>
      <c r="I51" s="43"/>
      <c r="K51" s="43" t="s">
        <v>85</v>
      </c>
      <c r="L51" s="43"/>
      <c r="N51" s="43" t="s">
        <v>85</v>
      </c>
      <c r="O51" s="43"/>
      <c r="Q51" s="43" t="s">
        <v>85</v>
      </c>
      <c r="R51" s="43"/>
    </row>
    <row r="52" spans="1:18" ht="15.75" thickBot="1" x14ac:dyDescent="0.3"/>
    <row r="53" spans="1:18" ht="18.75" thickBot="1" x14ac:dyDescent="0.3">
      <c r="A53" s="3"/>
      <c r="B53" s="5"/>
      <c r="C53" s="5"/>
      <c r="D53" s="40" t="s">
        <v>186</v>
      </c>
      <c r="E53" s="40"/>
      <c r="F53" s="36">
        <f>COUNT(F3:F50)</f>
        <v>0</v>
      </c>
      <c r="G53" s="40" t="s">
        <v>186</v>
      </c>
      <c r="H53" s="40"/>
      <c r="I53" s="36">
        <f>COUNT(I3:I50)</f>
        <v>0</v>
      </c>
      <c r="J53" s="40" t="s">
        <v>186</v>
      </c>
      <c r="K53" s="40"/>
      <c r="L53" s="36">
        <f>COUNT(L3:L50)</f>
        <v>0</v>
      </c>
      <c r="M53" s="40" t="s">
        <v>186</v>
      </c>
      <c r="N53" s="40"/>
      <c r="O53" s="36">
        <f>COUNT(O3:O50)</f>
        <v>0</v>
      </c>
      <c r="P53" s="40" t="s">
        <v>186</v>
      </c>
      <c r="Q53" s="40"/>
      <c r="R53" s="36">
        <f>COUNT(R3:R50)</f>
        <v>0</v>
      </c>
    </row>
    <row r="56" spans="1:18" ht="18" x14ac:dyDescent="0.25">
      <c r="A56" s="5"/>
    </row>
    <row r="59" spans="1:18" ht="18" x14ac:dyDescent="0.25">
      <c r="A59" s="5"/>
    </row>
  </sheetData>
  <mergeCells count="12">
    <mergeCell ref="N51:O51"/>
    <mergeCell ref="Q51:R51"/>
    <mergeCell ref="C3:C4"/>
    <mergeCell ref="A3:B4"/>
    <mergeCell ref="E51:F51"/>
    <mergeCell ref="H51:I51"/>
    <mergeCell ref="K51:L51"/>
    <mergeCell ref="D53:E53"/>
    <mergeCell ref="G53:H53"/>
    <mergeCell ref="J53:K53"/>
    <mergeCell ref="M53:N53"/>
    <mergeCell ref="P53:Q53"/>
  </mergeCells>
  <dataValidations count="1">
    <dataValidation type="list" allowBlank="1" showInputMessage="1" showErrorMessage="1" promptTitle="Timesheet Code" prompt="Pick the most appropriate code" sqref="F3:F50 O3:O50 I3:I50 L3:L50 R3:R50" xr:uid="{1B53CE00-D2CE-4B15-99B8-AFDE0EA23026}">
      <formula1>$A$5:$A$35</formula1>
    </dataValidation>
  </dataValidations>
  <pageMargins left="0.45" right="0.45" top="0.6" bottom="0.25" header="0.3" footer="0.3"/>
  <pageSetup orientation="portrait" r:id="rId1"/>
  <headerFooter>
    <oddHeader>&amp;CADRC OMAC 100% Timekeeping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7B4B1-5F78-4618-AACF-820987104B2D}">
  <dimension ref="A1:R59"/>
  <sheetViews>
    <sheetView zoomScaleNormal="100" workbookViewId="0">
      <selection activeCell="D9" sqref="D9"/>
    </sheetView>
  </sheetViews>
  <sheetFormatPr defaultRowHeight="15" x14ac:dyDescent="0.25"/>
  <cols>
    <col min="1" max="1" width="9" customWidth="1"/>
    <col min="2" max="2" width="73" customWidth="1"/>
    <col min="3" max="3" width="21.42578125" customWidth="1"/>
    <col min="4" max="4" width="13.42578125" style="13" customWidth="1"/>
    <col min="5" max="5" width="15.85546875" customWidth="1"/>
    <col min="6" max="6" width="33.42578125" customWidth="1"/>
    <col min="8" max="8" width="15.85546875" customWidth="1"/>
    <col min="9" max="9" width="33.42578125" customWidth="1"/>
    <col min="11" max="11" width="15.85546875" customWidth="1"/>
    <col min="12" max="12" width="33.42578125" customWidth="1"/>
    <col min="14" max="14" width="15.85546875" customWidth="1"/>
    <col min="15" max="15" width="33.42578125" customWidth="1"/>
    <col min="17" max="17" width="15.85546875" customWidth="1"/>
    <col min="18" max="18" width="33.42578125" customWidth="1"/>
  </cols>
  <sheetData>
    <row r="1" spans="1:18" x14ac:dyDescent="0.25">
      <c r="A1" s="15" t="s">
        <v>88</v>
      </c>
      <c r="E1" s="15" t="s">
        <v>86</v>
      </c>
      <c r="F1" s="19"/>
      <c r="H1" s="15" t="s">
        <v>86</v>
      </c>
      <c r="I1" s="19"/>
      <c r="K1" s="15" t="s">
        <v>86</v>
      </c>
      <c r="L1" s="19"/>
      <c r="N1" s="15" t="s">
        <v>86</v>
      </c>
      <c r="O1" s="19"/>
      <c r="Q1" s="15" t="s">
        <v>86</v>
      </c>
      <c r="R1" s="19"/>
    </row>
    <row r="2" spans="1:18" x14ac:dyDescent="0.25">
      <c r="A2" s="15" t="s">
        <v>89</v>
      </c>
      <c r="B2" s="16"/>
      <c r="C2" s="16"/>
      <c r="E2" s="1" t="s">
        <v>0</v>
      </c>
      <c r="F2" s="1" t="s">
        <v>84</v>
      </c>
      <c r="H2" s="1" t="s">
        <v>0</v>
      </c>
      <c r="I2" s="1" t="s">
        <v>84</v>
      </c>
      <c r="K2" s="1" t="s">
        <v>0</v>
      </c>
      <c r="L2" s="1" t="s">
        <v>84</v>
      </c>
      <c r="N2" s="1" t="s">
        <v>0</v>
      </c>
      <c r="O2" s="1" t="s">
        <v>84</v>
      </c>
      <c r="Q2" s="1" t="s">
        <v>0</v>
      </c>
      <c r="R2" s="1" t="s">
        <v>84</v>
      </c>
    </row>
    <row r="3" spans="1:18" x14ac:dyDescent="0.25">
      <c r="A3" s="41" t="s">
        <v>2</v>
      </c>
      <c r="B3" s="41"/>
      <c r="C3" s="44" t="s">
        <v>187</v>
      </c>
      <c r="D3" s="16"/>
      <c r="E3" s="2" t="s">
        <v>90</v>
      </c>
      <c r="F3" s="2"/>
      <c r="G3" s="14"/>
      <c r="H3" s="2" t="s">
        <v>90</v>
      </c>
      <c r="I3" s="2"/>
      <c r="J3" s="14"/>
      <c r="K3" s="2" t="s">
        <v>90</v>
      </c>
      <c r="L3" s="2"/>
      <c r="N3" s="2" t="s">
        <v>90</v>
      </c>
      <c r="O3" s="2"/>
      <c r="Q3" s="2" t="s">
        <v>90</v>
      </c>
      <c r="R3" s="2"/>
    </row>
    <row r="4" spans="1:18" ht="18" customHeight="1" x14ac:dyDescent="0.25">
      <c r="A4" s="41"/>
      <c r="B4" s="41"/>
      <c r="C4" s="44"/>
      <c r="D4" s="17"/>
      <c r="E4" s="2" t="s">
        <v>91</v>
      </c>
      <c r="F4" s="2"/>
      <c r="G4" s="14"/>
      <c r="H4" s="2" t="s">
        <v>91</v>
      </c>
      <c r="I4" s="2"/>
      <c r="J4" s="14"/>
      <c r="K4" s="2" t="s">
        <v>91</v>
      </c>
      <c r="L4" s="2"/>
      <c r="N4" s="2" t="s">
        <v>91</v>
      </c>
      <c r="O4" s="2"/>
      <c r="Q4" s="2" t="s">
        <v>91</v>
      </c>
      <c r="R4" s="2"/>
    </row>
    <row r="5" spans="1:18" ht="18" x14ac:dyDescent="0.25">
      <c r="A5" s="8" t="s">
        <v>157</v>
      </c>
      <c r="B5" s="9" t="s">
        <v>1</v>
      </c>
      <c r="C5" s="34">
        <f>COUNTIF($F$3:$F$50,"1.A")+COUNTIF($I$3:$I$50,"1.A")+COUNTIF($L$3:$L$50,"1.A")+COUNTIF($O$3:$O$50,"1.A")+COUNTIF($R$3:$R$50,"1.A")</f>
        <v>0</v>
      </c>
      <c r="D5" s="18"/>
      <c r="E5" s="2" t="s">
        <v>92</v>
      </c>
      <c r="F5" s="2"/>
      <c r="H5" s="2" t="s">
        <v>92</v>
      </c>
      <c r="I5" s="2"/>
      <c r="K5" s="2" t="s">
        <v>92</v>
      </c>
      <c r="L5" s="2"/>
      <c r="N5" s="2" t="s">
        <v>92</v>
      </c>
      <c r="O5" s="2"/>
      <c r="Q5" s="2" t="s">
        <v>92</v>
      </c>
      <c r="R5" s="2"/>
    </row>
    <row r="6" spans="1:18" ht="18" x14ac:dyDescent="0.25">
      <c r="A6" s="3" t="s">
        <v>188</v>
      </c>
      <c r="B6" s="5" t="s">
        <v>3</v>
      </c>
      <c r="C6" s="34">
        <f>COUNTIF($F$3:$F$50,"1.B")+COUNTIF($I$3:$I$50,"1.B")+COUNTIF($L$3:$L$50,"1.B")+COUNTIF($O$3:$O$50,"1.B")+COUNTIF($R$3:$R$50,"1.B")</f>
        <v>0</v>
      </c>
      <c r="D6" s="18"/>
      <c r="E6" s="2" t="s">
        <v>93</v>
      </c>
      <c r="F6" s="2"/>
      <c r="H6" s="2" t="s">
        <v>93</v>
      </c>
      <c r="I6" s="2"/>
      <c r="K6" s="2" t="s">
        <v>93</v>
      </c>
      <c r="L6" s="2"/>
      <c r="N6" s="2" t="s">
        <v>93</v>
      </c>
      <c r="O6" s="2"/>
      <c r="Q6" s="2" t="s">
        <v>93</v>
      </c>
      <c r="R6" s="2"/>
    </row>
    <row r="7" spans="1:18" ht="18" x14ac:dyDescent="0.25">
      <c r="A7" s="3" t="s">
        <v>159</v>
      </c>
      <c r="B7" s="5" t="s">
        <v>4</v>
      </c>
      <c r="C7" s="34">
        <f>COUNTIF($F$3:$F$50,"1.C")+COUNTIF($I$3:$I$50,"1.C")+COUNTIF($L$3:$L$50,"1.C")+COUNTIF($O$3:$O$50,"1.C")+COUNTIF($R$3:$R$50,"1.C")</f>
        <v>0</v>
      </c>
      <c r="D7" s="18"/>
      <c r="E7" s="2" t="s">
        <v>94</v>
      </c>
      <c r="F7" s="2"/>
      <c r="H7" s="2" t="s">
        <v>94</v>
      </c>
      <c r="I7" s="2"/>
      <c r="K7" s="2" t="s">
        <v>94</v>
      </c>
      <c r="L7" s="2"/>
      <c r="N7" s="2" t="s">
        <v>94</v>
      </c>
      <c r="O7" s="2"/>
      <c r="Q7" s="2" t="s">
        <v>94</v>
      </c>
      <c r="R7" s="2"/>
    </row>
    <row r="8" spans="1:18" ht="18" x14ac:dyDescent="0.25">
      <c r="A8" s="3" t="s">
        <v>160</v>
      </c>
      <c r="B8" s="5" t="s">
        <v>11</v>
      </c>
      <c r="C8" s="34">
        <f>COUNTIF($F$3:$F$50,"1.D")+COUNTIF($I$3:$I$50,"1.D")+COUNTIF($L$3:$L$50,"1.D")+COUNTIF($O$3:$O$50,"1.D")+COUNTIF($R$3:$R$50,"1.D")</f>
        <v>0</v>
      </c>
      <c r="D8" s="18"/>
      <c r="E8" s="2" t="s">
        <v>95</v>
      </c>
      <c r="F8" s="2"/>
      <c r="H8" s="2" t="s">
        <v>95</v>
      </c>
      <c r="I8" s="2"/>
      <c r="K8" s="2" t="s">
        <v>95</v>
      </c>
      <c r="L8" s="2"/>
      <c r="N8" s="2" t="s">
        <v>95</v>
      </c>
      <c r="O8" s="2"/>
      <c r="Q8" s="2" t="s">
        <v>95</v>
      </c>
      <c r="R8" s="2"/>
    </row>
    <row r="9" spans="1:18" ht="18" x14ac:dyDescent="0.25">
      <c r="A9" s="8" t="s">
        <v>161</v>
      </c>
      <c r="B9" s="9" t="s">
        <v>87</v>
      </c>
      <c r="C9" s="34">
        <f>COUNTIF($F$3:$F$50,"2.A")+COUNTIF($I$3:$I$50,"2.A")+COUNTIF($L$3:$L$50,"2.A")+COUNTIF($O$3:$O$50,"2.A")+COUNTIF($R$3:$R$50,"2.A")</f>
        <v>0</v>
      </c>
      <c r="D9" s="18"/>
      <c r="E9" s="2" t="s">
        <v>96</v>
      </c>
      <c r="F9" s="2"/>
      <c r="H9" s="2" t="s">
        <v>96</v>
      </c>
      <c r="I9" s="2"/>
      <c r="K9" s="2" t="s">
        <v>96</v>
      </c>
      <c r="L9" s="2"/>
      <c r="N9" s="2" t="s">
        <v>96</v>
      </c>
      <c r="O9" s="2"/>
      <c r="Q9" s="2" t="s">
        <v>96</v>
      </c>
      <c r="R9" s="2"/>
    </row>
    <row r="10" spans="1:18" ht="18" x14ac:dyDescent="0.25">
      <c r="A10" s="3" t="s">
        <v>162</v>
      </c>
      <c r="B10" s="5" t="s">
        <v>6</v>
      </c>
      <c r="C10" s="34">
        <f>COUNTIF($F$3:$F$50,"2.B")+COUNTIF($I$3:$I$50,"2.B")+COUNTIF($L$3:$L$50,"2.B")+COUNTIF($O$3:$O$50,"2.B")+COUNTIF($R$3:$R$50,"2.B")</f>
        <v>0</v>
      </c>
      <c r="D10" s="18"/>
      <c r="E10" s="2" t="s">
        <v>97</v>
      </c>
      <c r="F10" s="2"/>
      <c r="H10" s="2" t="s">
        <v>97</v>
      </c>
      <c r="I10" s="2"/>
      <c r="K10" s="2" t="s">
        <v>97</v>
      </c>
      <c r="L10" s="2"/>
      <c r="N10" s="2" t="s">
        <v>97</v>
      </c>
      <c r="O10" s="2"/>
      <c r="Q10" s="2" t="s">
        <v>97</v>
      </c>
      <c r="R10" s="2"/>
    </row>
    <row r="11" spans="1:18" ht="18" x14ac:dyDescent="0.25">
      <c r="A11" s="3" t="s">
        <v>163</v>
      </c>
      <c r="B11" s="5" t="s">
        <v>7</v>
      </c>
      <c r="C11" s="34">
        <f>COUNTIF($F$3:$F$50,"2.C")+COUNTIF($I$3:$I$50,"2.C")+COUNTIF($L$3:$L$50,"2.C")+COUNTIF($O$3:$O$50,"2.C")+COUNTIF($R$3:$R$50,"2.C")</f>
        <v>0</v>
      </c>
      <c r="D11" s="18"/>
      <c r="E11" s="2" t="s">
        <v>98</v>
      </c>
      <c r="F11" s="2"/>
      <c r="H11" s="2" t="s">
        <v>98</v>
      </c>
      <c r="I11" s="2"/>
      <c r="K11" s="2" t="s">
        <v>98</v>
      </c>
      <c r="L11" s="2"/>
      <c r="N11" s="2" t="s">
        <v>98</v>
      </c>
      <c r="O11" s="2"/>
      <c r="Q11" s="2" t="s">
        <v>98</v>
      </c>
      <c r="R11" s="2"/>
    </row>
    <row r="12" spans="1:18" ht="18" x14ac:dyDescent="0.25">
      <c r="A12" s="8" t="s">
        <v>164</v>
      </c>
      <c r="B12" s="9" t="s">
        <v>21</v>
      </c>
      <c r="C12" s="34">
        <f>COUNTIF($F$3:$F$50,"5.G.2")+COUNTIF($I$3:$I$50,"5.G.2")+COUNTIF($L$3:$L$50,"5.G.2")+COUNTIF($O$3:$O$50,"5.G.2")+COUNTIF($R$3:$R$50,"5.G.2")</f>
        <v>0</v>
      </c>
      <c r="D12" s="18"/>
      <c r="E12" s="2" t="s">
        <v>99</v>
      </c>
      <c r="F12" s="2"/>
      <c r="H12" s="2" t="s">
        <v>99</v>
      </c>
      <c r="I12" s="2"/>
      <c r="K12" s="2" t="s">
        <v>99</v>
      </c>
      <c r="L12" s="2"/>
      <c r="N12" s="2" t="s">
        <v>99</v>
      </c>
      <c r="O12" s="2"/>
      <c r="Q12" s="2" t="s">
        <v>99</v>
      </c>
      <c r="R12" s="2"/>
    </row>
    <row r="13" spans="1:18" ht="18" x14ac:dyDescent="0.25">
      <c r="A13" s="3" t="s">
        <v>20</v>
      </c>
      <c r="B13" s="5" t="s">
        <v>19</v>
      </c>
      <c r="C13" s="34">
        <f>COUNTIF($F$3:$F$50,"5.G.3")+COUNTIF($I$3:$I$50,"5.G.3")+COUNTIF($L$3:$L$50,"5.G.3")+COUNTIF($O$3:$O$50,"5.G.3")+COUNTIF($R$3:$R$50,"5.G.3")</f>
        <v>0</v>
      </c>
      <c r="D13" s="18"/>
      <c r="E13" s="2" t="s">
        <v>100</v>
      </c>
      <c r="F13" s="2"/>
      <c r="H13" s="2" t="s">
        <v>100</v>
      </c>
      <c r="I13" s="2"/>
      <c r="K13" s="2" t="s">
        <v>100</v>
      </c>
      <c r="L13" s="2"/>
      <c r="N13" s="2" t="s">
        <v>100</v>
      </c>
      <c r="O13" s="2"/>
      <c r="Q13" s="2" t="s">
        <v>100</v>
      </c>
      <c r="R13" s="2"/>
    </row>
    <row r="14" spans="1:18" ht="18" x14ac:dyDescent="0.25">
      <c r="A14" s="3" t="s">
        <v>165</v>
      </c>
      <c r="B14" s="5" t="s">
        <v>24</v>
      </c>
      <c r="C14" s="34">
        <f>COUNTIF($F$3:$F$50,"5.G.5")+COUNTIF($I$3:$I$50,"5.G.5")+COUNTIF($L$3:$L$50,"5.G.5")+COUNTIF($O$3:$O$50,"5.G.5")+COUNTIF($R$3:$R$50,"5.G.5")</f>
        <v>0</v>
      </c>
      <c r="D14" s="18"/>
      <c r="E14" s="2" t="s">
        <v>101</v>
      </c>
      <c r="F14" s="2"/>
      <c r="H14" s="2" t="s">
        <v>101</v>
      </c>
      <c r="I14" s="2"/>
      <c r="K14" s="2" t="s">
        <v>101</v>
      </c>
      <c r="L14" s="2"/>
      <c r="N14" s="2" t="s">
        <v>101</v>
      </c>
      <c r="O14" s="2"/>
      <c r="Q14" s="2" t="s">
        <v>101</v>
      </c>
      <c r="R14" s="2"/>
    </row>
    <row r="15" spans="1:18" ht="18" x14ac:dyDescent="0.25">
      <c r="A15" s="3" t="s">
        <v>166</v>
      </c>
      <c r="B15" s="5" t="s">
        <v>26</v>
      </c>
      <c r="C15" s="34">
        <f>COUNTIF($F$3:$F$50,"5.G.6")+COUNTIF($I$3:$I$50,"5.G.6")+COUNTIF($L$3:$L$50,"5.G.6")+COUNTIF($O$3:$O$50,"5.G.6")+COUNTIF($R$3:$R$50,"5.G.6")</f>
        <v>0</v>
      </c>
      <c r="D15" s="18"/>
      <c r="E15" s="2" t="s">
        <v>102</v>
      </c>
      <c r="F15" s="2"/>
      <c r="H15" s="2" t="s">
        <v>102</v>
      </c>
      <c r="I15" s="2"/>
      <c r="K15" s="2" t="s">
        <v>102</v>
      </c>
      <c r="L15" s="2"/>
      <c r="N15" s="2" t="s">
        <v>102</v>
      </c>
      <c r="O15" s="2"/>
      <c r="Q15" s="2" t="s">
        <v>102</v>
      </c>
      <c r="R15" s="2"/>
    </row>
    <row r="16" spans="1:18" ht="18" x14ac:dyDescent="0.25">
      <c r="A16" s="8" t="s">
        <v>167</v>
      </c>
      <c r="B16" s="9" t="s">
        <v>82</v>
      </c>
      <c r="C16" s="34">
        <f>COUNTIF($F$3:$F$50,"5.A")+COUNTIF($I$3:$I$50,"5.A")+COUNTIF($L$3:$L$50,"5.A")+COUNTIF($O$3:$O$50,"5.A")+COUNTIF($R$3:$R$50,"5.A")</f>
        <v>0</v>
      </c>
      <c r="D16" s="18"/>
      <c r="E16" s="2" t="s">
        <v>103</v>
      </c>
      <c r="F16" s="2"/>
      <c r="H16" s="2" t="s">
        <v>103</v>
      </c>
      <c r="I16" s="2"/>
      <c r="K16" s="2" t="s">
        <v>103</v>
      </c>
      <c r="L16" s="2"/>
      <c r="N16" s="2" t="s">
        <v>103</v>
      </c>
      <c r="O16" s="2"/>
      <c r="Q16" s="2" t="s">
        <v>103</v>
      </c>
      <c r="R16" s="2"/>
    </row>
    <row r="17" spans="1:18" ht="18" x14ac:dyDescent="0.25">
      <c r="A17" s="8" t="s">
        <v>168</v>
      </c>
      <c r="B17" s="9" t="s">
        <v>81</v>
      </c>
      <c r="C17" s="34">
        <f>COUNTIF($F$3:$F$50,"5.B")+COUNTIF($I$3:$I$50,"5.B")+COUNTIF($L$3:$L$50,"5.B")+COUNTIF($O$3:$O$50,"5.B")+COUNTIF($R$3:$R$50,"5.B")</f>
        <v>0</v>
      </c>
      <c r="D17" s="18"/>
      <c r="E17" s="2" t="s">
        <v>104</v>
      </c>
      <c r="F17" s="2"/>
      <c r="H17" s="2" t="s">
        <v>104</v>
      </c>
      <c r="I17" s="2"/>
      <c r="K17" s="2" t="s">
        <v>104</v>
      </c>
      <c r="L17" s="2"/>
      <c r="N17" s="2" t="s">
        <v>104</v>
      </c>
      <c r="O17" s="2"/>
      <c r="Q17" s="2" t="s">
        <v>104</v>
      </c>
      <c r="R17" s="2"/>
    </row>
    <row r="18" spans="1:18" ht="18" x14ac:dyDescent="0.25">
      <c r="A18" s="10" t="s">
        <v>32</v>
      </c>
      <c r="B18" s="11" t="s">
        <v>77</v>
      </c>
      <c r="C18" s="34">
        <f>COUNTIF($F$3:$F$50,"5.C")+COUNTIF($I$3:$I$50,"5.C")+COUNTIF($L$3:$L$50,"5.C")+COUNTIF($O$3:$O$50,"5.C")+COUNTIF($R$3:$R$50,"5.C")</f>
        <v>0</v>
      </c>
      <c r="D18" s="18"/>
      <c r="E18" s="2" t="s">
        <v>105</v>
      </c>
      <c r="F18" s="2"/>
      <c r="H18" s="2" t="s">
        <v>105</v>
      </c>
      <c r="I18" s="2"/>
      <c r="K18" s="2" t="s">
        <v>105</v>
      </c>
      <c r="L18" s="2"/>
      <c r="N18" s="2" t="s">
        <v>105</v>
      </c>
      <c r="O18" s="2"/>
      <c r="Q18" s="2" t="s">
        <v>105</v>
      </c>
      <c r="R18" s="2"/>
    </row>
    <row r="19" spans="1:18" ht="18" x14ac:dyDescent="0.25">
      <c r="A19" s="3" t="s">
        <v>169</v>
      </c>
      <c r="B19" s="5" t="s">
        <v>35</v>
      </c>
      <c r="C19" s="34">
        <f>COUNTIF($F$3:$F$50,"5.D.1")+COUNTIF($I$3:$I$50,"5.D.1")+COUNTIF($L$3:$L$50,"5.D.1")+COUNTIF($O$3:$O$50,"5.D.1")+COUNTIF($R$3:$R$50,"5.D.1")</f>
        <v>0</v>
      </c>
      <c r="D19" s="18"/>
      <c r="E19" s="2" t="s">
        <v>106</v>
      </c>
      <c r="F19" s="2"/>
      <c r="H19" s="2" t="s">
        <v>106</v>
      </c>
      <c r="I19" s="2"/>
      <c r="K19" s="2" t="s">
        <v>106</v>
      </c>
      <c r="L19" s="2"/>
      <c r="N19" s="2" t="s">
        <v>106</v>
      </c>
      <c r="O19" s="2"/>
      <c r="Q19" s="2" t="s">
        <v>106</v>
      </c>
      <c r="R19" s="2"/>
    </row>
    <row r="20" spans="1:18" ht="18" x14ac:dyDescent="0.25">
      <c r="A20" s="3" t="s">
        <v>36</v>
      </c>
      <c r="B20" s="5" t="s">
        <v>37</v>
      </c>
      <c r="C20" s="34">
        <f>COUNTIF($F$3:$F$50,"5.D.2")+COUNTIF($I$3:$I$50,"5.D.2")+COUNTIF($L$3:$L$50,"5.D.2")+COUNTIF($O$3:$O$50,"5.D.2")+COUNTIF($R$3:$R$50,"5.D.2")</f>
        <v>0</v>
      </c>
      <c r="D20" s="18"/>
      <c r="E20" s="2" t="s">
        <v>107</v>
      </c>
      <c r="F20" s="2"/>
      <c r="H20" s="2" t="s">
        <v>107</v>
      </c>
      <c r="I20" s="2"/>
      <c r="K20" s="2" t="s">
        <v>107</v>
      </c>
      <c r="L20" s="2"/>
      <c r="N20" s="2" t="s">
        <v>107</v>
      </c>
      <c r="O20" s="2"/>
      <c r="Q20" s="2" t="s">
        <v>107</v>
      </c>
      <c r="R20" s="2"/>
    </row>
    <row r="21" spans="1:18" ht="15" customHeight="1" x14ac:dyDescent="0.25">
      <c r="A21" s="3" t="s">
        <v>38</v>
      </c>
      <c r="B21" s="5" t="s">
        <v>39</v>
      </c>
      <c r="C21" s="34">
        <f>COUNTIF($F$3:$F$50,"5.D.3")+COUNTIF($I$3:$I$50,"5.D.3")+COUNTIF($L$3:$L$50,"5.D.3")+COUNTIF($O$3:$O$50,"5.D.3")+COUNTIF($R$3:$R$50,"5.D.3")</f>
        <v>0</v>
      </c>
      <c r="D21" s="18"/>
      <c r="E21" s="2" t="s">
        <v>108</v>
      </c>
      <c r="F21" s="2"/>
      <c r="H21" s="2" t="s">
        <v>108</v>
      </c>
      <c r="I21" s="2"/>
      <c r="K21" s="2" t="s">
        <v>108</v>
      </c>
      <c r="L21" s="2"/>
      <c r="N21" s="2" t="s">
        <v>108</v>
      </c>
      <c r="O21" s="2"/>
      <c r="Q21" s="2" t="s">
        <v>108</v>
      </c>
      <c r="R21" s="2"/>
    </row>
    <row r="22" spans="1:18" ht="18" x14ac:dyDescent="0.25">
      <c r="A22" s="3" t="s">
        <v>40</v>
      </c>
      <c r="B22" s="5" t="s">
        <v>41</v>
      </c>
      <c r="C22" s="34">
        <f>COUNTIF($F$3:$F$50,"5.D.4")+COUNTIF($I$3:$I$50,"5.D.4")+COUNTIF($L$3:$L$50,"5.D.4")+COUNTIF($O$3:$O$50,"5.D.4")+COUNTIF($R$3:$R$50,"5.D.4")</f>
        <v>0</v>
      </c>
      <c r="D22" s="18"/>
      <c r="E22" s="2" t="s">
        <v>109</v>
      </c>
      <c r="F22" s="2"/>
      <c r="H22" s="2" t="s">
        <v>109</v>
      </c>
      <c r="I22" s="2"/>
      <c r="K22" s="2" t="s">
        <v>109</v>
      </c>
      <c r="L22" s="2"/>
      <c r="N22" s="2" t="s">
        <v>109</v>
      </c>
      <c r="O22" s="2"/>
      <c r="Q22" s="2" t="s">
        <v>109</v>
      </c>
      <c r="R22" s="2"/>
    </row>
    <row r="23" spans="1:18" ht="15" customHeight="1" x14ac:dyDescent="0.25">
      <c r="A23" s="3" t="s">
        <v>42</v>
      </c>
      <c r="B23" s="5" t="s">
        <v>43</v>
      </c>
      <c r="C23" s="34">
        <f>COUNTIF($F$3:$F$50,"5.D.5")+COUNTIF($I$3:$I$50,"5.D.5")+COUNTIF($L$3:$L$50,"5.D.5")+COUNTIF($O$3:$O$50,"5.D.5")+COUNTIF($R$3:$R$50,"5.D.5")</f>
        <v>0</v>
      </c>
      <c r="D23" s="18"/>
      <c r="E23" s="2" t="s">
        <v>110</v>
      </c>
      <c r="F23" s="2"/>
      <c r="H23" s="2" t="s">
        <v>110</v>
      </c>
      <c r="I23" s="2"/>
      <c r="K23" s="2" t="s">
        <v>110</v>
      </c>
      <c r="L23" s="2"/>
      <c r="N23" s="2" t="s">
        <v>110</v>
      </c>
      <c r="O23" s="2"/>
      <c r="Q23" s="2" t="s">
        <v>110</v>
      </c>
      <c r="R23" s="2"/>
    </row>
    <row r="24" spans="1:18" ht="18" x14ac:dyDescent="0.25">
      <c r="A24" s="3" t="s">
        <v>44</v>
      </c>
      <c r="B24" s="5" t="s">
        <v>51</v>
      </c>
      <c r="C24" s="34">
        <f>COUNTIF($F$3:$F$50,"5.D.6")+COUNTIF($I$3:$I$50,"5.D.6")+COUNTIF($L$3:$L$50,"5.D.6")+COUNTIF($O$3:$O$50,"5.D.6")+COUNTIF($R$3:$R$50,"5.D.6")</f>
        <v>0</v>
      </c>
      <c r="D24" s="18"/>
      <c r="E24" s="2" t="s">
        <v>111</v>
      </c>
      <c r="F24" s="2"/>
      <c r="H24" s="2" t="s">
        <v>111</v>
      </c>
      <c r="I24" s="2"/>
      <c r="K24" s="2" t="s">
        <v>111</v>
      </c>
      <c r="L24" s="2"/>
      <c r="N24" s="2" t="s">
        <v>111</v>
      </c>
      <c r="O24" s="2"/>
      <c r="Q24" s="2" t="s">
        <v>111</v>
      </c>
      <c r="R24" s="2"/>
    </row>
    <row r="25" spans="1:18" ht="15" customHeight="1" x14ac:dyDescent="0.25">
      <c r="A25" s="3" t="s">
        <v>45</v>
      </c>
      <c r="B25" s="5" t="s">
        <v>46</v>
      </c>
      <c r="C25" s="34">
        <f>COUNTIF($F$3:$F$50,"5.D.7")+COUNTIF($I$3:$I$50,"5.D.7")+COUNTIF($L$3:$L$50,"5.D.7")+COUNTIF($O$3:$O$50,"5.D.7")+COUNTIF($R$3:$R$50,"5.D.7")</f>
        <v>0</v>
      </c>
      <c r="D25" s="18"/>
      <c r="E25" s="2" t="s">
        <v>112</v>
      </c>
      <c r="F25" s="2"/>
      <c r="H25" s="2" t="s">
        <v>112</v>
      </c>
      <c r="I25" s="2"/>
      <c r="K25" s="2" t="s">
        <v>112</v>
      </c>
      <c r="L25" s="2"/>
      <c r="N25" s="2" t="s">
        <v>112</v>
      </c>
      <c r="O25" s="2"/>
      <c r="Q25" s="2" t="s">
        <v>112</v>
      </c>
      <c r="R25" s="2"/>
    </row>
    <row r="26" spans="1:18" ht="18" x14ac:dyDescent="0.25">
      <c r="A26" s="3" t="s">
        <v>47</v>
      </c>
      <c r="B26" s="5" t="s">
        <v>48</v>
      </c>
      <c r="C26" s="34">
        <f>COUNTIF($F$3:$F$50,"5.D.8")+COUNTIF($I$3:$I$50,"5.D.8")+COUNTIF($L$3:$L$50,"5.D.8")+COUNTIF($O$3:$O$50,"5.D.8")+COUNTIF($R$3:$R$50,"5.D.8")</f>
        <v>0</v>
      </c>
      <c r="D26" s="18"/>
      <c r="E26" s="2" t="s">
        <v>113</v>
      </c>
      <c r="F26" s="2"/>
      <c r="H26" s="2" t="s">
        <v>113</v>
      </c>
      <c r="I26" s="2"/>
      <c r="K26" s="2" t="s">
        <v>113</v>
      </c>
      <c r="L26" s="2"/>
      <c r="N26" s="2" t="s">
        <v>113</v>
      </c>
      <c r="O26" s="2"/>
      <c r="Q26" s="2" t="s">
        <v>113</v>
      </c>
      <c r="R26" s="2"/>
    </row>
    <row r="27" spans="1:18" ht="18" x14ac:dyDescent="0.25">
      <c r="A27" s="3" t="s">
        <v>49</v>
      </c>
      <c r="B27" s="5" t="s">
        <v>50</v>
      </c>
      <c r="C27" s="34">
        <f>COUNTIF($F$3:$F$50,"5.D.9")+COUNTIF($I$3:$I$50,"5.D.9")+COUNTIF($L$3:$L$50,"5.D.9")+COUNTIF($O$3:$O$50,"5.D.9")+COUNTIF($R$3:$R$50,"5.D.9")</f>
        <v>0</v>
      </c>
      <c r="D27" s="18"/>
      <c r="E27" s="2" t="s">
        <v>114</v>
      </c>
      <c r="F27" s="2"/>
      <c r="H27" s="2" t="s">
        <v>114</v>
      </c>
      <c r="I27" s="2"/>
      <c r="K27" s="2" t="s">
        <v>114</v>
      </c>
      <c r="L27" s="2"/>
      <c r="N27" s="2" t="s">
        <v>114</v>
      </c>
      <c r="O27" s="2"/>
      <c r="Q27" s="2" t="s">
        <v>114</v>
      </c>
      <c r="R27" s="2"/>
    </row>
    <row r="28" spans="1:18" ht="18" x14ac:dyDescent="0.25">
      <c r="A28" s="3" t="s">
        <v>52</v>
      </c>
      <c r="B28" s="5" t="s">
        <v>53</v>
      </c>
      <c r="C28" s="34">
        <f>COUNTIF($F$3:$F$50,"5.D.10")+COUNTIF($I$3:$I$50,"5.D.10")+COUNTIF($L$3:$L$50,"5.D.10")+COUNTIF($O$3:$O$50,"5.D.10")+COUNTIF($R$3:$R$50,"5.D.10")</f>
        <v>0</v>
      </c>
      <c r="D28" s="18"/>
      <c r="E28" s="2" t="s">
        <v>115</v>
      </c>
      <c r="F28" s="2"/>
      <c r="H28" s="2" t="s">
        <v>115</v>
      </c>
      <c r="I28" s="2"/>
      <c r="K28" s="2" t="s">
        <v>115</v>
      </c>
      <c r="L28" s="2"/>
      <c r="N28" s="2" t="s">
        <v>115</v>
      </c>
      <c r="O28" s="2"/>
      <c r="Q28" s="2" t="s">
        <v>115</v>
      </c>
      <c r="R28" s="2"/>
    </row>
    <row r="29" spans="1:18" ht="18" x14ac:dyDescent="0.25">
      <c r="A29" s="3" t="s">
        <v>54</v>
      </c>
      <c r="B29" s="5" t="s">
        <v>55</v>
      </c>
      <c r="C29" s="34">
        <f>COUNTIF($F$3:$F$50,"5.D.11")+COUNTIF($I$3:$I$50,"5.D.11")+COUNTIF($L$3:$L$50,"5.D.11")+COUNTIF($O$3:$O$50,"5.D.11")+COUNTIF($R$3:$R$50,"5.D.11")</f>
        <v>0</v>
      </c>
      <c r="D29" s="18"/>
      <c r="E29" s="2" t="s">
        <v>116</v>
      </c>
      <c r="F29" s="2"/>
      <c r="H29" s="2" t="s">
        <v>116</v>
      </c>
      <c r="I29" s="2"/>
      <c r="K29" s="2" t="s">
        <v>116</v>
      </c>
      <c r="L29" s="2"/>
      <c r="N29" s="2" t="s">
        <v>116</v>
      </c>
      <c r="O29" s="2"/>
      <c r="Q29" s="2" t="s">
        <v>116</v>
      </c>
      <c r="R29" s="2"/>
    </row>
    <row r="30" spans="1:18" ht="18" x14ac:dyDescent="0.25">
      <c r="A30" s="8" t="s">
        <v>170</v>
      </c>
      <c r="B30" s="9" t="s">
        <v>76</v>
      </c>
      <c r="C30" s="34">
        <f>COUNTIF($F$3:$F$50,"5.E")+COUNTIF($I$3:$I$50,"5.E")+COUNTIF($L$3:$L$50,"5.E")+COUNTIF($O$3:$O$50,"5.E")+COUNTIF($R$3:$R$50,"5.E")</f>
        <v>0</v>
      </c>
      <c r="D30" s="18"/>
      <c r="E30" s="2" t="s">
        <v>117</v>
      </c>
      <c r="F30" s="2"/>
      <c r="H30" s="2" t="s">
        <v>117</v>
      </c>
      <c r="I30" s="2"/>
      <c r="K30" s="2" t="s">
        <v>117</v>
      </c>
      <c r="L30" s="2"/>
      <c r="N30" s="2" t="s">
        <v>117</v>
      </c>
      <c r="O30" s="2"/>
      <c r="Q30" s="2" t="s">
        <v>117</v>
      </c>
      <c r="R30" s="2"/>
    </row>
    <row r="31" spans="1:18" ht="18" x14ac:dyDescent="0.25">
      <c r="A31" s="8" t="s">
        <v>58</v>
      </c>
      <c r="B31" s="9" t="s">
        <v>78</v>
      </c>
      <c r="C31" s="34">
        <f>COUNTIF($F$3:$F$50,"5.H")+COUNTIF($I$3:$I$50,"5.H")+COUNTIF($L$3:$L$50,"5.H")+COUNTIF($O$3:$O$50,"5.H")+COUNTIF($R$3:$R$50,"5.H")</f>
        <v>0</v>
      </c>
      <c r="D31" s="18"/>
      <c r="E31" s="2" t="s">
        <v>118</v>
      </c>
      <c r="F31" s="2"/>
      <c r="H31" s="2" t="s">
        <v>118</v>
      </c>
      <c r="I31" s="2"/>
      <c r="K31" s="2" t="s">
        <v>118</v>
      </c>
      <c r="L31" s="2"/>
      <c r="N31" s="2" t="s">
        <v>118</v>
      </c>
      <c r="O31" s="2"/>
      <c r="Q31" s="2" t="s">
        <v>118</v>
      </c>
      <c r="R31" s="2"/>
    </row>
    <row r="32" spans="1:18" ht="18" x14ac:dyDescent="0.25">
      <c r="A32" s="7" t="s">
        <v>60</v>
      </c>
      <c r="B32" s="9" t="s">
        <v>79</v>
      </c>
      <c r="C32" s="34">
        <f>COUNTIF($F$3:$F$50,"5.I")+COUNTIF($I$3:$I$50,"5.I")+COUNTIF($L$3:$L$50,"5.I")+COUNTIF($O$3:$O$50,"5.I")+COUNTIF($R$3:$R$50,"5.I")</f>
        <v>0</v>
      </c>
      <c r="D32" s="18"/>
      <c r="E32" s="2" t="s">
        <v>119</v>
      </c>
      <c r="F32" s="2"/>
      <c r="H32" s="2" t="s">
        <v>119</v>
      </c>
      <c r="I32" s="2"/>
      <c r="K32" s="2" t="s">
        <v>119</v>
      </c>
      <c r="L32" s="2"/>
      <c r="N32" s="2" t="s">
        <v>119</v>
      </c>
      <c r="O32" s="2"/>
      <c r="Q32" s="2" t="s">
        <v>119</v>
      </c>
      <c r="R32" s="2"/>
    </row>
    <row r="33" spans="1:18" ht="18" x14ac:dyDescent="0.25">
      <c r="A33" s="8" t="s">
        <v>62</v>
      </c>
      <c r="B33" s="9" t="s">
        <v>80</v>
      </c>
      <c r="C33" s="34">
        <f>COUNTIF($F$3:$F$50,"5.K")+COUNTIF($I$3:$I$50,"5.K")+COUNTIF($L$3:$L$50,"5.K")+COUNTIF($O$3:$O$50,"5.K")+COUNTIF($R$3:$R$50,"5.K")</f>
        <v>0</v>
      </c>
      <c r="D33" s="18"/>
      <c r="E33" s="2" t="s">
        <v>120</v>
      </c>
      <c r="F33" s="2"/>
      <c r="H33" s="2" t="s">
        <v>120</v>
      </c>
      <c r="I33" s="2"/>
      <c r="K33" s="2" t="s">
        <v>120</v>
      </c>
      <c r="L33" s="2"/>
      <c r="N33" s="2" t="s">
        <v>120</v>
      </c>
      <c r="O33" s="2"/>
      <c r="Q33" s="2" t="s">
        <v>120</v>
      </c>
      <c r="R33" s="2"/>
    </row>
    <row r="34" spans="1:18" ht="18" x14ac:dyDescent="0.25">
      <c r="A34" s="8" t="s">
        <v>65</v>
      </c>
      <c r="B34" s="9" t="s">
        <v>73</v>
      </c>
      <c r="C34" s="34">
        <f>COUNTIF($F$3:$F$50,"5.L")+COUNTIF($I$3:$I$50,"5.L")+COUNTIF($L$3:$L$50,"5.L")+COUNTIF($O$3:$O$50,"5.L")+COUNTIF($R$3:$R$50,"5.L")</f>
        <v>0</v>
      </c>
      <c r="D34" s="18"/>
      <c r="E34" s="2" t="s">
        <v>121</v>
      </c>
      <c r="F34" s="2"/>
      <c r="H34" s="2" t="s">
        <v>121</v>
      </c>
      <c r="I34" s="2"/>
      <c r="K34" s="2" t="s">
        <v>121</v>
      </c>
      <c r="L34" s="2"/>
      <c r="N34" s="2" t="s">
        <v>121</v>
      </c>
      <c r="O34" s="2"/>
      <c r="Q34" s="2" t="s">
        <v>121</v>
      </c>
      <c r="R34" s="2"/>
    </row>
    <row r="35" spans="1:18" ht="18" x14ac:dyDescent="0.25">
      <c r="A35" s="8" t="s">
        <v>75</v>
      </c>
      <c r="B35" s="9" t="s">
        <v>10</v>
      </c>
      <c r="C35" s="34">
        <f>COUNTIF($F$3:$F$50,"5.F")+COUNTIF($I$3:$I$50,"5.F")+COUNTIF($L$3:$L$50,"5.F")+COUNTIF($O$3:$O$50,"5.F")+COUNTIF($R$3:$R$50,"5.F")</f>
        <v>0</v>
      </c>
      <c r="D35" s="18"/>
      <c r="E35" s="2" t="s">
        <v>122</v>
      </c>
      <c r="F35" s="2"/>
      <c r="H35" s="2" t="s">
        <v>122</v>
      </c>
      <c r="I35" s="2"/>
      <c r="K35" s="2" t="s">
        <v>122</v>
      </c>
      <c r="L35" s="2"/>
      <c r="N35" s="2" t="s">
        <v>122</v>
      </c>
      <c r="O35" s="2"/>
      <c r="Q35" s="2" t="s">
        <v>122</v>
      </c>
      <c r="R35" s="2"/>
    </row>
    <row r="36" spans="1:18" x14ac:dyDescent="0.25">
      <c r="E36" s="2" t="s">
        <v>123</v>
      </c>
      <c r="F36" s="2"/>
      <c r="H36" s="2" t="s">
        <v>123</v>
      </c>
      <c r="I36" s="2"/>
      <c r="K36" s="2" t="s">
        <v>123</v>
      </c>
      <c r="L36" s="2"/>
      <c r="N36" s="2" t="s">
        <v>123</v>
      </c>
      <c r="O36" s="2"/>
      <c r="Q36" s="2" t="s">
        <v>123</v>
      </c>
      <c r="R36" s="2"/>
    </row>
    <row r="37" spans="1:18" x14ac:dyDescent="0.25">
      <c r="E37" s="2" t="s">
        <v>124</v>
      </c>
      <c r="F37" s="2"/>
      <c r="H37" s="2" t="s">
        <v>124</v>
      </c>
      <c r="I37" s="2"/>
      <c r="K37" s="2" t="s">
        <v>124</v>
      </c>
      <c r="L37" s="2"/>
      <c r="N37" s="2" t="s">
        <v>124</v>
      </c>
      <c r="O37" s="2"/>
      <c r="Q37" s="2" t="s">
        <v>124</v>
      </c>
      <c r="R37" s="2"/>
    </row>
    <row r="38" spans="1:18" ht="18" x14ac:dyDescent="0.25">
      <c r="A38" s="12"/>
      <c r="B38" s="12"/>
      <c r="C38" s="12"/>
      <c r="D38" s="12"/>
      <c r="E38" s="2" t="s">
        <v>125</v>
      </c>
      <c r="F38" s="2"/>
      <c r="H38" s="2" t="s">
        <v>125</v>
      </c>
      <c r="I38" s="2"/>
      <c r="K38" s="2" t="s">
        <v>125</v>
      </c>
      <c r="L38" s="2"/>
      <c r="N38" s="2" t="s">
        <v>125</v>
      </c>
      <c r="O38" s="2"/>
      <c r="Q38" s="2" t="s">
        <v>125</v>
      </c>
      <c r="R38" s="2"/>
    </row>
    <row r="39" spans="1:18" x14ac:dyDescent="0.25">
      <c r="A39" s="13"/>
      <c r="B39" s="13"/>
      <c r="C39" s="13"/>
      <c r="E39" s="2" t="s">
        <v>126</v>
      </c>
      <c r="F39" s="2"/>
      <c r="H39" s="2" t="s">
        <v>126</v>
      </c>
      <c r="I39" s="2"/>
      <c r="K39" s="2" t="s">
        <v>126</v>
      </c>
      <c r="L39" s="2"/>
      <c r="N39" s="2" t="s">
        <v>126</v>
      </c>
      <c r="O39" s="2"/>
      <c r="Q39" s="2" t="s">
        <v>126</v>
      </c>
      <c r="R39" s="2"/>
    </row>
    <row r="40" spans="1:18" ht="18" x14ac:dyDescent="0.25">
      <c r="A40" s="12"/>
      <c r="B40" s="12"/>
      <c r="C40" s="12"/>
      <c r="D40" s="12"/>
      <c r="E40" s="2" t="s">
        <v>127</v>
      </c>
      <c r="F40" s="2"/>
      <c r="H40" s="2" t="s">
        <v>127</v>
      </c>
      <c r="I40" s="2"/>
      <c r="K40" s="2" t="s">
        <v>127</v>
      </c>
      <c r="L40" s="2"/>
      <c r="N40" s="2" t="s">
        <v>127</v>
      </c>
      <c r="O40" s="2"/>
      <c r="Q40" s="2" t="s">
        <v>127</v>
      </c>
      <c r="R40" s="2"/>
    </row>
    <row r="41" spans="1:18" x14ac:dyDescent="0.25">
      <c r="A41" s="13"/>
      <c r="B41" s="13"/>
      <c r="C41" s="13"/>
      <c r="E41" s="2" t="s">
        <v>128</v>
      </c>
      <c r="F41" s="2"/>
      <c r="H41" s="2" t="s">
        <v>128</v>
      </c>
      <c r="I41" s="2"/>
      <c r="K41" s="2" t="s">
        <v>128</v>
      </c>
      <c r="L41" s="2"/>
      <c r="N41" s="2" t="s">
        <v>128</v>
      </c>
      <c r="O41" s="2"/>
      <c r="Q41" s="2" t="s">
        <v>128</v>
      </c>
      <c r="R41" s="2"/>
    </row>
    <row r="42" spans="1:18" ht="18" x14ac:dyDescent="0.25">
      <c r="A42" s="12"/>
      <c r="B42" s="12"/>
      <c r="C42" s="12"/>
      <c r="D42" s="12"/>
      <c r="E42" s="2" t="s">
        <v>129</v>
      </c>
      <c r="F42" s="2"/>
      <c r="H42" s="2" t="s">
        <v>129</v>
      </c>
      <c r="I42" s="2"/>
      <c r="K42" s="2" t="s">
        <v>129</v>
      </c>
      <c r="L42" s="2"/>
      <c r="N42" s="2" t="s">
        <v>129</v>
      </c>
      <c r="O42" s="2"/>
      <c r="Q42" s="2" t="s">
        <v>129</v>
      </c>
      <c r="R42" s="2"/>
    </row>
    <row r="43" spans="1:18" x14ac:dyDescent="0.25">
      <c r="A43" s="13"/>
      <c r="B43" s="13"/>
      <c r="C43" s="13"/>
      <c r="E43" s="2" t="s">
        <v>130</v>
      </c>
      <c r="F43" s="2"/>
      <c r="H43" s="2" t="s">
        <v>130</v>
      </c>
      <c r="I43" s="2"/>
      <c r="K43" s="2" t="s">
        <v>130</v>
      </c>
      <c r="L43" s="2"/>
      <c r="N43" s="2" t="s">
        <v>130</v>
      </c>
      <c r="O43" s="2"/>
      <c r="Q43" s="2" t="s">
        <v>130</v>
      </c>
      <c r="R43" s="2"/>
    </row>
    <row r="44" spans="1:18" ht="18" x14ac:dyDescent="0.25">
      <c r="A44" s="12"/>
      <c r="B44" s="12"/>
      <c r="C44" s="12"/>
      <c r="D44" s="12"/>
      <c r="E44" s="2" t="s">
        <v>131</v>
      </c>
      <c r="F44" s="2"/>
      <c r="H44" s="2" t="s">
        <v>131</v>
      </c>
      <c r="I44" s="2"/>
      <c r="K44" s="2" t="s">
        <v>131</v>
      </c>
      <c r="L44" s="2"/>
      <c r="N44" s="2" t="s">
        <v>131</v>
      </c>
      <c r="O44" s="2"/>
      <c r="Q44" s="2" t="s">
        <v>131</v>
      </c>
      <c r="R44" s="2"/>
    </row>
    <row r="45" spans="1:18" x14ac:dyDescent="0.25">
      <c r="A45" s="13"/>
      <c r="B45" s="13"/>
      <c r="C45" s="13"/>
      <c r="E45" s="2" t="s">
        <v>132</v>
      </c>
      <c r="F45" s="2"/>
      <c r="H45" s="2" t="s">
        <v>132</v>
      </c>
      <c r="I45" s="2"/>
      <c r="K45" s="2" t="s">
        <v>132</v>
      </c>
      <c r="L45" s="2"/>
      <c r="N45" s="2" t="s">
        <v>132</v>
      </c>
      <c r="O45" s="2"/>
      <c r="Q45" s="2" t="s">
        <v>132</v>
      </c>
      <c r="R45" s="2"/>
    </row>
    <row r="46" spans="1:18" ht="18" x14ac:dyDescent="0.25">
      <c r="A46" s="12"/>
      <c r="B46" s="12"/>
      <c r="C46" s="12"/>
      <c r="D46" s="12"/>
      <c r="E46" s="2" t="s">
        <v>133</v>
      </c>
      <c r="F46" s="2"/>
      <c r="H46" s="2" t="s">
        <v>133</v>
      </c>
      <c r="I46" s="2"/>
      <c r="K46" s="2" t="s">
        <v>133</v>
      </c>
      <c r="L46" s="2"/>
      <c r="N46" s="2" t="s">
        <v>133</v>
      </c>
      <c r="O46" s="2"/>
      <c r="Q46" s="2" t="s">
        <v>133</v>
      </c>
      <c r="R46" s="2"/>
    </row>
    <row r="47" spans="1:18" x14ac:dyDescent="0.25">
      <c r="A47" s="13"/>
      <c r="B47" s="13"/>
      <c r="C47" s="13"/>
      <c r="E47" s="2" t="s">
        <v>134</v>
      </c>
      <c r="F47" s="2"/>
      <c r="H47" s="2" t="s">
        <v>134</v>
      </c>
      <c r="I47" s="2"/>
      <c r="K47" s="2" t="s">
        <v>134</v>
      </c>
      <c r="L47" s="2"/>
      <c r="N47" s="2" t="s">
        <v>134</v>
      </c>
      <c r="O47" s="2"/>
      <c r="Q47" s="2" t="s">
        <v>134</v>
      </c>
      <c r="R47" s="2"/>
    </row>
    <row r="48" spans="1:18" ht="18" x14ac:dyDescent="0.25">
      <c r="A48" s="12"/>
      <c r="B48" s="12"/>
      <c r="C48" s="12"/>
      <c r="D48" s="12"/>
      <c r="E48" s="2" t="s">
        <v>135</v>
      </c>
      <c r="F48" s="2"/>
      <c r="H48" s="2" t="s">
        <v>135</v>
      </c>
      <c r="I48" s="2"/>
      <c r="K48" s="2" t="s">
        <v>135</v>
      </c>
      <c r="L48" s="2"/>
      <c r="N48" s="2" t="s">
        <v>135</v>
      </c>
      <c r="O48" s="2"/>
      <c r="Q48" s="2" t="s">
        <v>135</v>
      </c>
      <c r="R48" s="2"/>
    </row>
    <row r="49" spans="1:18" x14ac:dyDescent="0.25">
      <c r="E49" s="2" t="s">
        <v>136</v>
      </c>
      <c r="F49" s="2"/>
      <c r="H49" s="2" t="s">
        <v>136</v>
      </c>
      <c r="I49" s="2"/>
      <c r="K49" s="2" t="s">
        <v>136</v>
      </c>
      <c r="L49" s="2"/>
      <c r="N49" s="2" t="s">
        <v>136</v>
      </c>
      <c r="O49" s="2"/>
      <c r="Q49" s="2" t="s">
        <v>136</v>
      </c>
      <c r="R49" s="2"/>
    </row>
    <row r="50" spans="1:18" ht="18" x14ac:dyDescent="0.25">
      <c r="A50" s="3"/>
      <c r="B50" s="5"/>
      <c r="C50" s="5"/>
      <c r="D50" s="18"/>
      <c r="E50" s="2" t="s">
        <v>137</v>
      </c>
      <c r="F50" s="2"/>
      <c r="H50" s="2" t="s">
        <v>137</v>
      </c>
      <c r="I50" s="2"/>
      <c r="K50" s="2" t="s">
        <v>137</v>
      </c>
      <c r="L50" s="2"/>
      <c r="N50" s="2" t="s">
        <v>137</v>
      </c>
      <c r="O50" s="2"/>
      <c r="Q50" s="2" t="s">
        <v>137</v>
      </c>
      <c r="R50" s="2"/>
    </row>
    <row r="51" spans="1:18" x14ac:dyDescent="0.25">
      <c r="E51" s="43" t="s">
        <v>85</v>
      </c>
      <c r="F51" s="43"/>
      <c r="H51" s="43" t="s">
        <v>85</v>
      </c>
      <c r="I51" s="43"/>
      <c r="K51" s="43" t="s">
        <v>85</v>
      </c>
      <c r="L51" s="43"/>
      <c r="N51" s="43" t="s">
        <v>85</v>
      </c>
      <c r="O51" s="43"/>
      <c r="Q51" s="43" t="s">
        <v>85</v>
      </c>
      <c r="R51" s="43"/>
    </row>
    <row r="52" spans="1:18" ht="15.75" thickBot="1" x14ac:dyDescent="0.3"/>
    <row r="53" spans="1:18" ht="18.75" thickBot="1" x14ac:dyDescent="0.3">
      <c r="A53" s="3"/>
      <c r="B53" s="5"/>
      <c r="C53" s="5"/>
      <c r="D53" s="40" t="s">
        <v>186</v>
      </c>
      <c r="E53" s="40"/>
      <c r="F53" s="36">
        <f>COUNT(F3:F50)</f>
        <v>0</v>
      </c>
      <c r="G53" s="40" t="s">
        <v>186</v>
      </c>
      <c r="H53" s="40"/>
      <c r="I53" s="36">
        <f>COUNT(I3:I50)</f>
        <v>0</v>
      </c>
      <c r="J53" s="40" t="s">
        <v>186</v>
      </c>
      <c r="K53" s="40"/>
      <c r="L53" s="36">
        <f>COUNT(L3:L50)</f>
        <v>0</v>
      </c>
      <c r="M53" s="40" t="s">
        <v>186</v>
      </c>
      <c r="N53" s="40"/>
      <c r="O53" s="36">
        <f>COUNT(O3:O50)</f>
        <v>0</v>
      </c>
      <c r="P53" s="40" t="s">
        <v>186</v>
      </c>
      <c r="Q53" s="40"/>
      <c r="R53" s="36">
        <f>COUNT(R3:R50)</f>
        <v>0</v>
      </c>
    </row>
    <row r="56" spans="1:18" ht="18" x14ac:dyDescent="0.25">
      <c r="A56" s="5"/>
    </row>
    <row r="59" spans="1:18" ht="18" x14ac:dyDescent="0.25">
      <c r="A59" s="5"/>
    </row>
  </sheetData>
  <mergeCells count="12">
    <mergeCell ref="N51:O51"/>
    <mergeCell ref="Q51:R51"/>
    <mergeCell ref="C3:C4"/>
    <mergeCell ref="A3:B4"/>
    <mergeCell ref="E51:F51"/>
    <mergeCell ref="H51:I51"/>
    <mergeCell ref="K51:L51"/>
    <mergeCell ref="D53:E53"/>
    <mergeCell ref="G53:H53"/>
    <mergeCell ref="J53:K53"/>
    <mergeCell ref="M53:N53"/>
    <mergeCell ref="P53:Q53"/>
  </mergeCells>
  <dataValidations count="1">
    <dataValidation type="list" allowBlank="1" showInputMessage="1" showErrorMessage="1" promptTitle="Timesheet Code" prompt="Pick the most appropriate code" sqref="F3:F50 O3:O50 I3:I50 L3:L50 R3:R50" xr:uid="{6E5A6069-1065-4312-B29F-912C4F7EB78D}">
      <formula1>$A$5:$A$35</formula1>
    </dataValidation>
  </dataValidations>
  <pageMargins left="0.45" right="0.45" top="0.6" bottom="0.25" header="0.3" footer="0.3"/>
  <pageSetup orientation="portrait" r:id="rId1"/>
  <headerFooter>
    <oddHeader>&amp;CADRC OMAC 100% Timekeeping</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22545E68F05C648A9FA71DA30C5CE9C" ma:contentTypeVersion="1" ma:contentTypeDescription="Create a new document." ma:contentTypeScope="" ma:versionID="c645ea0912fcb061dee821641d3f4f75">
  <xsd:schema xmlns:xsd="http://www.w3.org/2001/XMLSchema" xmlns:xs="http://www.w3.org/2001/XMLSchema" xmlns:p="http://schemas.microsoft.com/office/2006/metadata/properties" xmlns:ns2="49e1b1f5-4598-4f10-9cb7-32cc96214367" targetNamespace="http://schemas.microsoft.com/office/2006/metadata/properties" ma:root="true" ma:fieldsID="3026eadc5575603c28c4b90f40dd22ea" ns2:_="">
    <xsd:import namespace="49e1b1f5-4598-4f10-9cb7-32cc9621436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e1b1f5-4598-4f10-9cb7-32cc9621436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CAB118-E7E1-448E-8830-BBB7AF7509C5}">
  <ds:schemaRefs>
    <ds:schemaRef ds:uri="http://schemas.microsoft.com/office/2006/metadata/properties"/>
    <ds:schemaRef ds:uri="http://schemas.microsoft.com/office/infopath/2007/PartnerControls"/>
    <ds:schemaRef ds:uri="http://schemas.microsoft.com/sharepoint/v3"/>
    <ds:schemaRef ds:uri="0e3d4f42-ba30-4d9a-9a46-8dd0dcd04638"/>
  </ds:schemaRefs>
</ds:datastoreItem>
</file>

<file path=customXml/itemProps2.xml><?xml version="1.0" encoding="utf-8"?>
<ds:datastoreItem xmlns:ds="http://schemas.openxmlformats.org/officeDocument/2006/customXml" ds:itemID="{6A91184A-EE7C-464D-B069-F118C8129A40}">
  <ds:schemaRefs>
    <ds:schemaRef ds:uri="http://schemas.microsoft.com/sharepoint/v3/contenttype/forms"/>
  </ds:schemaRefs>
</ds:datastoreItem>
</file>

<file path=customXml/itemProps3.xml><?xml version="1.0" encoding="utf-8"?>
<ds:datastoreItem xmlns:ds="http://schemas.openxmlformats.org/officeDocument/2006/customXml" ds:itemID="{979252D0-4370-46F0-BC66-4CAD657609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RMS Codes</vt:lpstr>
      <vt:lpstr>Staff Monthly Totals</vt:lpstr>
      <vt:lpstr>Timesheet - Monthly Total</vt:lpstr>
      <vt:lpstr>Daily Timesheet - Week 1 </vt:lpstr>
      <vt:lpstr>Daily Timesheet - Week 2 </vt:lpstr>
      <vt:lpstr>Daily Timesheet - Week 3 </vt:lpstr>
      <vt:lpstr>Daily Timesheet - Week 4 </vt:lpstr>
      <vt:lpstr>Daily Timesheet - Week 5 </vt:lpstr>
      <vt:lpstr>Daily Timesheet - Week 6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ADRC Sample Timesheet</dc:title>
  <dc:creator>Halleman Tatia A</dc:creator>
  <cp:lastModifiedBy>Vosler Jeremiah</cp:lastModifiedBy>
  <cp:lastPrinted>2018-08-30T18:01:51Z</cp:lastPrinted>
  <dcterms:created xsi:type="dcterms:W3CDTF">2018-08-13T22:29:42Z</dcterms:created>
  <dcterms:modified xsi:type="dcterms:W3CDTF">2022-09-07T16:42:58Z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0x010100F22545E68F05C648A9FA71DA30C5CE9C</vt:lpwstr>
  </property>
  <property fmtid="{D5CDD505-2E9C-101B-9397-08002B2CF9AE}" pid="3" name="WorkflowChangePath">
    <vt:lpwstr>aded25fa-3201-48f1-bdb3-ca05ddc13cbe,4;26c3d57d-d49e-4164-adc6-2aa28d0ba130,7;26c3d57d-d49e-4164-adc6-2aa28d0ba130,9;26c3d57d-d49e-4164-adc6-2aa28d0ba130,12;</vt:lpwstr>
  </property>
  <property fmtid="{D5CDD505-2E9C-101B-9397-08002B2CF9AE}" pid="4" name="WF">
    <vt:r8>1</vt:r8>
  </property>
</Properties>
</file>