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1970" tabRatio="781"/>
  </bookViews>
  <sheets>
    <sheet name="T&amp;M Invoice" sheetId="1" r:id="rId1"/>
    <sheet name="Subconsultant Invoices" sheetId="10" r:id="rId2"/>
    <sheet name="T&amp;M Invoice Checklist" sheetId="2" r:id="rId3"/>
    <sheet name="Progress Report Ex" sheetId="3" r:id="rId4"/>
    <sheet name="Supporting Documentation" sheetId="4" r:id="rId5"/>
    <sheet name="OAM - Per Diem Rates" sheetId="6" r:id="rId6"/>
    <sheet name="Other Resources" sheetId="9" r:id="rId7"/>
  </sheets>
  <definedNames>
    <definedName name="ColumnTitle1" localSheetId="1">#REF!</definedName>
    <definedName name="ColumnTitle1">#REF!</definedName>
    <definedName name="_xlnm.Print_Titles" localSheetId="1">'Subconsultant Invoices'!$15:$15</definedName>
    <definedName name="_xlnm.Print_Titles" localSheetId="0">'T&amp;M Invoice'!$15:$15</definedName>
    <definedName name="RowTitleRegion1..D4" localSheetId="1">'Subconsultant Invoices'!$E$3</definedName>
    <definedName name="RowTitleRegion1..D4">'T&amp;M Invoice'!$E$3</definedName>
    <definedName name="RowTitleRegion2..D11" localSheetId="1">'Subconsultant Invoices'!$G$9</definedName>
    <definedName name="RowTitleRegion2..D11">'T&amp;M Invoice'!$G$9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2" i="1" l="1"/>
  <c r="E51" i="1"/>
  <c r="D52" i="1" l="1"/>
  <c r="D51" i="1"/>
  <c r="D50" i="1"/>
  <c r="G39" i="1"/>
  <c r="F60" i="1" l="1"/>
  <c r="G65" i="1" l="1"/>
  <c r="G73" i="10" l="1"/>
  <c r="G64" i="10"/>
  <c r="G46" i="10"/>
  <c r="G45" i="10"/>
  <c r="G44" i="10"/>
  <c r="G43" i="10"/>
  <c r="G38" i="10"/>
  <c r="G37" i="10"/>
  <c r="G36" i="10"/>
  <c r="G35" i="10"/>
  <c r="G34" i="10"/>
  <c r="G33" i="10"/>
  <c r="G32" i="10"/>
  <c r="G31" i="10"/>
  <c r="G30" i="10"/>
  <c r="G29" i="10"/>
  <c r="G28" i="10"/>
  <c r="G27" i="10"/>
  <c r="G26" i="10"/>
  <c r="F68" i="1"/>
  <c r="G39" i="10" l="1"/>
  <c r="E52" i="10" s="1"/>
  <c r="F52" i="10" s="1"/>
  <c r="H8" i="4"/>
  <c r="H5" i="4"/>
  <c r="F5" i="4"/>
  <c r="H4" i="4"/>
  <c r="F66" i="1"/>
  <c r="G66" i="1" s="1"/>
  <c r="G67" i="1"/>
  <c r="E50" i="10" l="1"/>
  <c r="F50" i="10" s="1"/>
  <c r="E51" i="10" s="1"/>
  <c r="F51" i="10" s="1"/>
  <c r="F53" i="10"/>
  <c r="F76" i="10" s="1"/>
  <c r="F13" i="10" s="1"/>
  <c r="G75" i="1" l="1"/>
  <c r="G76" i="1"/>
  <c r="G77" i="1"/>
  <c r="G78" i="1"/>
  <c r="G79" i="1"/>
  <c r="G80" i="1" l="1"/>
  <c r="H9" i="3"/>
  <c r="J9" i="3"/>
  <c r="G43" i="1"/>
  <c r="G44" i="1"/>
  <c r="G45" i="1"/>
  <c r="J18" i="3"/>
  <c r="H18" i="3"/>
  <c r="F18" i="3"/>
  <c r="J17" i="3"/>
  <c r="H17" i="3"/>
  <c r="F17" i="3"/>
  <c r="J16" i="3"/>
  <c r="H16" i="3"/>
  <c r="F16" i="3"/>
  <c r="J15" i="3"/>
  <c r="H15" i="3"/>
  <c r="F15" i="3"/>
  <c r="J14" i="3"/>
  <c r="H14" i="3"/>
  <c r="F14" i="3"/>
  <c r="J13" i="3"/>
  <c r="H13" i="3"/>
  <c r="F13" i="3"/>
  <c r="J12" i="3"/>
  <c r="H12" i="3"/>
  <c r="F12" i="3"/>
  <c r="J11" i="3"/>
  <c r="H11" i="3"/>
  <c r="F11" i="3"/>
  <c r="J10" i="3"/>
  <c r="H10" i="3"/>
  <c r="F10" i="3"/>
  <c r="F9" i="3"/>
  <c r="G46" i="1" l="1"/>
  <c r="G35" i="1"/>
  <c r="G64" i="1"/>
  <c r="G68" i="1"/>
  <c r="G69" i="1"/>
  <c r="G70" i="1"/>
  <c r="G36" i="1"/>
  <c r="G26" i="1"/>
  <c r="G27" i="1"/>
  <c r="G28" i="1"/>
  <c r="G29" i="1"/>
  <c r="G30" i="1"/>
  <c r="G31" i="1"/>
  <c r="G32" i="1"/>
  <c r="G33" i="1"/>
  <c r="G34" i="1"/>
  <c r="G37" i="1"/>
  <c r="G38" i="1"/>
  <c r="G71" i="1" l="1"/>
  <c r="F52" i="1" l="1"/>
  <c r="E50" i="1"/>
  <c r="F50" i="1" s="1"/>
  <c r="F51" i="1" l="1"/>
  <c r="F53" i="1" s="1"/>
  <c r="F83" i="1" l="1"/>
  <c r="F13" i="1" s="1"/>
</calcChain>
</file>

<file path=xl/sharedStrings.xml><?xml version="1.0" encoding="utf-8"?>
<sst xmlns="http://schemas.openxmlformats.org/spreadsheetml/2006/main" count="302" uniqueCount="193">
  <si>
    <t>Your Company Name</t>
  </si>
  <si>
    <t>Street Address</t>
  </si>
  <si>
    <t>City, ST  ZIP Code</t>
  </si>
  <si>
    <t>Name</t>
  </si>
  <si>
    <t xml:space="preserve">Phone: </t>
  </si>
  <si>
    <t>Your Company Slogan</t>
  </si>
  <si>
    <t>Invoice #:</t>
  </si>
  <si>
    <t>Invoice Date:</t>
  </si>
  <si>
    <t>Agency Project Manager:</t>
  </si>
  <si>
    <t>Consultant Project Manager:</t>
  </si>
  <si>
    <t>Total WOC Amount:</t>
  </si>
  <si>
    <t>Amount Remaining:</t>
  </si>
  <si>
    <t>Current Amount Due:</t>
  </si>
  <si>
    <t>Approved Profit Rate:</t>
  </si>
  <si>
    <t>Phone</t>
  </si>
  <si>
    <t>Professional Personnel (Title)</t>
  </si>
  <si>
    <t>Hours</t>
  </si>
  <si>
    <t>Rate</t>
  </si>
  <si>
    <t>Amount</t>
  </si>
  <si>
    <t>Total Labor</t>
  </si>
  <si>
    <t>Task #</t>
  </si>
  <si>
    <t>Overhead (OH)</t>
  </si>
  <si>
    <t>Rate (%)</t>
  </si>
  <si>
    <t>Dollars ($)</t>
  </si>
  <si>
    <t>Total</t>
  </si>
  <si>
    <t>Related Costs</t>
  </si>
  <si>
    <t xml:space="preserve">FCCM </t>
  </si>
  <si>
    <t xml:space="preserve">Profit </t>
  </si>
  <si>
    <t>Approved FCCM Rate:</t>
  </si>
  <si>
    <t>Amount Previously Invoiced:</t>
  </si>
  <si>
    <t>Expense Type</t>
  </si>
  <si>
    <t>Personnel</t>
  </si>
  <si>
    <t xml:space="preserve">Usage </t>
  </si>
  <si>
    <t>Expense Total</t>
  </si>
  <si>
    <t>Total Expenses</t>
  </si>
  <si>
    <t>Riembursable Expenses</t>
  </si>
  <si>
    <t>Labor Expenses</t>
  </si>
  <si>
    <t>INVOICE TOTAL</t>
  </si>
  <si>
    <t>Engineer II</t>
  </si>
  <si>
    <t>Designer II</t>
  </si>
  <si>
    <t>CAD Technician III</t>
  </si>
  <si>
    <t>Gater, Allie</t>
  </si>
  <si>
    <t>Too, Tim "Buck"</t>
  </si>
  <si>
    <t>Tick, Fran</t>
  </si>
  <si>
    <t>Project Manager II</t>
  </si>
  <si>
    <t>Davis, Sammie</t>
  </si>
  <si>
    <t>N/A</t>
  </si>
  <si>
    <t>Usage Type</t>
  </si>
  <si>
    <t>Nights</t>
  </si>
  <si>
    <t>Miles</t>
  </si>
  <si>
    <t xml:space="preserve">Rate/ Per Diem </t>
  </si>
  <si>
    <t>Price Agreement/Contract Number </t>
  </si>
  <si>
    <t>Work Order Contract (WOC) Number </t>
  </si>
  <si>
    <t>Total amount due for the billing period </t>
  </si>
  <si>
    <t>Invoice Number </t>
  </si>
  <si>
    <t>Invoice Date </t>
  </si>
  <si>
    <t>Billing Period </t>
  </si>
  <si>
    <t>Agency Project Manager Name </t>
  </si>
  <si>
    <t>Remit address (must match consultant address of record). </t>
  </si>
  <si>
    <t>Overhead &amp; FCCM </t>
  </si>
  <si>
    <t>Consultant’s Project Manager Name </t>
  </si>
  <si>
    <t>Name/Classification of Employee “Working on Project” </t>
  </si>
  <si>
    <t>Number of Labor Hours </t>
  </si>
  <si>
    <t>Employee Direct Salary Rate or NBR as applicable </t>
  </si>
  <si>
    <t>Task Numbers from Contract </t>
  </si>
  <si>
    <t>Percent Complete of Each Task/Deliverable (if applicable) </t>
  </si>
  <si>
    <t>Milestone Name and Numbers from Contract (if applicable) </t>
  </si>
  <si>
    <t>Milestone Percent Complete (if applicable) </t>
  </si>
  <si>
    <t>Total Not-to-Exceed (NTE) amount (less unauthorized contingency amounts); total amount previously invoiced; total charges for current billing period </t>
  </si>
  <si>
    <t>Name of the Consultant’s Project Manager (CPM) (Invoice must be signed by Consultant’s PM if not submitted electronically via email). </t>
  </si>
  <si>
    <r>
      <t>T&amp;M Invoice Submittal Requirements</t>
    </r>
    <r>
      <rPr>
        <sz val="12"/>
        <color rgb="FF0000FF"/>
        <rFont val="Arial"/>
        <family val="2"/>
      </rPr>
      <t> </t>
    </r>
  </si>
  <si>
    <r>
      <t>“</t>
    </r>
    <r>
      <rPr>
        <b/>
        <sz val="12"/>
        <rFont val="Arial"/>
        <family val="2"/>
      </rPr>
      <t>Printed”</t>
    </r>
    <r>
      <rPr>
        <sz val="12"/>
        <rFont val="Arial"/>
        <family val="2"/>
      </rPr>
      <t> Font Size is to be legible or at least 12 pt.   </t>
    </r>
  </si>
  <si>
    <t>Submitted Monthly (or as indicated in the Contract) </t>
  </si>
  <si>
    <t>1 Copy of Supporting Documents </t>
  </si>
  <si>
    <t>Progress Reports </t>
  </si>
  <si>
    <t>Separate Invoice per Contract </t>
  </si>
  <si>
    <t>Subcontractor Invoices </t>
  </si>
  <si>
    <t>Consultant Invoices/Receipts for Other Direct Cost(s) </t>
  </si>
  <si>
    <t>Travel Expense Receipts </t>
  </si>
  <si>
    <t>Include a breakdown of the costs and supporting documentation as required for the method of compensation selected in the contract for the invoiced contingency task.  </t>
  </si>
  <si>
    <t>Price Agreement/ Contract #:</t>
  </si>
  <si>
    <t>WOC #:</t>
  </si>
  <si>
    <t>Approved Overhead (OH) Rate:</t>
  </si>
  <si>
    <t>Contingency Tasks</t>
  </si>
  <si>
    <t>Total Contingency</t>
  </si>
  <si>
    <t>% Complete</t>
  </si>
  <si>
    <t>FIRM NAME: ______________________</t>
  </si>
  <si>
    <t>PROGRESS REPORT (Example)</t>
  </si>
  <si>
    <t>Date Progress Report was Created: ______________</t>
  </si>
  <si>
    <t>Period of Performance (Must Match Billing Period on Invoice): ___________</t>
  </si>
  <si>
    <t>INVOICE #</t>
  </si>
  <si>
    <t>Contract# or PA# or ATA # ______     WOC #  ___</t>
  </si>
  <si>
    <t>Contract NTP Date: ______________  Contract Expiration Date: ______________</t>
  </si>
  <si>
    <t>Project Name:  _______________________________________________________</t>
  </si>
  <si>
    <t>TASK</t>
  </si>
  <si>
    <t>DESCRIPTION</t>
  </si>
  <si>
    <t>TOTAL ORIGINAL BUDGET</t>
  </si>
  <si>
    <t>LABOR THIS PERIOD</t>
  </si>
  <si>
    <t>EXPENSE THIS PERIOD</t>
  </si>
  <si>
    <t>TOTAL THIS PERIOD</t>
  </si>
  <si>
    <t>EARNED TO DATE</t>
  </si>
  <si>
    <t>REMAINING BUDGET</t>
  </si>
  <si>
    <t>ESTIMATED % COMPLETE</t>
  </si>
  <si>
    <t>BUDGET   %   SPENT</t>
  </si>
  <si>
    <t>Project Management</t>
  </si>
  <si>
    <t>Survey Data Research</t>
  </si>
  <si>
    <t>Field Surveys</t>
  </si>
  <si>
    <t>--Continue as necessary--</t>
  </si>
  <si>
    <t>Project Labor &amp; Expenses  Total</t>
  </si>
  <si>
    <t>DESCRIPTION OF WORK PERFORMED</t>
  </si>
  <si>
    <t>CONTINGENCY TASKS</t>
  </si>
  <si>
    <t>Describe activities performed on contingency task(s), percent complete, and task/deliverable schedule and identify any issues or concerns that may affect the performance and/or completion of the task(s).</t>
  </si>
  <si>
    <t>ISSUES / PROBLEMS TO BE RESOLVED (List and explain.)</t>
  </si>
  <si>
    <t>**Save as a PDF</t>
  </si>
  <si>
    <t>A&amp;E Time &amp; Materials (T&amp;M) Invoice Reqirements Checklist</t>
  </si>
  <si>
    <r>
      <t>T&amp;M Invoice Data Requirements</t>
    </r>
    <r>
      <rPr>
        <sz val="12"/>
        <color theme="8"/>
        <rFont val="Arial"/>
        <family val="2"/>
      </rPr>
      <t> </t>
    </r>
  </si>
  <si>
    <r>
      <t>Additional Invoice Requirements for T&amp;M</t>
    </r>
    <r>
      <rPr>
        <sz val="12"/>
        <color theme="8"/>
        <rFont val="Arial"/>
        <family val="2"/>
      </rPr>
      <t> </t>
    </r>
  </si>
  <si>
    <r>
      <t>Invoice Requirements for Contingency Tasks </t>
    </r>
    <r>
      <rPr>
        <sz val="12"/>
        <color theme="8"/>
        <rFont val="Arial"/>
        <family val="2"/>
      </rPr>
      <t> </t>
    </r>
  </si>
  <si>
    <t>Billing Period (Effective from and to):</t>
  </si>
  <si>
    <t>Total ODC</t>
  </si>
  <si>
    <t>Other Direct Costs (ODC)</t>
  </si>
  <si>
    <t>ODC Type</t>
  </si>
  <si>
    <t>Usage/ Units</t>
  </si>
  <si>
    <t>Usage/ Units Type</t>
  </si>
  <si>
    <t>ODC Total</t>
  </si>
  <si>
    <r>
      <t>Copies</t>
    </r>
    <r>
      <rPr>
        <sz val="12"/>
        <color rgb="FFFF0000"/>
        <rFont val="Arial"/>
        <family val="2"/>
      </rPr>
      <t>*</t>
    </r>
  </si>
  <si>
    <t>*Requires receipt</t>
  </si>
  <si>
    <r>
      <t>Hotel</t>
    </r>
    <r>
      <rPr>
        <sz val="12"/>
        <color rgb="FFFF0000"/>
        <rFont val="Arial"/>
        <family val="2"/>
      </rPr>
      <t>*</t>
    </r>
  </si>
  <si>
    <r>
      <t>Mileage</t>
    </r>
    <r>
      <rPr>
        <sz val="12"/>
        <color rgb="FFFF0000"/>
        <rFont val="Arial"/>
        <family val="2"/>
      </rPr>
      <t>*</t>
    </r>
  </si>
  <si>
    <r>
      <t>Parking</t>
    </r>
    <r>
      <rPr>
        <sz val="12"/>
        <color rgb="FFFF0000"/>
        <rFont val="Arial"/>
        <family val="2"/>
      </rPr>
      <t>*</t>
    </r>
  </si>
  <si>
    <t>*Requires a breakdown of all miles being charged with name of person traveling, destination, purpose of trip and total miles for each trip</t>
  </si>
  <si>
    <r>
      <t xml:space="preserve">Remit To: </t>
    </r>
    <r>
      <rPr>
        <sz val="12"/>
        <rFont val="Arial"/>
        <family val="2"/>
      </rPr>
      <t>Company Name</t>
    </r>
  </si>
  <si>
    <t>Date</t>
  </si>
  <si>
    <t>Person Traveling</t>
  </si>
  <si>
    <t>Travel Reason</t>
  </si>
  <si>
    <t>Odometer Start</t>
  </si>
  <si>
    <t>Odometer End</t>
  </si>
  <si>
    <t>Total Miles</t>
  </si>
  <si>
    <t>Site Visit</t>
  </si>
  <si>
    <t>Mileage Report</t>
  </si>
  <si>
    <t>Total Labor and Related Costs</t>
  </si>
  <si>
    <t>Initial Day - Meal</t>
  </si>
  <si>
    <t>Full Day - Meal</t>
  </si>
  <si>
    <t>Final Day Meal</t>
  </si>
  <si>
    <t>Day - 100% of Per Diem</t>
  </si>
  <si>
    <t>Color Print Copies (in-house)</t>
  </si>
  <si>
    <t>B&amp;W Print Copies (in-house)</t>
  </si>
  <si>
    <t>x</t>
  </si>
  <si>
    <t>Location</t>
  </si>
  <si>
    <t>Consultant Invoice Requirments Standard</t>
  </si>
  <si>
    <t>T&amp;M Invoice Requirements Checklist</t>
  </si>
  <si>
    <t>Fixed Price Invoice Requirements Checklist</t>
  </si>
  <si>
    <t>Cost Plus Fixed Fee Invoice Requirements Checklist</t>
  </si>
  <si>
    <t>https://www.oregon.gov/odot/Business/Procurement/Pages/PSK.aspx</t>
  </si>
  <si>
    <t>Consultant Invoice Resources</t>
  </si>
  <si>
    <t xml:space="preserve">Click on 'Cost, Billing Rate, &amp; Compensation Related Forms' </t>
  </si>
  <si>
    <t xml:space="preserve">Print Consultant Project Manager Name Here </t>
  </si>
  <si>
    <t>City, ST ZIP Code</t>
  </si>
  <si>
    <t>Attn: (insert APM name)</t>
  </si>
  <si>
    <t xml:space="preserve">Addional Notes: </t>
  </si>
  <si>
    <t>Related Costs (If Applicable)</t>
  </si>
  <si>
    <t>*Hotel receipts are required for all lodging, subject to per diem rates https://www.gsa.gov/travel/plan-book/per-diem-rates/per-diem-rates-lookup</t>
  </si>
  <si>
    <t>Day - 75% of Per Diem</t>
  </si>
  <si>
    <t>*Requires receipt if outside vendor is used,  still need supporting docunmentation for in-house</t>
  </si>
  <si>
    <t xml:space="preserve">
GSA Website https://www.gsa.gov/travel/plan-book/per-diem-rates/per-diem-rates-lookup</t>
  </si>
  <si>
    <t>Current Amount Due</t>
  </si>
  <si>
    <t>Firm/ Subconsultant Name</t>
  </si>
  <si>
    <t>ABC Company</t>
  </si>
  <si>
    <t>Total Subconsultant Costs</t>
  </si>
  <si>
    <t>Subconsultant Invoice Total Costs</t>
  </si>
  <si>
    <t>*Receipt not required</t>
  </si>
  <si>
    <t>Click the link and complete the Paid Summary Report. Attach this with the invoice package for submission. https://www.oregon.gov/ODOT/Forms/2ODOT/2882.pdf</t>
  </si>
  <si>
    <t>Lincoln City to Salem</t>
  </si>
  <si>
    <t>Salem to Lincoln City</t>
  </si>
  <si>
    <t>All Green highlighted areas are REQUIRED</t>
  </si>
  <si>
    <t>** Disclosure: You are required to check links for current GSA Per Diem Rates prior to submission</t>
  </si>
  <si>
    <t>**For more information on Travel Riemburement, see https://www.oregon.gov/das/Financial/Acctng/Documents/40.10.00.pdf</t>
  </si>
  <si>
    <t>Bill To: ODOT/Region XX-Department</t>
  </si>
  <si>
    <t xml:space="preserve">Bill To: Prime Consultant </t>
  </si>
  <si>
    <t>Attn: (insert Prime PM)</t>
  </si>
  <si>
    <t>% Complete *</t>
  </si>
  <si>
    <t>* If Applicable</t>
  </si>
  <si>
    <t>ODOT A&amp;E SUBCONSULTANT 
INVOICE EXAMPLE</t>
  </si>
  <si>
    <t>ODOT A&amp;E INVOICE 
EXAMPLE</t>
  </si>
  <si>
    <t>Total Related Costs</t>
  </si>
  <si>
    <t>*Requires a breakdown of all miles being charged with name of person traveling, destination, purpose of trip and total miles for each trip
*See Mileage Report Tab</t>
  </si>
  <si>
    <t>All Green highlighted areas are REQUIRED to be completed</t>
  </si>
  <si>
    <t>Consultant Name, Address, Phone (if remit address is the same, state remit address is the same)</t>
  </si>
  <si>
    <t xml:space="preserve">Breakdown of labor cost by task (task/subtask names and numbers as specified in the Contract) for Prime Consultant and subconsultant.  Include: 
-Employee names and classifications applicable to the work performed for the billing period.  (titles should match approved ESR/NBR schedules)
For each employee, indicate: 
-Their actual Direct salary rate (within the max identified on the ESR approved for the PA/Contract) 
-Overhead rate, FCCM and profit fee applied to arrive at the loaded rates, or indicate the approved fully loaded NBR rate.  
-Provide a breakdown of the number of hours worked per employee and the total labor amount. </t>
  </si>
  <si>
    <t>Breakdown of Other Direct Charges (ODC), including travel costs. Enter name of vendor or the in-house ODC item (for travel costs, show employee name), description of ODC, invoice or reference number, unit price, number of units, ODC cost for the line item. For supporting documentation, attach: 
-Vendor receipts are required for ODCs; 
-Receipts for approved lodging, rental cars, airfare (receipts are not required for approved meal per diem). 
-Long-Term Lodging and Per Diem  Exhibit B of the Contract or PA</t>
  </si>
  <si>
    <t xml:space="preserve">Paid Summary Report must be attached to Prime Consultant’s invoice (if applicable). Summary must include: 
-Subconsultant name 
-Total hours and total cost for all subcontractors who performed work during the billing period </t>
  </si>
  <si>
    <t>Paid Summary Report  (as applicable - required for any Contract or WOC that includes subcontractors)</t>
  </si>
  <si>
    <t>Amounts billed for authorized contingency tasks must be identified as separate line items from amounts billed for non-contingency (required) tasks (Notice-to- Proceed for each authorized contingency task must be kept on file). The amount for a T&amp;M or CPFF contingency task must include all labor, overhead, profit, and expenses for the task. Direct non-labor expenses for contingency tasks must not be included in an overall amount for direct non-labor expenses applied to the budget for the non-contingency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</si>
</sst>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44" formatCode="_(&quot;$&quot;* #,##0.00_);_(&quot;$&quot;* \(#,##0.00\);_(&quot;$&quot;* &quot;-&quot;??_);_(@_)"/>
    <numFmt numFmtId="164" formatCode="[&lt;=9999999]###\-####;\(###\)\ ###\-####"/>
    <numFmt numFmtId="165" formatCode="&quot;$&quot;#,##0.000_);\(&quot;$&quot;#,##0.000\)"/>
    <numFmt numFmtId="166" formatCode="&quot;$&quot;#,##0.00"/>
  </numFmts>
  <fonts count="34" x14ac:knownFonts="1">
    <font>
      <sz val="11"/>
      <color theme="3"/>
      <name val="Cambria"/>
      <family val="2"/>
      <scheme val="minor"/>
    </font>
    <font>
      <sz val="16"/>
      <color theme="1" tint="0.24994659260841701"/>
      <name val="Tahoma"/>
      <family val="2"/>
      <scheme val="major"/>
    </font>
    <font>
      <sz val="11"/>
      <color rgb="FF3F3F3F"/>
      <name val="Cambria"/>
      <family val="2"/>
      <scheme val="minor"/>
    </font>
    <font>
      <sz val="28"/>
      <color theme="1" tint="0.499984740745262"/>
      <name val="Tahoma"/>
      <family val="2"/>
      <scheme val="major"/>
    </font>
    <font>
      <sz val="11"/>
      <color theme="3"/>
      <name val="Tahoma"/>
      <family val="2"/>
      <scheme val="major"/>
    </font>
    <font>
      <sz val="11"/>
      <color theme="1" tint="0.14996795556505021"/>
      <name val="Cambria"/>
      <family val="2"/>
      <scheme val="minor"/>
    </font>
    <font>
      <b/>
      <sz val="11"/>
      <color theme="1"/>
      <name val="Cambria"/>
      <family val="2"/>
      <scheme val="minor"/>
    </font>
    <font>
      <b/>
      <i/>
      <sz val="11"/>
      <color theme="1" tint="0.14993743705557422"/>
      <name val="Cambria"/>
      <family val="2"/>
      <scheme val="minor"/>
    </font>
    <font>
      <sz val="11"/>
      <name val="Cambria"/>
      <family val="2"/>
      <scheme val="minor"/>
    </font>
    <font>
      <sz val="11"/>
      <color theme="1" tint="0.24994659260841701"/>
      <name val="Cambria"/>
      <family val="1"/>
      <scheme val="minor"/>
    </font>
    <font>
      <b/>
      <sz val="20"/>
      <name val="Cambria"/>
      <family val="1"/>
      <scheme val="minor"/>
    </font>
    <font>
      <b/>
      <sz val="12"/>
      <color rgb="FF0000FF"/>
      <name val="Arial"/>
      <family val="2"/>
    </font>
    <font>
      <sz val="12"/>
      <color rgb="FF0000FF"/>
      <name val="Arial"/>
      <family val="2"/>
    </font>
    <font>
      <sz val="12"/>
      <color theme="3"/>
      <name val="Arial"/>
      <family val="2"/>
    </font>
    <font>
      <sz val="12"/>
      <name val="Arial"/>
      <family val="2"/>
    </font>
    <font>
      <b/>
      <sz val="12"/>
      <name val="Arial"/>
      <family val="2"/>
    </font>
    <font>
      <sz val="11"/>
      <name val="Arial"/>
      <family val="2"/>
    </font>
    <font>
      <u/>
      <sz val="11"/>
      <color theme="10"/>
      <name val="Cambria"/>
      <family val="2"/>
      <scheme val="minor"/>
    </font>
    <font>
      <sz val="12"/>
      <color theme="3"/>
      <name val="Tahoma"/>
      <family val="2"/>
      <scheme val="major"/>
    </font>
    <font>
      <sz val="12"/>
      <name val="Times New Roman"/>
      <family val="1"/>
    </font>
    <font>
      <b/>
      <sz val="12"/>
      <name val="Times New Roman"/>
      <family val="1"/>
    </font>
    <font>
      <b/>
      <sz val="10"/>
      <name val="Arial"/>
      <family val="2"/>
    </font>
    <font>
      <sz val="10"/>
      <name val="Arial"/>
      <family val="2"/>
    </font>
    <font>
      <b/>
      <u/>
      <sz val="12"/>
      <name val="Times New Roman"/>
      <family val="1"/>
    </font>
    <font>
      <b/>
      <sz val="16"/>
      <color theme="0"/>
      <name val="Arial"/>
      <family val="2"/>
    </font>
    <font>
      <b/>
      <sz val="12"/>
      <color theme="8"/>
      <name val="Arial"/>
      <family val="2"/>
    </font>
    <font>
      <sz val="12"/>
      <color theme="8"/>
      <name val="Arial"/>
      <family val="2"/>
    </font>
    <font>
      <sz val="12"/>
      <color rgb="FFFF0000"/>
      <name val="Arial"/>
      <family val="2"/>
    </font>
    <font>
      <sz val="11"/>
      <color rgb="FFFF0000"/>
      <name val="Arial"/>
      <family val="2"/>
    </font>
    <font>
      <b/>
      <sz val="12"/>
      <color theme="0"/>
      <name val="Arial"/>
      <family val="2"/>
    </font>
    <font>
      <u/>
      <sz val="10"/>
      <color indexed="12"/>
      <name val="Arial"/>
      <family val="2"/>
    </font>
    <font>
      <sz val="12"/>
      <name val="Arial"/>
      <family val="2"/>
    </font>
    <font>
      <u/>
      <sz val="12"/>
      <color theme="10"/>
      <name val="Arial"/>
      <family val="2"/>
    </font>
    <font>
      <sz val="12"/>
      <color theme="0"/>
      <name val="Arial"/>
      <family val="2"/>
    </font>
  </fonts>
  <fills count="1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E7E6E6"/>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FFFF00"/>
        <bgColor indexed="64"/>
      </patternFill>
    </fill>
    <fill>
      <patternFill patternType="solid">
        <fgColor theme="7"/>
        <bgColor indexed="64"/>
      </patternFill>
    </fill>
    <fill>
      <patternFill patternType="solid">
        <fgColor theme="1"/>
        <bgColor indexed="64"/>
      </patternFill>
    </fill>
    <fill>
      <patternFill patternType="solid">
        <fgColor rgb="FFFF0000"/>
        <bgColor indexed="64"/>
      </patternFill>
    </fill>
  </fills>
  <borders count="110">
    <border>
      <left/>
      <right/>
      <top/>
      <bottom/>
      <diagonal/>
    </border>
    <border>
      <left/>
      <right/>
      <top/>
      <bottom style="thin">
        <color theme="1"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top style="thin">
        <color theme="0"/>
      </top>
      <bottom/>
      <diagonal/>
    </border>
    <border>
      <left style="medium">
        <color theme="0"/>
      </left>
      <right/>
      <top/>
      <bottom style="medium">
        <color theme="0"/>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thin">
        <color indexed="64"/>
      </right>
      <top/>
      <bottom/>
      <diagonal/>
    </border>
    <border>
      <left style="medium">
        <color indexed="64"/>
      </left>
      <right style="medium">
        <color indexed="64"/>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top/>
      <bottom/>
      <diagonal/>
    </border>
  </borders>
  <cellStyleXfs count="20">
    <xf numFmtId="0" fontId="0" fillId="0" borderId="0">
      <alignment vertical="center" wrapText="1"/>
    </xf>
    <xf numFmtId="0" fontId="1" fillId="0" borderId="0" applyNumberFormat="0" applyFill="0" applyBorder="0" applyProtection="0"/>
    <xf numFmtId="0" fontId="4" fillId="0" borderId="0" applyNumberFormat="0" applyFill="0" applyBorder="0" applyProtection="0">
      <alignment wrapText="1"/>
    </xf>
    <xf numFmtId="0" fontId="4" fillId="0" borderId="0" applyNumberFormat="0" applyFill="0" applyBorder="0" applyProtection="0">
      <alignment vertical="top" wrapText="1"/>
    </xf>
    <xf numFmtId="0" fontId="2" fillId="0" borderId="1" applyNumberFormat="0" applyProtection="0">
      <alignment vertical="center"/>
    </xf>
    <xf numFmtId="0" fontId="9" fillId="0" borderId="1" applyNumberFormat="0" applyFill="0" applyProtection="0">
      <alignment vertical="center"/>
    </xf>
    <xf numFmtId="37" fontId="5" fillId="0" borderId="0" applyFont="0" applyFill="0" applyBorder="0" applyProtection="0">
      <alignment horizontal="left" vertical="top"/>
    </xf>
    <xf numFmtId="7" fontId="8" fillId="0" borderId="0" applyFont="0" applyFill="0" applyBorder="0" applyAlignment="0" applyProtection="0"/>
    <xf numFmtId="10" fontId="5" fillId="0" borderId="0" applyFont="0" applyFill="0" applyBorder="0" applyAlignment="0" applyProtection="0"/>
    <xf numFmtId="0" fontId="3" fillId="0" borderId="0" applyNumberFormat="0" applyFill="0" applyProtection="0">
      <alignment horizontal="right" vertical="center"/>
    </xf>
    <xf numFmtId="0" fontId="7" fillId="0" borderId="0" applyNumberFormat="0" applyProtection="0">
      <alignment vertical="center" wrapText="1"/>
    </xf>
    <xf numFmtId="0" fontId="4" fillId="0" borderId="0" applyNumberFormat="0" applyFill="0" applyBorder="0" applyProtection="0">
      <alignment vertical="top"/>
    </xf>
    <xf numFmtId="0" fontId="6" fillId="2" borderId="1" applyNumberFormat="0" applyAlignment="0" applyProtection="0"/>
    <xf numFmtId="14" fontId="4" fillId="0" borderId="0" applyFont="0" applyFill="0" applyBorder="0"/>
    <xf numFmtId="164" fontId="4" fillId="0" borderId="0" applyFill="0" applyBorder="0">
      <alignment horizontal="left" vertical="top" wrapText="1"/>
    </xf>
    <xf numFmtId="0" fontId="17" fillId="0" borderId="0" applyNumberFormat="0" applyFill="0" applyBorder="0" applyAlignment="0" applyProtection="0">
      <alignment vertical="center" wrapText="1"/>
    </xf>
    <xf numFmtId="0" fontId="22" fillId="0" borderId="0"/>
    <xf numFmtId="0" fontId="16" fillId="0" borderId="0"/>
    <xf numFmtId="0" fontId="30" fillId="0" borderId="0" applyNumberFormat="0" applyFill="0" applyBorder="0" applyAlignment="0" applyProtection="0">
      <alignment vertical="top"/>
      <protection locked="0"/>
    </xf>
    <xf numFmtId="44" fontId="16" fillId="0" borderId="0" applyFont="0" applyFill="0" applyBorder="0" applyAlignment="0" applyProtection="0"/>
  </cellStyleXfs>
  <cellXfs count="354">
    <xf numFmtId="0" fontId="0" fillId="0" borderId="0" xfId="0">
      <alignment vertical="center" wrapText="1"/>
    </xf>
    <xf numFmtId="0" fontId="0" fillId="0" borderId="0" xfId="0">
      <alignment vertical="center" wrapText="1"/>
    </xf>
    <xf numFmtId="0" fontId="14" fillId="0" borderId="29" xfId="0" applyFont="1" applyBorder="1" applyAlignment="1">
      <alignmen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center" vertical="center" wrapText="1"/>
    </xf>
    <xf numFmtId="0" fontId="12" fillId="0" borderId="3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0" borderId="38" xfId="0" applyFont="1" applyBorder="1" applyAlignment="1">
      <alignment vertical="center" wrapText="1"/>
    </xf>
    <xf numFmtId="0" fontId="14" fillId="0" borderId="42" xfId="0" applyFont="1" applyBorder="1" applyAlignment="1">
      <alignment horizontal="center" vertical="center" wrapText="1"/>
    </xf>
    <xf numFmtId="0" fontId="11" fillId="8" borderId="40" xfId="0" applyFont="1" applyFill="1" applyBorder="1" applyAlignment="1">
      <alignment horizontal="center" vertical="center" wrapText="1"/>
    </xf>
    <xf numFmtId="0" fontId="14" fillId="5" borderId="8" xfId="3" applyFont="1" applyFill="1" applyBorder="1" applyAlignment="1">
      <alignment horizontal="left" vertical="top" wrapText="1"/>
    </xf>
    <xf numFmtId="0" fontId="14" fillId="5" borderId="0" xfId="3" applyFont="1" applyFill="1" applyBorder="1" applyAlignment="1">
      <alignment horizontal="left" vertical="top" wrapText="1"/>
    </xf>
    <xf numFmtId="0" fontId="14" fillId="0" borderId="2" xfId="0" applyFont="1" applyBorder="1">
      <alignment vertical="center" wrapText="1"/>
    </xf>
    <xf numFmtId="0" fontId="15" fillId="0" borderId="2" xfId="0" applyFont="1" applyBorder="1">
      <alignment vertical="center" wrapText="1"/>
    </xf>
    <xf numFmtId="0" fontId="14" fillId="0" borderId="2" xfId="0" applyFont="1" applyBorder="1" applyAlignment="1">
      <alignment vertical="center"/>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7" fontId="14" fillId="0" borderId="2" xfId="7" applyFont="1" applyFill="1" applyBorder="1" applyAlignment="1">
      <alignment horizontal="center" vertical="center" wrapText="1"/>
    </xf>
    <xf numFmtId="7" fontId="14" fillId="0" borderId="18" xfId="7"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0" xfId="0" applyFont="1" applyFill="1" applyBorder="1" applyAlignment="1">
      <alignment horizontal="center" vertical="center" wrapText="1"/>
    </xf>
    <xf numFmtId="7" fontId="14" fillId="0" borderId="20" xfId="7" applyFont="1" applyFill="1" applyBorder="1" applyAlignment="1">
      <alignment horizontal="center" vertical="center" wrapText="1"/>
    </xf>
    <xf numFmtId="7" fontId="14" fillId="0" borderId="21" xfId="7" applyFont="1" applyFill="1" applyBorder="1" applyAlignment="1">
      <alignment horizontal="center" vertical="center" wrapText="1"/>
    </xf>
    <xf numFmtId="0" fontId="13" fillId="0" borderId="0" xfId="0" applyFont="1">
      <alignment vertical="center" wrapText="1"/>
    </xf>
    <xf numFmtId="0" fontId="15" fillId="4" borderId="11" xfId="0" applyFont="1" applyFill="1" applyBorder="1">
      <alignment vertical="center" wrapText="1"/>
    </xf>
    <xf numFmtId="7" fontId="15" fillId="4" borderId="13" xfId="7" applyFont="1" applyFill="1" applyBorder="1" applyAlignment="1">
      <alignment vertical="center" wrapText="1"/>
    </xf>
    <xf numFmtId="0" fontId="15" fillId="0" borderId="0" xfId="0" applyFont="1" applyFill="1" applyBorder="1">
      <alignment vertical="center" wrapText="1"/>
    </xf>
    <xf numFmtId="7" fontId="15" fillId="0" borderId="0" xfId="7" applyFont="1" applyFill="1" applyBorder="1" applyAlignment="1">
      <alignment vertical="center" wrapText="1"/>
    </xf>
    <xf numFmtId="0" fontId="13" fillId="0" borderId="2" xfId="0" applyFont="1" applyBorder="1">
      <alignment vertical="center" wrapText="1"/>
    </xf>
    <xf numFmtId="7" fontId="15" fillId="0" borderId="2" xfId="7" applyFont="1" applyFill="1" applyBorder="1" applyAlignment="1">
      <alignment vertical="center" wrapText="1"/>
    </xf>
    <xf numFmtId="7" fontId="15" fillId="0" borderId="18" xfId="7" applyFont="1" applyFill="1" applyBorder="1" applyAlignment="1">
      <alignment vertical="center" wrapText="1"/>
    </xf>
    <xf numFmtId="0" fontId="13" fillId="0" borderId="17" xfId="0" applyFont="1" applyBorder="1">
      <alignment vertical="center" wrapText="1"/>
    </xf>
    <xf numFmtId="0" fontId="13" fillId="0" borderId="4" xfId="0" applyFont="1" applyBorder="1">
      <alignment vertical="center" wrapText="1"/>
    </xf>
    <xf numFmtId="0" fontId="13" fillId="6" borderId="19" xfId="0" applyFont="1" applyFill="1" applyBorder="1">
      <alignment vertical="center" wrapText="1"/>
    </xf>
    <xf numFmtId="0" fontId="13" fillId="6" borderId="25" xfId="0" applyFont="1" applyFill="1" applyBorder="1">
      <alignment vertical="center" wrapText="1"/>
    </xf>
    <xf numFmtId="0" fontId="13" fillId="0" borderId="20" xfId="0" applyFont="1" applyBorder="1">
      <alignment vertical="center" wrapText="1"/>
    </xf>
    <xf numFmtId="7" fontId="15" fillId="0" borderId="20" xfId="7" applyFont="1" applyFill="1" applyBorder="1" applyAlignment="1">
      <alignment vertical="center" wrapText="1"/>
    </xf>
    <xf numFmtId="7" fontId="15" fillId="0" borderId="21" xfId="7" applyFont="1" applyFill="1" applyBorder="1" applyAlignment="1">
      <alignment vertical="center" wrapText="1"/>
    </xf>
    <xf numFmtId="0" fontId="15" fillId="4" borderId="6" xfId="0" applyFont="1" applyFill="1" applyBorder="1">
      <alignment vertical="center" wrapText="1"/>
    </xf>
    <xf numFmtId="7" fontId="15" fillId="4" borderId="6" xfId="7" applyFont="1" applyFill="1" applyBorder="1" applyAlignment="1">
      <alignment vertical="center" wrapText="1"/>
    </xf>
    <xf numFmtId="10" fontId="14" fillId="0" borderId="2" xfId="8" applyFont="1" applyBorder="1" applyAlignment="1">
      <alignment vertical="center" wrapText="1"/>
    </xf>
    <xf numFmtId="7" fontId="14" fillId="0" borderId="2" xfId="7" applyFont="1" applyBorder="1" applyAlignment="1">
      <alignment vertical="center" wrapText="1"/>
    </xf>
    <xf numFmtId="10" fontId="14" fillId="6" borderId="20" xfId="8" applyFont="1" applyFill="1" applyBorder="1" applyAlignment="1">
      <alignment vertical="center" wrapText="1"/>
    </xf>
    <xf numFmtId="7" fontId="14" fillId="6" borderId="44" xfId="7" applyFont="1" applyFill="1" applyBorder="1" applyAlignment="1">
      <alignment vertical="center" wrapText="1"/>
    </xf>
    <xf numFmtId="0" fontId="14" fillId="0" borderId="17" xfId="0" applyFont="1" applyBorder="1">
      <alignment vertical="center" wrapText="1"/>
    </xf>
    <xf numFmtId="0" fontId="14" fillId="0" borderId="2" xfId="0" applyFont="1" applyBorder="1" applyAlignment="1">
      <alignment horizontal="right" vertical="center" wrapText="1"/>
    </xf>
    <xf numFmtId="7" fontId="14" fillId="0" borderId="2" xfId="7" applyFont="1" applyBorder="1" applyAlignment="1">
      <alignment horizontal="right" vertical="center" wrapText="1"/>
    </xf>
    <xf numFmtId="7" fontId="14" fillId="0" borderId="18" xfId="7" applyFont="1" applyBorder="1" applyAlignment="1">
      <alignment horizontal="right" vertical="center" wrapText="1"/>
    </xf>
    <xf numFmtId="165" fontId="14" fillId="0" borderId="2" xfId="7" applyNumberFormat="1" applyFont="1" applyBorder="1" applyAlignment="1">
      <alignment horizontal="right" vertical="center" wrapText="1"/>
    </xf>
    <xf numFmtId="0" fontId="14" fillId="0" borderId="19" xfId="0" applyFont="1" applyBorder="1">
      <alignment vertical="center" wrapText="1"/>
    </xf>
    <xf numFmtId="0" fontId="14" fillId="0" borderId="20" xfId="0" applyFont="1" applyBorder="1">
      <alignment vertical="center" wrapText="1"/>
    </xf>
    <xf numFmtId="0" fontId="14" fillId="0" borderId="20" xfId="0" applyFont="1" applyBorder="1" applyAlignment="1">
      <alignment horizontal="right" vertical="center" wrapText="1"/>
    </xf>
    <xf numFmtId="7" fontId="14" fillId="0" borderId="20" xfId="7" applyFont="1" applyBorder="1" applyAlignment="1">
      <alignment horizontal="right" vertical="center" wrapText="1"/>
    </xf>
    <xf numFmtId="7" fontId="14" fillId="0" borderId="21" xfId="7" applyFont="1" applyBorder="1" applyAlignment="1">
      <alignment horizontal="right" vertical="center" wrapText="1"/>
    </xf>
    <xf numFmtId="0" fontId="20" fillId="0" borderId="0" xfId="16" applyFont="1"/>
    <xf numFmtId="0" fontId="19" fillId="0" borderId="0" xfId="16" applyFont="1"/>
    <xf numFmtId="0" fontId="23" fillId="0" borderId="0" xfId="16" applyFont="1"/>
    <xf numFmtId="0" fontId="20" fillId="0" borderId="0" xfId="16" applyFont="1" applyAlignment="1">
      <alignment wrapText="1"/>
    </xf>
    <xf numFmtId="0" fontId="22" fillId="0" borderId="0" xfId="16"/>
    <xf numFmtId="0" fontId="14" fillId="0" borderId="0" xfId="16" applyFont="1"/>
    <xf numFmtId="0" fontId="20" fillId="0" borderId="0" xfId="16" applyFont="1" applyAlignment="1">
      <alignment horizontal="right"/>
    </xf>
    <xf numFmtId="0" fontId="19" fillId="0" borderId="2" xfId="16" applyFont="1" applyBorder="1"/>
    <xf numFmtId="0" fontId="15" fillId="0" borderId="51" xfId="16" applyFont="1" applyBorder="1" applyAlignment="1">
      <alignment horizontal="center"/>
    </xf>
    <xf numFmtId="0" fontId="15" fillId="0" borderId="52" xfId="16" applyFont="1" applyBorder="1"/>
    <xf numFmtId="0" fontId="15" fillId="0" borderId="52" xfId="16" applyFont="1" applyBorder="1" applyAlignment="1">
      <alignment horizontal="center" wrapText="1"/>
    </xf>
    <xf numFmtId="0" fontId="15" fillId="0" borderId="53" xfId="16" applyFont="1" applyBorder="1" applyAlignment="1">
      <alignment horizontal="center" wrapText="1"/>
    </xf>
    <xf numFmtId="0" fontId="14" fillId="0" borderId="54" xfId="16" applyFont="1" applyBorder="1" applyAlignment="1">
      <alignment horizontal="center"/>
    </xf>
    <xf numFmtId="0" fontId="14" fillId="0" borderId="55" xfId="16" applyFont="1" applyBorder="1"/>
    <xf numFmtId="166" fontId="14" fillId="0" borderId="55" xfId="16" applyNumberFormat="1" applyFont="1" applyBorder="1" applyAlignment="1">
      <alignment horizontal="center"/>
    </xf>
    <xf numFmtId="166" fontId="14" fillId="0" borderId="6" xfId="16" applyNumberFormat="1" applyFont="1" applyBorder="1" applyAlignment="1">
      <alignment horizontal="center"/>
    </xf>
    <xf numFmtId="9" fontId="14" fillId="0" borderId="55" xfId="16" applyNumberFormat="1" applyFont="1" applyBorder="1" applyAlignment="1">
      <alignment horizontal="center"/>
    </xf>
    <xf numFmtId="9" fontId="14" fillId="0" borderId="56" xfId="16" applyNumberFormat="1" applyFont="1" applyBorder="1" applyAlignment="1">
      <alignment horizontal="center"/>
    </xf>
    <xf numFmtId="0" fontId="14" fillId="0" borderId="57" xfId="16" applyFont="1" applyBorder="1" applyAlignment="1">
      <alignment horizontal="center"/>
    </xf>
    <xf numFmtId="0" fontId="14" fillId="0" borderId="2" xfId="16" applyFont="1" applyBorder="1"/>
    <xf numFmtId="166" fontId="14" fillId="0" borderId="2" xfId="16" applyNumberFormat="1" applyFont="1" applyBorder="1" applyAlignment="1">
      <alignment horizontal="center"/>
    </xf>
    <xf numFmtId="9" fontId="14" fillId="0" borderId="2" xfId="16" applyNumberFormat="1" applyFont="1" applyBorder="1" applyAlignment="1">
      <alignment horizontal="center"/>
    </xf>
    <xf numFmtId="9" fontId="14" fillId="0" borderId="58" xfId="16" applyNumberFormat="1" applyFont="1" applyBorder="1" applyAlignment="1">
      <alignment horizontal="center"/>
    </xf>
    <xf numFmtId="0" fontId="14" fillId="0" borderId="2" xfId="16" quotePrefix="1" applyFont="1" applyBorder="1"/>
    <xf numFmtId="0" fontId="14" fillId="0" borderId="57" xfId="16" applyFont="1" applyBorder="1"/>
    <xf numFmtId="0" fontId="14" fillId="0" borderId="59" xfId="16" applyFont="1" applyBorder="1"/>
    <xf numFmtId="0" fontId="14" fillId="0" borderId="60" xfId="16" applyFont="1" applyBorder="1"/>
    <xf numFmtId="166" fontId="14" fillId="0" borderId="60" xfId="16" applyNumberFormat="1" applyFont="1" applyBorder="1" applyAlignment="1">
      <alignment horizontal="center"/>
    </xf>
    <xf numFmtId="166" fontId="14" fillId="0" borderId="44" xfId="16" applyNumberFormat="1" applyFont="1" applyBorder="1" applyAlignment="1">
      <alignment horizontal="center"/>
    </xf>
    <xf numFmtId="9" fontId="14" fillId="0" borderId="60" xfId="16" applyNumberFormat="1" applyFont="1" applyBorder="1" applyAlignment="1">
      <alignment horizontal="center"/>
    </xf>
    <xf numFmtId="9" fontId="14" fillId="0" borderId="61" xfId="16" applyNumberFormat="1" applyFont="1" applyBorder="1" applyAlignment="1">
      <alignment horizontal="center"/>
    </xf>
    <xf numFmtId="0" fontId="14" fillId="0" borderId="51" xfId="16" applyFont="1" applyBorder="1" applyAlignment="1">
      <alignment horizontal="right"/>
    </xf>
    <xf numFmtId="166" fontId="14" fillId="0" borderId="52" xfId="16" applyNumberFormat="1" applyFont="1" applyBorder="1" applyAlignment="1">
      <alignment horizontal="center"/>
    </xf>
    <xf numFmtId="9" fontId="14" fillId="0" borderId="52" xfId="16" applyNumberFormat="1" applyFont="1" applyBorder="1" applyAlignment="1">
      <alignment horizontal="center"/>
    </xf>
    <xf numFmtId="0" fontId="14" fillId="0" borderId="51" xfId="16" applyFont="1" applyBorder="1" applyAlignment="1">
      <alignment horizontal="center"/>
    </xf>
    <xf numFmtId="0" fontId="14" fillId="0" borderId="65" xfId="16" applyFont="1" applyBorder="1" applyAlignment="1">
      <alignment horizontal="center"/>
    </xf>
    <xf numFmtId="0" fontId="14" fillId="0" borderId="66" xfId="16" applyFont="1" applyBorder="1"/>
    <xf numFmtId="0" fontId="14" fillId="0" borderId="67" xfId="16" applyFont="1" applyBorder="1"/>
    <xf numFmtId="0" fontId="14" fillId="0" borderId="68" xfId="16" applyFont="1" applyBorder="1"/>
    <xf numFmtId="0" fontId="14" fillId="0" borderId="69" xfId="16" applyFont="1" applyBorder="1" applyAlignment="1">
      <alignment horizontal="center"/>
    </xf>
    <xf numFmtId="0" fontId="14" fillId="0" borderId="3" xfId="16" applyFont="1" applyBorder="1"/>
    <xf numFmtId="0" fontId="14" fillId="0" borderId="43" xfId="16" applyFont="1" applyBorder="1"/>
    <xf numFmtId="0" fontId="14" fillId="0" borderId="70" xfId="16" applyFont="1" applyBorder="1"/>
    <xf numFmtId="0" fontId="14" fillId="0" borderId="71" xfId="16" applyFont="1" applyBorder="1" applyAlignment="1">
      <alignment horizontal="center"/>
    </xf>
    <xf numFmtId="0" fontId="14" fillId="0" borderId="3" xfId="16" quotePrefix="1" applyFont="1" applyBorder="1"/>
    <xf numFmtId="0" fontId="14" fillId="0" borderId="5" xfId="16" quotePrefix="1" applyFont="1" applyBorder="1"/>
    <xf numFmtId="0" fontId="14" fillId="0" borderId="27" xfId="16" applyFont="1" applyBorder="1"/>
    <xf numFmtId="0" fontId="14" fillId="0" borderId="72" xfId="16" applyFont="1" applyBorder="1"/>
    <xf numFmtId="0" fontId="14" fillId="0" borderId="5" xfId="16" applyFont="1" applyBorder="1"/>
    <xf numFmtId="0" fontId="14" fillId="0" borderId="73" xfId="16" applyFont="1" applyBorder="1"/>
    <xf numFmtId="0" fontId="14" fillId="0" borderId="74" xfId="16" applyFont="1" applyBorder="1" applyAlignment="1">
      <alignment horizontal="center"/>
    </xf>
    <xf numFmtId="0" fontId="14" fillId="0" borderId="75" xfId="16" applyFont="1" applyBorder="1"/>
    <xf numFmtId="0" fontId="14" fillId="0" borderId="76" xfId="16" applyFont="1" applyBorder="1"/>
    <xf numFmtId="0" fontId="14" fillId="0" borderId="77" xfId="16" applyFont="1" applyBorder="1"/>
    <xf numFmtId="0" fontId="21" fillId="0" borderId="0" xfId="16" applyFont="1"/>
    <xf numFmtId="0" fontId="14" fillId="0" borderId="78" xfId="16" applyFont="1" applyBorder="1" applyAlignment="1">
      <alignment horizontal="center" wrapText="1"/>
    </xf>
    <xf numFmtId="0" fontId="14" fillId="0" borderId="0" xfId="16" applyFont="1" applyBorder="1" applyAlignment="1">
      <alignment horizontal="center"/>
    </xf>
    <xf numFmtId="0" fontId="14" fillId="0" borderId="2" xfId="16" applyFont="1" applyBorder="1" applyAlignment="1">
      <alignment horizontal="center"/>
    </xf>
    <xf numFmtId="7" fontId="14" fillId="0" borderId="3" xfId="7" applyFont="1" applyBorder="1" applyAlignment="1">
      <alignment vertical="center" wrapText="1"/>
    </xf>
    <xf numFmtId="7" fontId="14" fillId="0" borderId="5" xfId="7" applyFont="1" applyBorder="1" applyAlignment="1">
      <alignment vertical="center" wrapText="1"/>
    </xf>
    <xf numFmtId="0" fontId="14" fillId="0" borderId="4" xfId="0" applyFont="1" applyBorder="1">
      <alignment vertical="center" wrapText="1"/>
    </xf>
    <xf numFmtId="0" fontId="14" fillId="0" borderId="7" xfId="0" applyFont="1" applyBorder="1">
      <alignment vertical="center" wrapText="1"/>
    </xf>
    <xf numFmtId="0" fontId="14" fillId="0" borderId="44" xfId="0" applyFont="1" applyBorder="1">
      <alignment vertical="center" wrapText="1"/>
    </xf>
    <xf numFmtId="0" fontId="15" fillId="4" borderId="79" xfId="0" applyFont="1" applyFill="1" applyBorder="1">
      <alignment vertical="center" wrapText="1"/>
    </xf>
    <xf numFmtId="7" fontId="15" fillId="4" borderId="80" xfId="7" applyFont="1" applyFill="1" applyBorder="1" applyAlignment="1">
      <alignment vertical="center" wrapText="1"/>
    </xf>
    <xf numFmtId="0" fontId="14" fillId="6"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7" fontId="14" fillId="0" borderId="18" xfId="7" applyNumberFormat="1"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4" fillId="0" borderId="15" xfId="0" applyFont="1" applyFill="1" applyBorder="1" applyAlignment="1">
      <alignment horizontal="center" vertical="center" wrapText="1"/>
    </xf>
    <xf numFmtId="7" fontId="14" fillId="0" borderId="15" xfId="7" applyFont="1" applyFill="1" applyBorder="1" applyAlignment="1">
      <alignment horizontal="center" vertical="center" wrapText="1"/>
    </xf>
    <xf numFmtId="7" fontId="14" fillId="0" borderId="16" xfId="7" applyFont="1" applyFill="1" applyBorder="1" applyAlignment="1">
      <alignment horizontal="center" vertical="center" wrapText="1"/>
    </xf>
    <xf numFmtId="0" fontId="13" fillId="6" borderId="46" xfId="0" applyFont="1" applyFill="1" applyBorder="1">
      <alignment vertical="center" wrapText="1"/>
    </xf>
    <xf numFmtId="0" fontId="13" fillId="6" borderId="10" xfId="0" applyFont="1" applyFill="1" applyBorder="1">
      <alignment vertical="center" wrapText="1"/>
    </xf>
    <xf numFmtId="0" fontId="13" fillId="0" borderId="6" xfId="0" applyFont="1" applyBorder="1">
      <alignment vertical="center" wrapText="1"/>
    </xf>
    <xf numFmtId="7" fontId="15" fillId="0" borderId="6" xfId="7" applyFont="1" applyFill="1" applyBorder="1" applyAlignment="1">
      <alignment vertical="center" wrapText="1"/>
    </xf>
    <xf numFmtId="7" fontId="15" fillId="0" borderId="47" xfId="7" applyFont="1" applyFill="1" applyBorder="1" applyAlignment="1">
      <alignment vertical="center" wrapText="1"/>
    </xf>
    <xf numFmtId="0" fontId="15" fillId="3" borderId="11" xfId="3" applyFont="1" applyFill="1" applyBorder="1" applyAlignment="1">
      <alignment horizontal="center" vertical="center" wrapText="1"/>
    </xf>
    <xf numFmtId="0" fontId="15" fillId="3" borderId="83" xfId="3" applyFont="1" applyFill="1" applyBorder="1" applyAlignment="1">
      <alignment horizontal="center" vertical="center" wrapText="1"/>
    </xf>
    <xf numFmtId="0" fontId="15" fillId="3" borderId="12" xfId="3"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10" fontId="14" fillId="6" borderId="6" xfId="8" applyFont="1" applyFill="1" applyBorder="1" applyAlignment="1">
      <alignment vertical="center" wrapText="1"/>
    </xf>
    <xf numFmtId="7" fontId="14" fillId="6" borderId="6" xfId="7" applyFont="1" applyFill="1" applyBorder="1" applyAlignment="1">
      <alignment vertical="center" wrapText="1"/>
    </xf>
    <xf numFmtId="0" fontId="14" fillId="0" borderId="46" xfId="0" applyFont="1" applyBorder="1">
      <alignment vertical="center" wrapText="1"/>
    </xf>
    <xf numFmtId="0" fontId="14" fillId="0" borderId="6" xfId="0" applyFont="1" applyBorder="1">
      <alignment vertical="center" wrapText="1"/>
    </xf>
    <xf numFmtId="0" fontId="14" fillId="0" borderId="6" xfId="0" applyFont="1" applyBorder="1" applyAlignment="1">
      <alignment horizontal="right" vertical="center" wrapText="1"/>
    </xf>
    <xf numFmtId="7" fontId="14" fillId="0" borderId="6" xfId="7" applyFont="1" applyBorder="1" applyAlignment="1">
      <alignment horizontal="right" vertical="center" wrapText="1"/>
    </xf>
    <xf numFmtId="7" fontId="14" fillId="0" borderId="47" xfId="7" applyFont="1" applyBorder="1" applyAlignment="1">
      <alignment horizontal="right" vertical="center" wrapText="1"/>
    </xf>
    <xf numFmtId="0" fontId="15" fillId="3" borderId="11" xfId="0" applyFont="1" applyFill="1" applyBorder="1" applyAlignment="1">
      <alignment horizontal="center" vertical="center" wrapText="1"/>
    </xf>
    <xf numFmtId="0" fontId="14" fillId="0" borderId="10" xfId="0" applyFont="1" applyBorder="1">
      <alignment vertical="center" wrapText="1"/>
    </xf>
    <xf numFmtId="7" fontId="14" fillId="0" borderId="9" xfId="7" applyFont="1" applyBorder="1" applyAlignment="1">
      <alignment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7" fontId="14" fillId="0" borderId="6" xfId="7" applyFont="1" applyBorder="1" applyAlignment="1">
      <alignment vertical="center" wrapText="1"/>
    </xf>
    <xf numFmtId="7" fontId="14" fillId="0" borderId="44" xfId="7" applyFont="1" applyBorder="1" applyAlignment="1">
      <alignment vertical="center" wrapText="1"/>
    </xf>
    <xf numFmtId="0" fontId="14" fillId="0" borderId="4" xfId="0" applyFont="1" applyBorder="1" applyAlignment="1">
      <alignment vertical="center"/>
    </xf>
    <xf numFmtId="0" fontId="28" fillId="0" borderId="0" xfId="0" applyFont="1" applyAlignment="1">
      <alignment vertical="center"/>
    </xf>
    <xf numFmtId="0" fontId="14" fillId="0" borderId="0" xfId="0" applyFont="1" applyBorder="1">
      <alignment vertical="center" wrapText="1"/>
    </xf>
    <xf numFmtId="0" fontId="25" fillId="8" borderId="40" xfId="0" applyFont="1" applyFill="1" applyBorder="1" applyAlignment="1">
      <alignment horizontal="center" vertical="center" wrapText="1"/>
    </xf>
    <xf numFmtId="0" fontId="15" fillId="10" borderId="85" xfId="0" applyFont="1" applyFill="1" applyBorder="1" applyAlignment="1">
      <alignment horizontal="center" vertical="center" wrapText="1"/>
    </xf>
    <xf numFmtId="0" fontId="15" fillId="10" borderId="86" xfId="0" applyFont="1" applyFill="1" applyBorder="1" applyAlignment="1">
      <alignment horizontal="center" vertical="center" wrapText="1"/>
    </xf>
    <xf numFmtId="0" fontId="15" fillId="10" borderId="87" xfId="0" applyFont="1" applyFill="1" applyBorder="1" applyAlignment="1">
      <alignment horizontal="center" vertical="center" wrapText="1"/>
    </xf>
    <xf numFmtId="14" fontId="14" fillId="0" borderId="17" xfId="0" applyNumberFormat="1" applyFont="1" applyBorder="1">
      <alignment vertical="center" wrapText="1"/>
    </xf>
    <xf numFmtId="0" fontId="14" fillId="0" borderId="18" xfId="0" applyFont="1" applyBorder="1">
      <alignment vertical="center" wrapText="1"/>
    </xf>
    <xf numFmtId="0" fontId="31" fillId="0" borderId="2" xfId="0" applyFont="1" applyBorder="1" applyAlignment="1">
      <alignment horizontal="right" vertical="center" wrapText="1"/>
    </xf>
    <xf numFmtId="7" fontId="31" fillId="0" borderId="2" xfId="7" applyFont="1" applyBorder="1" applyAlignment="1">
      <alignment horizontal="right" vertical="center" wrapText="1"/>
    </xf>
    <xf numFmtId="0" fontId="31" fillId="0" borderId="17" xfId="0" applyFont="1" applyBorder="1">
      <alignment vertical="center" wrapText="1"/>
    </xf>
    <xf numFmtId="7" fontId="31" fillId="0" borderId="18" xfId="7" applyNumberFormat="1" applyFont="1" applyBorder="1" applyAlignment="1">
      <alignment horizontal="right" vertical="center" wrapText="1"/>
    </xf>
    <xf numFmtId="0" fontId="14" fillId="0" borderId="40"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40" xfId="0" applyFont="1" applyBorder="1" applyAlignment="1">
      <alignment vertical="center" wrapText="1"/>
    </xf>
    <xf numFmtId="0" fontId="25" fillId="8" borderId="29" xfId="0" applyFont="1" applyFill="1" applyBorder="1" applyAlignment="1">
      <alignment horizontal="center" vertical="center" wrapText="1"/>
    </xf>
    <xf numFmtId="0" fontId="14" fillId="0" borderId="21" xfId="0" applyFont="1" applyBorder="1">
      <alignment vertical="center" wrapText="1"/>
    </xf>
    <xf numFmtId="0" fontId="14" fillId="0" borderId="0" xfId="0" applyFont="1">
      <alignment vertical="center" wrapText="1"/>
    </xf>
    <xf numFmtId="0" fontId="14" fillId="0" borderId="29" xfId="0" applyFont="1" applyBorder="1">
      <alignment vertical="center" wrapText="1"/>
    </xf>
    <xf numFmtId="0" fontId="24" fillId="13" borderId="31" xfId="0" applyFont="1" applyFill="1" applyBorder="1" applyAlignment="1">
      <alignment horizontal="center" vertical="center" wrapText="1"/>
    </xf>
    <xf numFmtId="0" fontId="0" fillId="0" borderId="92" xfId="0" applyBorder="1">
      <alignment vertical="center" wrapText="1"/>
    </xf>
    <xf numFmtId="0" fontId="14" fillId="0" borderId="93" xfId="0" applyFont="1" applyBorder="1">
      <alignment vertical="center" wrapText="1"/>
    </xf>
    <xf numFmtId="0" fontId="14" fillId="0" borderId="94" xfId="0" applyFont="1" applyBorder="1">
      <alignment vertical="center" wrapText="1"/>
    </xf>
    <xf numFmtId="0" fontId="24" fillId="13" borderId="81" xfId="0" applyFont="1" applyFill="1" applyBorder="1" applyAlignment="1">
      <alignment horizontal="center" vertical="center" wrapText="1"/>
    </xf>
    <xf numFmtId="0" fontId="0" fillId="14" borderId="0" xfId="0" applyFill="1">
      <alignment vertical="center" wrapText="1"/>
    </xf>
    <xf numFmtId="0" fontId="0" fillId="14" borderId="92" xfId="0" applyFill="1" applyBorder="1">
      <alignment vertical="center" wrapText="1"/>
    </xf>
    <xf numFmtId="0" fontId="13" fillId="0" borderId="95" xfId="0" applyFont="1" applyBorder="1">
      <alignment vertical="center" wrapText="1"/>
    </xf>
    <xf numFmtId="0" fontId="13" fillId="0" borderId="100" xfId="0" applyFont="1" applyBorder="1">
      <alignment vertical="center" wrapText="1"/>
    </xf>
    <xf numFmtId="0" fontId="13" fillId="0" borderId="101" xfId="0" applyFont="1" applyBorder="1">
      <alignment vertical="center" wrapText="1"/>
    </xf>
    <xf numFmtId="0" fontId="0" fillId="0" borderId="96" xfId="0" applyBorder="1">
      <alignment vertical="center" wrapText="1"/>
    </xf>
    <xf numFmtId="0" fontId="0" fillId="0" borderId="0" xfId="0" applyBorder="1">
      <alignment vertical="center" wrapText="1"/>
    </xf>
    <xf numFmtId="0" fontId="0" fillId="0" borderId="102" xfId="0" applyBorder="1">
      <alignment vertical="center" wrapText="1"/>
    </xf>
    <xf numFmtId="0" fontId="8" fillId="12" borderId="0" xfId="0" applyFont="1" applyFill="1" applyBorder="1">
      <alignment vertical="center" wrapText="1"/>
    </xf>
    <xf numFmtId="0" fontId="0" fillId="0" borderId="99" xfId="0" applyBorder="1">
      <alignment vertical="center" wrapText="1"/>
    </xf>
    <xf numFmtId="0" fontId="0" fillId="0" borderId="103" xfId="0" applyBorder="1">
      <alignment vertical="center" wrapText="1"/>
    </xf>
    <xf numFmtId="0" fontId="0" fillId="0" borderId="104" xfId="0" applyBorder="1">
      <alignment vertical="center" wrapText="1"/>
    </xf>
    <xf numFmtId="164" fontId="27" fillId="0" borderId="0" xfId="14" applyFont="1" applyFill="1" applyBorder="1" applyAlignment="1">
      <alignment horizontal="left" vertical="top" wrapText="1"/>
    </xf>
    <xf numFmtId="7" fontId="15" fillId="0" borderId="0" xfId="7" applyFont="1" applyFill="1" applyBorder="1" applyAlignment="1">
      <alignment horizontal="center" vertical="center" wrapText="1"/>
    </xf>
    <xf numFmtId="0" fontId="15" fillId="4" borderId="39" xfId="0" applyFont="1" applyFill="1" applyBorder="1">
      <alignment vertical="center" wrapText="1"/>
    </xf>
    <xf numFmtId="0" fontId="17" fillId="12" borderId="0" xfId="15" applyFill="1" applyAlignment="1">
      <alignment horizontal="center" vertical="center" wrapText="1"/>
    </xf>
    <xf numFmtId="0" fontId="25" fillId="8" borderId="30" xfId="0" applyFont="1" applyFill="1" applyBorder="1" applyAlignment="1">
      <alignment horizontal="center" vertical="center" wrapText="1"/>
    </xf>
    <xf numFmtId="0" fontId="14" fillId="0" borderId="32" xfId="0" applyFont="1" applyBorder="1" applyAlignment="1">
      <alignment vertical="center" wrapText="1"/>
    </xf>
    <xf numFmtId="0" fontId="16" fillId="0" borderId="29" xfId="0" applyFont="1" applyBorder="1" applyAlignment="1">
      <alignment horizontal="center" vertical="center" wrapText="1"/>
    </xf>
    <xf numFmtId="0" fontId="32" fillId="0" borderId="29" xfId="15" applyFont="1" applyBorder="1">
      <alignment vertical="center" wrapText="1"/>
    </xf>
    <xf numFmtId="0" fontId="32" fillId="0" borderId="106" xfId="15" applyFont="1" applyBorder="1">
      <alignment vertical="center" wrapText="1"/>
    </xf>
    <xf numFmtId="0" fontId="0" fillId="0" borderId="2" xfId="0" applyBorder="1">
      <alignment vertical="center" wrapText="1"/>
    </xf>
    <xf numFmtId="0" fontId="14" fillId="0" borderId="38" xfId="0" applyFont="1" applyBorder="1">
      <alignment vertical="center" wrapText="1"/>
    </xf>
    <xf numFmtId="0" fontId="14" fillId="0" borderId="84" xfId="0" applyFont="1" applyBorder="1">
      <alignment vertical="center" wrapText="1"/>
    </xf>
    <xf numFmtId="0" fontId="0" fillId="0" borderId="20" xfId="0" applyBorder="1">
      <alignment vertical="center" wrapText="1"/>
    </xf>
    <xf numFmtId="7" fontId="15" fillId="0" borderId="16" xfId="7" applyFont="1" applyFill="1" applyBorder="1" applyAlignment="1">
      <alignment horizontal="center" vertical="center" wrapText="1"/>
    </xf>
    <xf numFmtId="7" fontId="15" fillId="0" borderId="18" xfId="7" applyFont="1" applyFill="1" applyBorder="1" applyAlignment="1">
      <alignment horizontal="center" vertical="center" wrapText="1"/>
    </xf>
    <xf numFmtId="7" fontId="15" fillId="0" borderId="18" xfId="7" applyNumberFormat="1" applyFont="1" applyFill="1" applyBorder="1" applyAlignment="1">
      <alignment horizontal="center" vertical="center" wrapText="1"/>
    </xf>
    <xf numFmtId="7" fontId="15" fillId="0" borderId="21" xfId="7" applyFont="1" applyFill="1" applyBorder="1" applyAlignment="1">
      <alignment horizontal="center" vertical="center" wrapText="1"/>
    </xf>
    <xf numFmtId="7" fontId="15" fillId="0" borderId="47" xfId="7" applyFont="1" applyBorder="1" applyAlignment="1">
      <alignment horizontal="right" vertical="center" wrapText="1"/>
    </xf>
    <xf numFmtId="7" fontId="15" fillId="0" borderId="18" xfId="7" applyFont="1" applyBorder="1" applyAlignment="1">
      <alignment horizontal="right" vertical="center" wrapText="1"/>
    </xf>
    <xf numFmtId="7" fontId="15" fillId="0" borderId="18" xfId="7" applyNumberFormat="1" applyFont="1" applyBorder="1" applyAlignment="1">
      <alignment horizontal="right" vertical="center" wrapText="1"/>
    </xf>
    <xf numFmtId="7" fontId="15" fillId="0" borderId="21" xfId="7" applyFont="1" applyBorder="1" applyAlignment="1">
      <alignment horizontal="right" vertical="center" wrapText="1"/>
    </xf>
    <xf numFmtId="7" fontId="15" fillId="0" borderId="9" xfId="7" applyFont="1" applyBorder="1" applyAlignment="1">
      <alignment vertical="center" wrapText="1"/>
    </xf>
    <xf numFmtId="7" fontId="15" fillId="0" borderId="3" xfId="7" applyFont="1" applyBorder="1" applyAlignment="1">
      <alignment vertical="center" wrapText="1"/>
    </xf>
    <xf numFmtId="7" fontId="15" fillId="0" borderId="5" xfId="7" applyFont="1" applyBorder="1" applyAlignment="1">
      <alignment vertical="center" wrapText="1"/>
    </xf>
    <xf numFmtId="0" fontId="13" fillId="0" borderId="96" xfId="0" applyFont="1" applyBorder="1">
      <alignment vertical="center" wrapText="1"/>
    </xf>
    <xf numFmtId="0" fontId="13" fillId="0" borderId="0" xfId="0" applyFont="1" applyBorder="1">
      <alignment vertical="center" wrapText="1"/>
    </xf>
    <xf numFmtId="0" fontId="13" fillId="0" borderId="102" xfId="0" applyFont="1" applyBorder="1">
      <alignment vertical="center" wrapText="1"/>
    </xf>
    <xf numFmtId="0" fontId="16" fillId="12" borderId="0" xfId="0" applyFont="1" applyFill="1" applyBorder="1">
      <alignment vertical="center" wrapText="1"/>
    </xf>
    <xf numFmtId="0" fontId="16" fillId="0" borderId="0" xfId="0" applyFont="1">
      <alignment vertical="center" wrapText="1"/>
    </xf>
    <xf numFmtId="0" fontId="28" fillId="0" borderId="0" xfId="0" applyFont="1" applyAlignment="1">
      <alignment vertical="center" wrapText="1"/>
    </xf>
    <xf numFmtId="0" fontId="0" fillId="0" borderId="109" xfId="0" applyBorder="1" applyAlignment="1">
      <alignment horizontal="center" vertical="center" wrapText="1"/>
    </xf>
    <xf numFmtId="0" fontId="0" fillId="0" borderId="0" xfId="0" applyAlignment="1">
      <alignment horizontal="center" vertical="center" wrapText="1"/>
    </xf>
    <xf numFmtId="0" fontId="15" fillId="3" borderId="39" xfId="0" applyFont="1" applyFill="1" applyBorder="1" applyAlignment="1">
      <alignment horizontal="center" vertical="center" wrapText="1"/>
    </xf>
    <xf numFmtId="0" fontId="15" fillId="3" borderId="83"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5" borderId="107" xfId="0" applyFont="1" applyFill="1" applyBorder="1" applyAlignment="1">
      <alignment horizontal="center" vertical="center" wrapText="1"/>
    </xf>
    <xf numFmtId="0" fontId="15" fillId="5" borderId="108"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7" fontId="15" fillId="4" borderId="3" xfId="0" applyNumberFormat="1" applyFont="1" applyFill="1" applyBorder="1" applyAlignment="1">
      <alignment horizontal="center" vertical="center" wrapText="1"/>
    </xf>
    <xf numFmtId="7" fontId="15" fillId="4" borderId="4" xfId="0" applyNumberFormat="1" applyFont="1" applyFill="1" applyBorder="1" applyAlignment="1">
      <alignment horizontal="center" vertical="center" wrapText="1"/>
    </xf>
    <xf numFmtId="0" fontId="14" fillId="0" borderId="5" xfId="0" applyFont="1" applyBorder="1" applyAlignment="1">
      <alignment horizontal="left" vertical="top" wrapText="1"/>
    </xf>
    <xf numFmtId="0" fontId="14" fillId="0" borderId="27"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0" xfId="0" applyFont="1" applyBorder="1" applyAlignment="1">
      <alignment horizontal="left" vertical="top" wrapText="1"/>
    </xf>
    <xf numFmtId="0" fontId="14" fillId="0" borderId="105" xfId="0" applyFont="1" applyBorder="1" applyAlignment="1">
      <alignment horizontal="left" vertical="top" wrapText="1"/>
    </xf>
    <xf numFmtId="0" fontId="14" fillId="0" borderId="9" xfId="0" applyFont="1" applyBorder="1" applyAlignment="1">
      <alignment horizontal="left" vertical="top" wrapText="1"/>
    </xf>
    <xf numFmtId="0" fontId="14" fillId="0" borderId="28" xfId="0" applyFont="1" applyBorder="1" applyAlignment="1">
      <alignment horizontal="left" vertical="top" wrapText="1"/>
    </xf>
    <xf numFmtId="0" fontId="14" fillId="0" borderId="10" xfId="0" applyFont="1" applyBorder="1" applyAlignment="1">
      <alignment horizontal="left" vertical="top" wrapText="1"/>
    </xf>
    <xf numFmtId="164" fontId="15" fillId="5" borderId="5" xfId="14" applyFont="1" applyFill="1" applyBorder="1" applyAlignment="1">
      <alignment horizontal="left" vertical="top" wrapText="1"/>
    </xf>
    <xf numFmtId="164" fontId="14" fillId="5" borderId="27" xfId="14" applyFont="1" applyFill="1" applyBorder="1" applyAlignment="1">
      <alignment horizontal="left" vertical="top" wrapText="1"/>
    </xf>
    <xf numFmtId="164" fontId="14" fillId="5" borderId="8" xfId="14" applyFont="1" applyFill="1" applyBorder="1" applyAlignment="1">
      <alignment horizontal="left" vertical="top" wrapText="1"/>
    </xf>
    <xf numFmtId="164" fontId="14" fillId="5" borderId="0" xfId="14" applyFont="1" applyFill="1" applyBorder="1" applyAlignment="1">
      <alignment horizontal="left" vertical="top" wrapText="1"/>
    </xf>
    <xf numFmtId="164" fontId="14" fillId="5" borderId="9" xfId="14" applyFont="1" applyFill="1" applyBorder="1" applyAlignment="1">
      <alignment horizontal="left" vertical="top" wrapText="1"/>
    </xf>
    <xf numFmtId="164" fontId="14" fillId="5" borderId="28" xfId="14" applyFont="1" applyFill="1" applyBorder="1" applyAlignment="1">
      <alignment horizontal="left" vertical="top" wrapText="1"/>
    </xf>
    <xf numFmtId="0" fontId="14" fillId="5" borderId="3" xfId="3" applyFont="1" applyFill="1" applyBorder="1" applyAlignment="1">
      <alignment horizontal="left" vertical="top" wrapText="1"/>
    </xf>
    <xf numFmtId="0" fontId="14" fillId="5" borderId="4" xfId="3" applyFont="1" applyFill="1" applyBorder="1" applyAlignment="1">
      <alignment horizontal="left" vertical="top" wrapText="1"/>
    </xf>
    <xf numFmtId="0" fontId="10" fillId="0" borderId="0" xfId="0" applyFont="1" applyBorder="1" applyAlignment="1">
      <alignment horizontal="right" vertical="center" wrapText="1"/>
    </xf>
    <xf numFmtId="0" fontId="10" fillId="0" borderId="28" xfId="0" applyFont="1" applyBorder="1" applyAlignment="1">
      <alignment horizontal="right" vertical="center" wrapText="1"/>
    </xf>
    <xf numFmtId="0" fontId="1" fillId="0" borderId="0" xfId="1" applyAlignment="1">
      <alignment horizontal="left"/>
    </xf>
    <xf numFmtId="0" fontId="0" fillId="0" borderId="0" xfId="0" applyBorder="1" applyAlignment="1">
      <alignment horizontal="center" vertical="center" wrapText="1"/>
    </xf>
    <xf numFmtId="0" fontId="0" fillId="0" borderId="102" xfId="0" applyBorder="1" applyAlignment="1">
      <alignment horizontal="center" vertical="center" wrapText="1"/>
    </xf>
    <xf numFmtId="0" fontId="14" fillId="5" borderId="43" xfId="3" applyFont="1" applyFill="1" applyBorder="1" applyAlignment="1">
      <alignment horizontal="left" vertical="top" wrapText="1"/>
    </xf>
    <xf numFmtId="164" fontId="14" fillId="5" borderId="3" xfId="14" applyFont="1" applyFill="1" applyBorder="1" applyAlignment="1">
      <alignment horizontal="left" vertical="top" wrapText="1"/>
    </xf>
    <xf numFmtId="164" fontId="14" fillId="5" borderId="43" xfId="14" applyFont="1" applyFill="1" applyBorder="1" applyAlignment="1">
      <alignment horizontal="left" vertical="top" wrapText="1"/>
    </xf>
    <xf numFmtId="0" fontId="15" fillId="5" borderId="5" xfId="0" applyFont="1" applyFill="1" applyBorder="1" applyAlignment="1">
      <alignment horizontal="left" vertical="center" wrapText="1"/>
    </xf>
    <xf numFmtId="0" fontId="15" fillId="5" borderId="27" xfId="0" applyFont="1" applyFill="1" applyBorder="1" applyAlignment="1">
      <alignment horizontal="left" vertical="center" wrapText="1"/>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31" xfId="0" applyFont="1" applyFill="1" applyBorder="1" applyAlignment="1">
      <alignment horizontal="center" vertical="center" wrapText="1"/>
    </xf>
    <xf numFmtId="0" fontId="15" fillId="7" borderId="81" xfId="0" applyFont="1" applyFill="1" applyBorder="1" applyAlignment="1">
      <alignment horizontal="center" vertical="center" wrapText="1"/>
    </xf>
    <xf numFmtId="0" fontId="15" fillId="7" borderId="32" xfId="0" applyFont="1" applyFill="1" applyBorder="1" applyAlignment="1">
      <alignment horizontal="center" vertical="center" wrapText="1"/>
    </xf>
    <xf numFmtId="10" fontId="14" fillId="5" borderId="3" xfId="0" applyNumberFormat="1" applyFont="1" applyFill="1" applyBorder="1" applyAlignment="1">
      <alignment horizontal="center" vertical="center" wrapText="1"/>
    </xf>
    <xf numFmtId="10" fontId="14" fillId="5" borderId="4" xfId="0" applyNumberFormat="1"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7" borderId="48" xfId="0" applyFont="1" applyFill="1" applyBorder="1" applyAlignment="1">
      <alignment horizontal="center" vertical="center" wrapText="1"/>
    </xf>
    <xf numFmtId="0" fontId="15" fillId="7" borderId="40" xfId="0" applyFont="1" applyFill="1" applyBorder="1" applyAlignment="1">
      <alignment horizontal="center" vertical="center" wrapText="1"/>
    </xf>
    <xf numFmtId="7" fontId="15" fillId="4" borderId="11" xfId="7" applyFont="1" applyFill="1" applyBorder="1" applyAlignment="1">
      <alignment horizontal="center" vertical="center" wrapText="1"/>
    </xf>
    <xf numFmtId="7" fontId="15" fillId="4" borderId="13" xfId="7" applyFont="1" applyFill="1" applyBorder="1" applyAlignment="1">
      <alignment horizontal="center" vertical="center" wrapText="1"/>
    </xf>
    <xf numFmtId="7" fontId="15" fillId="4" borderId="12" xfId="7" applyFont="1" applyFill="1" applyBorder="1" applyAlignment="1">
      <alignment horizontal="center" vertical="center" wrapText="1"/>
    </xf>
    <xf numFmtId="0" fontId="14" fillId="6" borderId="24" xfId="0" applyFont="1" applyFill="1" applyBorder="1" applyAlignment="1">
      <alignment horizontal="left" vertical="center" wrapText="1"/>
    </xf>
    <xf numFmtId="0" fontId="14" fillId="6" borderId="25" xfId="0" applyFont="1" applyFill="1" applyBorder="1" applyAlignment="1">
      <alignment horizontal="left" vertical="center" wrapText="1"/>
    </xf>
    <xf numFmtId="0" fontId="15" fillId="4" borderId="39"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0" xfId="0" applyFont="1" applyFill="1" applyBorder="1" applyAlignment="1">
      <alignment horizontal="center" vertical="center" wrapText="1"/>
    </xf>
    <xf numFmtId="7" fontId="15" fillId="6" borderId="5" xfId="7" applyFont="1" applyFill="1" applyBorder="1" applyAlignment="1">
      <alignment horizontal="center" vertical="center" wrapText="1"/>
    </xf>
    <xf numFmtId="7" fontId="15" fillId="6" borderId="45" xfId="7" applyFont="1" applyFill="1" applyBorder="1" applyAlignment="1">
      <alignment horizontal="center" vertical="center" wrapText="1"/>
    </xf>
    <xf numFmtId="7" fontId="15" fillId="0" borderId="3" xfId="7" applyFont="1" applyFill="1" applyBorder="1" applyAlignment="1">
      <alignment horizontal="center" vertical="center" wrapText="1"/>
    </xf>
    <xf numFmtId="7" fontId="15" fillId="0" borderId="23" xfId="7" applyFont="1" applyFill="1" applyBorder="1" applyAlignment="1">
      <alignment horizontal="center" vertical="center" wrapText="1"/>
    </xf>
    <xf numFmtId="7" fontId="15" fillId="4" borderId="39" xfId="7" applyFont="1" applyFill="1" applyBorder="1" applyAlignment="1">
      <alignment horizontal="center" vertical="center" wrapText="1"/>
    </xf>
    <xf numFmtId="7" fontId="15" fillId="4" borderId="40" xfId="7" applyFont="1" applyFill="1" applyBorder="1" applyAlignment="1">
      <alignment horizontal="center" vertical="center" wrapText="1"/>
    </xf>
    <xf numFmtId="7" fontId="15" fillId="6" borderId="9" xfId="7" applyFont="1" applyFill="1" applyBorder="1" applyAlignment="1">
      <alignment horizontal="center" vertical="center" wrapText="1"/>
    </xf>
    <xf numFmtId="7" fontId="15" fillId="6" borderId="50" xfId="7" applyFont="1" applyFill="1" applyBorder="1" applyAlignment="1">
      <alignment horizontal="center" vertical="center" wrapText="1"/>
    </xf>
    <xf numFmtId="0" fontId="15" fillId="3" borderId="85"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14" fillId="6" borderId="14" xfId="0" applyFont="1" applyFill="1" applyBorder="1" applyAlignment="1">
      <alignment horizontal="left" vertical="center" wrapText="1"/>
    </xf>
    <xf numFmtId="0" fontId="14" fillId="6" borderId="15" xfId="0" applyFont="1" applyFill="1" applyBorder="1" applyAlignment="1">
      <alignment horizontal="left" vertical="center" wrapTex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6" borderId="19" xfId="0" applyFont="1" applyFill="1" applyBorder="1" applyAlignment="1">
      <alignment horizontal="left" vertical="center" wrapText="1"/>
    </xf>
    <xf numFmtId="0" fontId="14" fillId="6" borderId="20" xfId="0" applyFont="1" applyFill="1" applyBorder="1" applyAlignment="1">
      <alignment horizontal="left" vertical="center" wrapText="1"/>
    </xf>
    <xf numFmtId="7" fontId="15" fillId="3" borderId="86" xfId="7" applyFont="1" applyFill="1" applyBorder="1" applyAlignment="1">
      <alignment horizontal="center" vertical="center" wrapText="1"/>
    </xf>
    <xf numFmtId="7" fontId="15" fillId="3" borderId="87" xfId="7" applyFont="1" applyFill="1" applyBorder="1" applyAlignment="1">
      <alignment horizontal="center" vertical="center" wrapText="1"/>
    </xf>
    <xf numFmtId="7" fontId="15" fillId="6" borderId="15" xfId="7" applyFont="1" applyFill="1" applyBorder="1" applyAlignment="1">
      <alignment horizontal="center" vertical="center" wrapText="1"/>
    </xf>
    <xf numFmtId="7" fontId="15" fillId="6" borderId="16" xfId="7" applyFont="1" applyFill="1" applyBorder="1" applyAlignment="1">
      <alignment horizontal="center" vertical="center" wrapText="1"/>
    </xf>
    <xf numFmtId="7" fontId="15" fillId="0" borderId="2" xfId="7" applyFont="1" applyFill="1" applyBorder="1" applyAlignment="1">
      <alignment horizontal="center" vertical="center" wrapText="1"/>
    </xf>
    <xf numFmtId="7" fontId="15" fillId="0" borderId="18" xfId="7" applyFont="1" applyFill="1" applyBorder="1" applyAlignment="1">
      <alignment horizontal="center" vertical="center" wrapText="1"/>
    </xf>
    <xf numFmtId="7" fontId="15" fillId="6" borderId="20" xfId="7" applyFont="1" applyFill="1" applyBorder="1" applyAlignment="1">
      <alignment horizontal="center" vertical="center" wrapText="1"/>
    </xf>
    <xf numFmtId="7" fontId="15" fillId="6" borderId="21" xfId="7" applyFont="1" applyFill="1" applyBorder="1" applyAlignment="1">
      <alignment horizontal="center" vertical="center" wrapText="1"/>
    </xf>
    <xf numFmtId="0" fontId="14" fillId="6" borderId="4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11" applyFont="1" applyAlignment="1">
      <alignment horizontal="left" vertical="center"/>
    </xf>
    <xf numFmtId="0" fontId="14" fillId="5" borderId="2" xfId="0" applyFont="1" applyFill="1" applyBorder="1" applyAlignment="1">
      <alignment horizontal="center" vertical="center" wrapText="1"/>
    </xf>
    <xf numFmtId="0" fontId="15" fillId="4" borderId="81" xfId="0" applyFont="1" applyFill="1" applyBorder="1" applyAlignment="1">
      <alignment horizontal="center" vertical="center" wrapText="1"/>
    </xf>
    <xf numFmtId="0" fontId="15" fillId="4" borderId="32" xfId="0" applyFont="1" applyFill="1" applyBorder="1" applyAlignment="1">
      <alignment horizontal="center" vertical="center" wrapText="1"/>
    </xf>
    <xf numFmtId="7" fontId="14" fillId="0" borderId="3" xfId="7" applyFont="1" applyFill="1" applyBorder="1" applyAlignment="1">
      <alignment horizontal="center" vertical="center" wrapText="1"/>
    </xf>
    <xf numFmtId="7" fontId="14" fillId="0" borderId="23" xfId="7" applyFont="1" applyFill="1" applyBorder="1" applyAlignment="1">
      <alignment horizontal="center" vertical="center" wrapText="1"/>
    </xf>
    <xf numFmtId="7" fontId="14" fillId="6" borderId="5" xfId="7" applyFont="1" applyFill="1" applyBorder="1" applyAlignment="1">
      <alignment horizontal="center" vertical="center" wrapText="1"/>
    </xf>
    <xf numFmtId="7" fontId="14" fillId="6" borderId="45" xfId="7" applyFont="1" applyFill="1" applyBorder="1" applyAlignment="1">
      <alignment horizontal="center" vertical="center" wrapText="1"/>
    </xf>
    <xf numFmtId="7" fontId="14" fillId="6" borderId="9" xfId="7" applyFont="1" applyFill="1" applyBorder="1" applyAlignment="1">
      <alignment horizontal="center" vertical="center" wrapText="1"/>
    </xf>
    <xf numFmtId="7" fontId="14" fillId="6" borderId="50" xfId="7" applyFont="1" applyFill="1" applyBorder="1" applyAlignment="1">
      <alignment horizontal="center" vertical="center" wrapText="1"/>
    </xf>
    <xf numFmtId="7" fontId="15" fillId="5" borderId="3" xfId="0" applyNumberFormat="1" applyFont="1" applyFill="1" applyBorder="1" applyAlignment="1">
      <alignment horizontal="center" vertical="center" wrapText="1"/>
    </xf>
    <xf numFmtId="7" fontId="15" fillId="5" borderId="4" xfId="0" applyNumberFormat="1" applyFont="1" applyFill="1" applyBorder="1" applyAlignment="1">
      <alignment horizontal="center" vertical="center" wrapText="1"/>
    </xf>
    <xf numFmtId="0" fontId="10" fillId="0" borderId="0" xfId="0" applyFont="1" applyAlignment="1">
      <alignment horizontal="right" vertical="center" wrapText="1"/>
    </xf>
    <xf numFmtId="0" fontId="14" fillId="0" borderId="31" xfId="0" applyFont="1" applyBorder="1" applyAlignment="1">
      <alignment horizontal="left" vertical="center" wrapText="1"/>
    </xf>
    <xf numFmtId="0" fontId="14" fillId="0" borderId="41" xfId="0" applyFont="1" applyBorder="1" applyAlignment="1">
      <alignment horizontal="left" vertical="center" wrapText="1"/>
    </xf>
    <xf numFmtId="0" fontId="14" fillId="0" borderId="30" xfId="0" applyFont="1" applyBorder="1" applyAlignment="1">
      <alignment horizontal="center" vertical="center" wrapText="1"/>
    </xf>
    <xf numFmtId="0" fontId="14" fillId="0" borderId="38" xfId="0" applyFont="1" applyBorder="1" applyAlignment="1">
      <alignment horizontal="center" vertical="center" wrapText="1"/>
    </xf>
    <xf numFmtId="0" fontId="0" fillId="12" borderId="39" xfId="0" applyFill="1" applyBorder="1" applyAlignment="1">
      <alignment horizontal="center" vertical="center" wrapText="1"/>
    </xf>
    <xf numFmtId="0" fontId="0" fillId="12" borderId="48" xfId="0" applyFill="1" applyBorder="1" applyAlignment="1">
      <alignment horizontal="center" vertical="center" wrapText="1"/>
    </xf>
    <xf numFmtId="0" fontId="0" fillId="12" borderId="40" xfId="0" applyFill="1" applyBorder="1" applyAlignment="1">
      <alignment horizontal="center" vertical="center" wrapText="1"/>
    </xf>
    <xf numFmtId="0" fontId="24" fillId="9" borderId="39" xfId="0" applyFont="1" applyFill="1" applyBorder="1" applyAlignment="1">
      <alignment horizontal="center" vertical="center" wrapText="1"/>
    </xf>
    <xf numFmtId="0" fontId="24" fillId="9" borderId="40" xfId="0" applyFont="1" applyFill="1" applyBorder="1" applyAlignment="1">
      <alignment horizontal="center" vertical="center" wrapText="1"/>
    </xf>
    <xf numFmtId="0" fontId="14" fillId="0" borderId="106" xfId="0" applyFont="1" applyBorder="1" applyAlignment="1">
      <alignment horizontal="center" vertical="center" wrapText="1"/>
    </xf>
    <xf numFmtId="0" fontId="14" fillId="0" borderId="89" xfId="0" applyFont="1" applyBorder="1">
      <alignment vertical="center" wrapText="1"/>
    </xf>
    <xf numFmtId="0" fontId="14" fillId="0" borderId="90" xfId="0" applyFont="1" applyBorder="1">
      <alignment vertical="center" wrapText="1"/>
    </xf>
    <xf numFmtId="0" fontId="14" fillId="0" borderId="91" xfId="0" applyFont="1" applyBorder="1">
      <alignment vertical="center" wrapText="1"/>
    </xf>
    <xf numFmtId="0" fontId="11" fillId="8" borderId="41"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4" fillId="0" borderId="62" xfId="16" applyFont="1" applyBorder="1" applyAlignment="1">
      <alignment horizontal="center"/>
    </xf>
    <xf numFmtId="0" fontId="14" fillId="0" borderId="63" xfId="16" applyFont="1" applyBorder="1" applyAlignment="1">
      <alignment horizontal="center"/>
    </xf>
    <xf numFmtId="0" fontId="14" fillId="0" borderId="64" xfId="16" applyFont="1" applyBorder="1" applyAlignment="1">
      <alignment horizontal="center"/>
    </xf>
    <xf numFmtId="0" fontId="14" fillId="0" borderId="62" xfId="16" applyFont="1" applyBorder="1" applyAlignment="1">
      <alignment horizontal="center" wrapText="1"/>
    </xf>
    <xf numFmtId="0" fontId="14" fillId="0" borderId="63" xfId="16" applyFont="1" applyBorder="1" applyAlignment="1">
      <alignment horizontal="center" wrapText="1"/>
    </xf>
    <xf numFmtId="0" fontId="14" fillId="0" borderId="64" xfId="16" applyFont="1" applyBorder="1" applyAlignment="1">
      <alignment horizontal="center" wrapText="1"/>
    </xf>
    <xf numFmtId="0" fontId="29" fillId="11" borderId="39" xfId="0" applyFont="1" applyFill="1" applyBorder="1" applyAlignment="1">
      <alignment horizontal="center" vertical="center" wrapText="1"/>
    </xf>
    <xf numFmtId="0" fontId="29" fillId="11" borderId="48" xfId="0" applyFont="1" applyFill="1" applyBorder="1" applyAlignment="1">
      <alignment horizontal="center" vertical="center" wrapText="1"/>
    </xf>
    <xf numFmtId="0" fontId="29" fillId="11" borderId="40" xfId="0" applyFont="1" applyFill="1" applyBorder="1" applyAlignment="1">
      <alignment horizontal="center" vertical="center" wrapText="1"/>
    </xf>
    <xf numFmtId="0" fontId="17" fillId="12" borderId="0" xfId="15" applyFill="1" applyAlignment="1">
      <alignment horizontal="center" vertical="center" wrapText="1"/>
    </xf>
    <xf numFmtId="0" fontId="0" fillId="12" borderId="0" xfId="0" applyFill="1" applyAlignment="1">
      <alignment horizontal="center" vertical="center" wrapText="1"/>
    </xf>
    <xf numFmtId="0" fontId="33" fillId="15" borderId="0" xfId="0" applyFont="1" applyFill="1" applyAlignment="1">
      <alignment horizontal="center" vertical="center" wrapText="1"/>
    </xf>
    <xf numFmtId="0" fontId="17" fillId="0" borderId="95" xfId="15" applyBorder="1" applyAlignment="1">
      <alignment horizontal="center" vertical="center" wrapText="1"/>
    </xf>
    <xf numFmtId="0" fontId="17" fillId="0" borderId="96" xfId="15" applyBorder="1" applyAlignment="1">
      <alignment horizontal="center" vertical="center" wrapText="1"/>
    </xf>
    <xf numFmtId="0" fontId="17" fillId="0" borderId="97" xfId="15" applyBorder="1" applyAlignment="1">
      <alignment horizontal="center" vertical="center" wrapText="1"/>
    </xf>
    <xf numFmtId="0" fontId="8" fillId="0" borderId="98"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9" xfId="0" applyFont="1" applyBorder="1" applyAlignment="1">
      <alignment horizontal="center" vertical="center" wrapText="1"/>
    </xf>
  </cellXfs>
  <cellStyles count="20">
    <cellStyle name="Comma" xfId="6" builtinId="3" customBuiltin="1"/>
    <cellStyle name="Currency" xfId="7" builtinId="4" customBuiltin="1"/>
    <cellStyle name="Currency 2" xfId="19"/>
    <cellStyle name="Date" xfId="13"/>
    <cellStyle name="Explanatory Text" xfId="11" builtinId="53" customBuiltin="1"/>
    <cellStyle name="Heading 1" xfId="1" builtinId="16" customBuiltin="1"/>
    <cellStyle name="Heading 2" xfId="2" builtinId="17" customBuiltin="1"/>
    <cellStyle name="Heading 3" xfId="3" builtinId="18" customBuiltin="1"/>
    <cellStyle name="Heading 4" xfId="5" builtinId="19" customBuiltin="1"/>
    <cellStyle name="Hyperlink" xfId="15" builtinId="8"/>
    <cellStyle name="Hyperlink 2" xfId="18"/>
    <cellStyle name="Normal" xfId="0" builtinId="0" customBuiltin="1"/>
    <cellStyle name="Normal 2" xfId="16"/>
    <cellStyle name="Normal 3" xfId="17"/>
    <cellStyle name="Note" xfId="10" builtinId="10" customBuiltin="1"/>
    <cellStyle name="Output" xfId="4" builtinId="21" customBuiltin="1"/>
    <cellStyle name="Percent" xfId="8" builtinId="5" customBuiltin="1"/>
    <cellStyle name="Phone" xfId="14"/>
    <cellStyle name="Title" xfId="9" builtinId="15" customBuiltin="1"/>
    <cellStyle name="Total" xfId="12" builtinId="25" customBuiltin="1"/>
  </cellStyles>
  <dxfs count="91">
    <dxf>
      <font>
        <strike val="0"/>
        <outline val="0"/>
        <shadow val="0"/>
        <u val="none"/>
        <vertAlign val="baseline"/>
        <sz val="12"/>
        <color auto="1"/>
        <name val="Arial"/>
        <scheme val="none"/>
      </font>
      <border diagonalUp="0" diagonalDown="0">
        <left style="medium">
          <color theme="0"/>
        </left>
        <right style="medium">
          <color theme="0"/>
        </right>
        <top style="thin">
          <color indexed="64"/>
        </top>
        <bottom style="thin">
          <color indexed="64"/>
        </bottom>
        <vertical/>
        <horizontal style="thin">
          <color indexed="64"/>
        </horizontal>
      </border>
    </dxf>
    <dxf>
      <font>
        <strike val="0"/>
        <outline val="0"/>
        <shadow val="0"/>
        <u val="none"/>
        <vertAlign val="baseline"/>
        <sz val="12"/>
        <color auto="1"/>
        <name val="Arial"/>
        <scheme val="none"/>
      </font>
    </dxf>
    <dxf>
      <border>
        <bottom style="medium">
          <color indexed="64"/>
        </bottom>
      </border>
    </dxf>
    <dxf>
      <font>
        <b/>
        <i val="0"/>
        <strike val="0"/>
        <condense val="0"/>
        <extend val="0"/>
        <outline val="0"/>
        <shadow val="0"/>
        <u val="none"/>
        <vertAlign val="baseline"/>
        <sz val="16"/>
        <color theme="0"/>
        <name val="Arial"/>
        <scheme val="none"/>
      </font>
      <fill>
        <patternFill patternType="solid">
          <fgColor indexed="64"/>
          <bgColor theme="7"/>
        </patternFill>
      </fill>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2"/>
        <color auto="1"/>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color auto="1"/>
        <name val="Arial"/>
        <scheme val="none"/>
      </font>
    </dxf>
    <dxf>
      <border>
        <bottom style="medium">
          <color rgb="FF000000"/>
        </bottom>
      </border>
    </dxf>
    <dxf>
      <font>
        <strike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i val="0"/>
        <strike val="0"/>
        <condense val="0"/>
        <extend val="0"/>
        <outline val="0"/>
        <shadow val="0"/>
        <u val="none"/>
        <vertAlign val="baseline"/>
        <sz val="12"/>
        <color auto="1"/>
        <name val="Arial"/>
        <scheme val="none"/>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left/>
        <right/>
        <top style="medium">
          <color auto="1"/>
        </top>
        <bottom style="medium">
          <color auto="1"/>
        </bottom>
      </border>
    </dxf>
    <dxf>
      <font>
        <b/>
        <i val="0"/>
        <strike val="0"/>
        <condense val="0"/>
        <extend val="0"/>
        <outline val="0"/>
        <shadow val="0"/>
        <u val="none"/>
        <vertAlign val="baseline"/>
        <sz val="12"/>
        <color auto="1"/>
        <name val="Arial"/>
        <scheme val="none"/>
      </font>
      <fill>
        <patternFill patternType="none">
          <fgColor indexed="64"/>
          <bgColor indexed="65"/>
        </patternFill>
      </fill>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border outline="0">
        <top style="thin">
          <color rgb="FF000000"/>
        </top>
        <bottom style="medium">
          <color rgb="FF000000"/>
        </bottom>
      </border>
    </dxf>
    <dxf>
      <font>
        <strike val="0"/>
        <outline val="0"/>
        <shadow val="0"/>
        <u val="none"/>
        <vertAlign val="baseline"/>
        <sz val="12"/>
        <name val="Arial"/>
        <scheme val="none"/>
      </font>
    </dxf>
    <dxf>
      <border>
        <bottom style="medium">
          <color rgb="FF000000"/>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auto="1"/>
        <name val="Arial"/>
        <scheme val="none"/>
      </font>
      <numFmt numFmtId="11" formatCode="&quot;$&quot;#,##0.00_);\(&quot;$&quot;#,##0.00\)"/>
      <alignment horizontal="right" vertical="center" textRotation="0" wrapText="1" indent="0" justifyLastLine="0" shrinkToFit="0" readingOrder="0"/>
      <border diagonalUp="0" diagonalDown="0">
        <left style="thin">
          <color indexed="64"/>
        </left>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border diagonalUp="0" diagonalDown="0">
        <left style="thin">
          <color indexed="64"/>
        </left>
        <right style="thin">
          <color indexed="64"/>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border diagonalUp="0" diagonalDown="0">
        <left/>
        <right style="thin">
          <color indexed="64"/>
        </right>
        <top style="medium">
          <color auto="1"/>
        </top>
        <bottom style="medium">
          <color auto="1"/>
        </bottom>
        <vertical style="thin">
          <color indexed="64"/>
        </vertical>
        <horizontal style="medium">
          <color auto="1"/>
        </horizontal>
      </border>
    </dxf>
    <dxf>
      <border outline="0">
        <top style="thin">
          <color rgb="FF000000"/>
        </top>
      </border>
    </dxf>
    <dxf>
      <font>
        <strike val="0"/>
        <outline val="0"/>
        <shadow val="0"/>
        <u val="none"/>
        <vertAlign val="baseline"/>
        <sz val="12"/>
        <color auto="1"/>
        <name val="Arial"/>
        <scheme val="none"/>
      </font>
    </dxf>
    <dxf>
      <border>
        <bottom style="medium">
          <color rgb="FF000000"/>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medium">
          <color auto="1"/>
        </horizontal>
      </border>
    </dxf>
    <dxf>
      <font>
        <strike val="0"/>
        <outline val="0"/>
        <shadow val="0"/>
        <u val="none"/>
        <vertAlign val="baseline"/>
        <sz val="12"/>
        <color auto="1"/>
        <name val="Arial"/>
        <scheme val="none"/>
      </font>
      <numFmt numFmtId="11" formatCode="&quot;$&quot;#,##0.00_);\(&quot;$&quot;#,##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medium">
          <color indexed="64"/>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thin">
          <color auto="1"/>
        </right>
        <top style="thin">
          <color indexed="64"/>
        </top>
        <bottom style="thin">
          <color indexed="64"/>
        </bottom>
        <vertical style="thin">
          <color auto="1"/>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color auto="1"/>
        <name val="Arial"/>
        <scheme val="none"/>
      </font>
      <fill>
        <patternFill patternType="none">
          <fgColor rgb="FF000000"/>
          <bgColor rgb="FFFFFFFF"/>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strike val="0"/>
        <outline val="0"/>
        <shadow val="0"/>
        <u val="none"/>
        <vertAlign val="baseline"/>
        <sz val="12"/>
        <color auto="1"/>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dxf>
    <dxf>
      <border>
        <bottom style="medium">
          <color indexed="64"/>
        </bottom>
      </border>
    </dxf>
    <dxf>
      <font>
        <strike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i val="0"/>
        <strike val="0"/>
        <condense val="0"/>
        <extend val="0"/>
        <outline val="0"/>
        <shadow val="0"/>
        <u val="none"/>
        <vertAlign val="baseline"/>
        <sz val="12"/>
        <color auto="1"/>
        <name val="Arial"/>
        <scheme val="none"/>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left/>
        <right/>
        <top style="medium">
          <color auto="1"/>
        </top>
        <bottom style="medium">
          <color auto="1"/>
        </bottom>
      </border>
    </dxf>
    <dxf>
      <font>
        <b/>
        <i val="0"/>
        <strike val="0"/>
        <condense val="0"/>
        <extend val="0"/>
        <outline val="0"/>
        <shadow val="0"/>
        <u val="none"/>
        <vertAlign val="baseline"/>
        <sz val="12"/>
        <color auto="1"/>
        <name val="Arial"/>
        <scheme val="none"/>
      </font>
      <fill>
        <patternFill patternType="none">
          <fgColor indexed="64"/>
          <bgColor indexed="65"/>
        </patternFill>
      </fill>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border outline="0">
        <top style="thin">
          <color indexed="64"/>
        </top>
        <bottom style="medium">
          <color indexed="64"/>
        </bottom>
      </border>
    </dxf>
    <dxf>
      <font>
        <strike val="0"/>
        <outline val="0"/>
        <shadow val="0"/>
        <u val="none"/>
        <vertAlign val="baseline"/>
        <sz val="12"/>
        <name val="Arial"/>
        <scheme val="none"/>
      </font>
    </dxf>
    <dxf>
      <border>
        <bottom style="medium">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strike val="0"/>
        <outline val="0"/>
        <shadow val="0"/>
        <u val="none"/>
        <vertAlign val="baseline"/>
        <sz val="12"/>
        <color auto="1"/>
        <name val="Arial"/>
        <scheme val="none"/>
      </font>
      <numFmt numFmtId="11" formatCode="&quot;$&quot;#,##0.00_);\(&quot;$&quot;#,##0.00\)"/>
      <alignment horizontal="right" vertical="center" textRotation="0" wrapText="1" indent="0" justifyLastLine="0" shrinkToFit="0" readingOrder="0"/>
      <border diagonalUp="0" diagonalDown="0" outline="0">
        <left style="thin">
          <color indexed="64"/>
        </left>
        <right/>
        <top style="medium">
          <color auto="1"/>
        </top>
        <bottom style="medium">
          <color auto="1"/>
        </bottom>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outline="0">
        <left style="thin">
          <color indexed="64"/>
        </left>
        <right/>
        <top style="medium">
          <color auto="1"/>
        </top>
        <bottom style="medium">
          <color auto="1"/>
        </bottom>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border diagonalUp="0" diagonalDown="0">
        <left style="thin">
          <color indexed="64"/>
        </left>
        <right style="thin">
          <color indexed="64"/>
        </right>
        <top style="medium">
          <color auto="1"/>
        </top>
        <bottom style="medium">
          <color auto="1"/>
        </bottom>
        <vertical style="thin">
          <color indexed="64"/>
        </vertical>
        <horizontal style="medium">
          <color auto="1"/>
        </horizontal>
      </border>
    </dxf>
    <dxf>
      <font>
        <strike val="0"/>
        <outline val="0"/>
        <shadow val="0"/>
        <u val="none"/>
        <vertAlign val="baseline"/>
        <sz val="12"/>
        <color auto="1"/>
        <name val="Arial"/>
        <scheme val="none"/>
      </font>
      <border diagonalUp="0" diagonalDown="0">
        <left/>
        <right style="thin">
          <color indexed="64"/>
        </right>
        <top style="medium">
          <color auto="1"/>
        </top>
        <bottom style="medium">
          <color auto="1"/>
        </bottom>
        <vertical style="thin">
          <color indexed="64"/>
        </vertical>
        <horizontal style="medium">
          <color auto="1"/>
        </horizontal>
      </border>
    </dxf>
    <dxf>
      <border outline="0">
        <top style="thin">
          <color indexed="64"/>
        </top>
      </border>
    </dxf>
    <dxf>
      <font>
        <strike val="0"/>
        <outline val="0"/>
        <shadow val="0"/>
        <u val="none"/>
        <vertAlign val="baseline"/>
        <sz val="12"/>
        <color auto="1"/>
        <name val="Arial"/>
        <scheme val="none"/>
      </font>
    </dxf>
    <dxf>
      <border>
        <bottom style="medium">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medium">
          <color auto="1"/>
        </horizontal>
      </border>
    </dxf>
    <dxf>
      <font>
        <b/>
        <strike val="0"/>
        <outline val="0"/>
        <shadow val="0"/>
        <u val="none"/>
        <vertAlign val="baseline"/>
        <sz val="12"/>
        <color auto="1"/>
        <name val="Arial"/>
        <scheme val="none"/>
      </font>
      <numFmt numFmtId="11" formatCode="&quot;$&quot;#,##0.00_);\(&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medium">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thin">
          <color auto="1"/>
        </right>
        <top style="thin">
          <color indexed="64"/>
        </top>
        <bottom style="thin">
          <color indexed="64"/>
        </bottom>
        <vertical style="thin">
          <color auto="1"/>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color theme="1"/>
      </font>
      <fill>
        <patternFill patternType="solid">
          <fgColor theme="4" tint="0.79995117038483843"/>
          <bgColor theme="0" tint="-4.9989318521683403E-2"/>
        </patternFill>
      </fill>
    </dxf>
    <dxf>
      <font>
        <b/>
        <i val="0"/>
        <color theme="1"/>
      </font>
    </dxf>
    <dxf>
      <font>
        <b/>
        <i val="0"/>
        <color theme="1"/>
      </font>
      <fill>
        <patternFill patternType="none">
          <bgColor auto="1"/>
        </patternFill>
      </fill>
      <border>
        <left/>
        <right/>
        <top style="medium">
          <color theme="1" tint="0.24994659260841701"/>
        </top>
        <bottom style="medium">
          <color theme="1" tint="0.24994659260841701"/>
        </bottom>
      </border>
    </dxf>
    <dxf>
      <font>
        <color theme="1" tint="0.34998626667073579"/>
      </font>
      <fill>
        <patternFill>
          <bgColor theme="0" tint="-0.14996795556505021"/>
        </patternFill>
      </fill>
      <border>
        <left/>
        <right/>
        <top style="medium">
          <color theme="1" tint="0.24994659260841701"/>
        </top>
        <bottom style="medium">
          <color theme="1" tint="0.24994659260841701"/>
        </bottom>
      </border>
    </dxf>
    <dxf>
      <font>
        <b val="0"/>
        <i val="0"/>
        <color theme="1"/>
      </font>
      <border>
        <left/>
        <right/>
        <top style="medium">
          <color theme="1" tint="0.24994659260841701"/>
        </top>
        <bottom style="medium">
          <color theme="1" tint="0.24994659260841701"/>
        </bottom>
        <horizontal style="thin">
          <color theme="1" tint="0.24994659260841701"/>
        </horizontal>
      </border>
    </dxf>
  </dxfs>
  <tableStyles count="1" defaultTableStyle="Invoice with Sales Tax" defaultPivotStyle="PivotStyleLight16">
    <tableStyle name="Invoice with Sales Tax" pivot="0" count="5">
      <tableStyleElement type="wholeTable" dxfId="90"/>
      <tableStyleElement type="headerRow" dxfId="89"/>
      <tableStyleElement type="totalRow" dxfId="88"/>
      <tableStyleElement type="lastColumn" dxfId="87"/>
      <tableStyleElement type="firstRowStripe" dxfId="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50222</xdr:colOff>
      <xdr:row>1</xdr:row>
      <xdr:rowOff>404090</xdr:rowOff>
    </xdr:from>
    <xdr:to>
      <xdr:col>2</xdr:col>
      <xdr:colOff>436976</xdr:colOff>
      <xdr:row>5</xdr:row>
      <xdr:rowOff>87168</xdr:rowOff>
    </xdr:to>
    <xdr:pic>
      <xdr:nvPicPr>
        <xdr:cNvPr id="3" name="Picture 2" descr="Placeholder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086" y="845704"/>
          <a:ext cx="1269981" cy="696191"/>
        </a:xfrm>
        <a:prstGeom prst="rect">
          <a:avLst/>
        </a:prstGeom>
      </xdr:spPr>
    </xdr:pic>
    <xdr:clientData/>
  </xdr:twoCellAnchor>
  <xdr:twoCellAnchor editAs="oneCell">
    <xdr:from>
      <xdr:col>4</xdr:col>
      <xdr:colOff>29441</xdr:colOff>
      <xdr:row>0</xdr:row>
      <xdr:rowOff>166111</xdr:rowOff>
    </xdr:from>
    <xdr:to>
      <xdr:col>4</xdr:col>
      <xdr:colOff>1311366</xdr:colOff>
      <xdr:row>1</xdr:row>
      <xdr:rowOff>118486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8754" y="166111"/>
          <a:ext cx="1281925" cy="388938"/>
        </a:xfrm>
        <a:prstGeom prst="rect">
          <a:avLst/>
        </a:prstGeom>
      </xdr:spPr>
    </xdr:pic>
    <xdr:clientData/>
  </xdr:twoCellAnchor>
  <xdr:twoCellAnchor editAs="oneCell">
    <xdr:from>
      <xdr:col>7</xdr:col>
      <xdr:colOff>1229591</xdr:colOff>
      <xdr:row>3</xdr:row>
      <xdr:rowOff>121227</xdr:rowOff>
    </xdr:from>
    <xdr:to>
      <xdr:col>11</xdr:col>
      <xdr:colOff>363681</xdr:colOff>
      <xdr:row>19</xdr:row>
      <xdr:rowOff>131756</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642023" y="1194954"/>
          <a:ext cx="4442113" cy="3067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50222</xdr:colOff>
      <xdr:row>1</xdr:row>
      <xdr:rowOff>404090</xdr:rowOff>
    </xdr:from>
    <xdr:to>
      <xdr:col>2</xdr:col>
      <xdr:colOff>436976</xdr:colOff>
      <xdr:row>5</xdr:row>
      <xdr:rowOff>87168</xdr:rowOff>
    </xdr:to>
    <xdr:pic>
      <xdr:nvPicPr>
        <xdr:cNvPr id="2" name="Picture 1" descr="Placeholder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622" y="842240"/>
          <a:ext cx="1272579" cy="692728"/>
        </a:xfrm>
        <a:prstGeom prst="rect">
          <a:avLst/>
        </a:prstGeom>
      </xdr:spPr>
    </xdr:pic>
    <xdr:clientData/>
  </xdr:twoCellAnchor>
  <xdr:twoCellAnchor editAs="oneCell">
    <xdr:from>
      <xdr:col>3</xdr:col>
      <xdr:colOff>1065285</xdr:colOff>
      <xdr:row>0</xdr:row>
      <xdr:rowOff>90704</xdr:rowOff>
    </xdr:from>
    <xdr:to>
      <xdr:col>4</xdr:col>
      <xdr:colOff>1235960</xdr:colOff>
      <xdr:row>1</xdr:row>
      <xdr:rowOff>43079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1441" y="90704"/>
          <a:ext cx="1289863" cy="392906"/>
        </a:xfrm>
        <a:prstGeom prst="rect">
          <a:avLst/>
        </a:prstGeom>
      </xdr:spPr>
    </xdr:pic>
    <xdr:clientData/>
  </xdr:twoCellAnchor>
  <xdr:twoCellAnchor editAs="oneCell">
    <xdr:from>
      <xdr:col>7</xdr:col>
      <xdr:colOff>821531</xdr:colOff>
      <xdr:row>5</xdr:row>
      <xdr:rowOff>178594</xdr:rowOff>
    </xdr:from>
    <xdr:to>
      <xdr:col>12</xdr:col>
      <xdr:colOff>300910</xdr:colOff>
      <xdr:row>27</xdr:row>
      <xdr:rowOff>130969</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227469" y="1631157"/>
          <a:ext cx="6242129" cy="4310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66675</xdr:colOff>
      <xdr:row>0</xdr:row>
      <xdr:rowOff>152400</xdr:rowOff>
    </xdr:from>
    <xdr:to>
      <xdr:col>17</xdr:col>
      <xdr:colOff>393988</xdr:colOff>
      <xdr:row>13</xdr:row>
      <xdr:rowOff>85863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01725" y="152400"/>
          <a:ext cx="4442113" cy="30671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9</xdr:row>
      <xdr:rowOff>133350</xdr:rowOff>
    </xdr:from>
    <xdr:to>
      <xdr:col>5</xdr:col>
      <xdr:colOff>284887</xdr:colOff>
      <xdr:row>40</xdr:row>
      <xdr:rowOff>75506</xdr:rowOff>
    </xdr:to>
    <xdr:pic>
      <xdr:nvPicPr>
        <xdr:cNvPr id="2" name="Picture 1"/>
        <xdr:cNvPicPr>
          <a:picLocks noChangeAspect="1"/>
        </xdr:cNvPicPr>
      </xdr:nvPicPr>
      <xdr:blipFill>
        <a:blip xmlns:r="http://schemas.openxmlformats.org/officeDocument/2006/relationships" r:embed="rId1"/>
        <a:stretch>
          <a:fillRect/>
        </a:stretch>
      </xdr:blipFill>
      <xdr:spPr>
        <a:xfrm>
          <a:off x="57150" y="2857500"/>
          <a:ext cx="6904762" cy="5552381"/>
        </a:xfrm>
        <a:prstGeom prst="rect">
          <a:avLst/>
        </a:prstGeom>
        <a:ln w="38100">
          <a:solidFill>
            <a:srgbClr val="0070C0"/>
          </a:solidFill>
        </a:ln>
      </xdr:spPr>
    </xdr:pic>
    <xdr:clientData/>
  </xdr:twoCellAnchor>
  <xdr:twoCellAnchor editAs="oneCell">
    <xdr:from>
      <xdr:col>6</xdr:col>
      <xdr:colOff>66675</xdr:colOff>
      <xdr:row>18</xdr:row>
      <xdr:rowOff>0</xdr:rowOff>
    </xdr:from>
    <xdr:to>
      <xdr:col>12</xdr:col>
      <xdr:colOff>393988</xdr:colOff>
      <xdr:row>34</xdr:row>
      <xdr:rowOff>171588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91425" y="3771900"/>
          <a:ext cx="4442113" cy="3067188"/>
        </a:xfrm>
        <a:prstGeom prst="rect">
          <a:avLst/>
        </a:prstGeom>
      </xdr:spPr>
    </xdr:pic>
    <xdr:clientData/>
  </xdr:twoCellAnchor>
  <xdr:twoCellAnchor editAs="oneCell">
    <xdr:from>
      <xdr:col>8</xdr:col>
      <xdr:colOff>152400</xdr:colOff>
      <xdr:row>1</xdr:row>
      <xdr:rowOff>57150</xdr:rowOff>
    </xdr:from>
    <xdr:to>
      <xdr:col>11</xdr:col>
      <xdr:colOff>536673</xdr:colOff>
      <xdr:row>7</xdr:row>
      <xdr:rowOff>361950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48750" y="247650"/>
          <a:ext cx="2441673" cy="1685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151181</xdr:colOff>
      <xdr:row>18</xdr:row>
      <xdr:rowOff>104377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80975"/>
          <a:ext cx="9752381" cy="3180952"/>
        </a:xfrm>
        <a:prstGeom prst="rect">
          <a:avLst/>
        </a:prstGeom>
      </xdr:spPr>
    </xdr:pic>
    <xdr:clientData/>
  </xdr:twoCellAnchor>
  <xdr:twoCellAnchor editAs="oneCell">
    <xdr:from>
      <xdr:col>0</xdr:col>
      <xdr:colOff>0</xdr:colOff>
      <xdr:row>20</xdr:row>
      <xdr:rowOff>0</xdr:rowOff>
    </xdr:from>
    <xdr:to>
      <xdr:col>13</xdr:col>
      <xdr:colOff>656028</xdr:colOff>
      <xdr:row>61</xdr:row>
      <xdr:rowOff>94311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3438525"/>
          <a:ext cx="9571428" cy="7514286"/>
        </a:xfrm>
        <a:prstGeom prst="rect">
          <a:avLst/>
        </a:prstGeom>
      </xdr:spPr>
    </xdr:pic>
    <xdr:clientData/>
  </xdr:twoCellAnchor>
  <xdr:twoCellAnchor editAs="oneCell">
    <xdr:from>
      <xdr:col>0</xdr:col>
      <xdr:colOff>0</xdr:colOff>
      <xdr:row>62</xdr:row>
      <xdr:rowOff>0</xdr:rowOff>
    </xdr:from>
    <xdr:to>
      <xdr:col>13</xdr:col>
      <xdr:colOff>665552</xdr:colOff>
      <xdr:row>80</xdr:row>
      <xdr:rowOff>171021</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11039475"/>
          <a:ext cx="9580952" cy="3428571"/>
        </a:xfrm>
        <a:prstGeom prst="rect">
          <a:avLst/>
        </a:prstGeom>
      </xdr:spPr>
    </xdr:pic>
    <xdr:clientData/>
  </xdr:twoCellAnchor>
  <xdr:twoCellAnchor editAs="oneCell">
    <xdr:from>
      <xdr:col>0</xdr:col>
      <xdr:colOff>0</xdr:colOff>
      <xdr:row>82</xdr:row>
      <xdr:rowOff>0</xdr:rowOff>
    </xdr:from>
    <xdr:to>
      <xdr:col>11</xdr:col>
      <xdr:colOff>199057</xdr:colOff>
      <xdr:row>124</xdr:row>
      <xdr:rowOff>75240</xdr:rowOff>
    </xdr:to>
    <xdr:pic>
      <xdr:nvPicPr>
        <xdr:cNvPr id="5" name="Picture 4"/>
        <xdr:cNvPicPr>
          <a:picLocks noChangeAspect="1"/>
        </xdr:cNvPicPr>
      </xdr:nvPicPr>
      <xdr:blipFill>
        <a:blip xmlns:r="http://schemas.openxmlformats.org/officeDocument/2006/relationships" r:embed="rId4"/>
        <a:stretch>
          <a:fillRect/>
        </a:stretch>
      </xdr:blipFill>
      <xdr:spPr>
        <a:xfrm>
          <a:off x="0" y="14658975"/>
          <a:ext cx="7742857" cy="7676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788006</xdr:colOff>
      <xdr:row>12</xdr:row>
      <xdr:rowOff>38099</xdr:rowOff>
    </xdr:from>
    <xdr:to>
      <xdr:col>1</xdr:col>
      <xdr:colOff>4863637</xdr:colOff>
      <xdr:row>56</xdr:row>
      <xdr:rowOff>142875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88006" y="3752849"/>
          <a:ext cx="7857056" cy="8067676"/>
        </a:xfrm>
        <a:prstGeom prst="rect">
          <a:avLst/>
        </a:prstGeom>
      </xdr:spPr>
    </xdr:pic>
    <xdr:clientData/>
  </xdr:twoCellAnchor>
  <xdr:twoCellAnchor>
    <xdr:from>
      <xdr:col>1</xdr:col>
      <xdr:colOff>1295402</xdr:colOff>
      <xdr:row>46</xdr:row>
      <xdr:rowOff>38100</xdr:rowOff>
    </xdr:from>
    <xdr:to>
      <xdr:col>1</xdr:col>
      <xdr:colOff>5048250</xdr:colOff>
      <xdr:row>46</xdr:row>
      <xdr:rowOff>66675</xdr:rowOff>
    </xdr:to>
    <xdr:cxnSp macro="">
      <xdr:nvCxnSpPr>
        <xdr:cNvPr id="4" name="Straight Arrow Connector 3"/>
        <xdr:cNvCxnSpPr/>
      </xdr:nvCxnSpPr>
      <xdr:spPr>
        <a:xfrm flipH="1">
          <a:off x="5076827" y="9906000"/>
          <a:ext cx="3752848" cy="285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1292831</xdr:colOff>
      <xdr:row>48</xdr:row>
      <xdr:rowOff>114299</xdr:rowOff>
    </xdr:from>
    <xdr:to>
      <xdr:col>1</xdr:col>
      <xdr:colOff>5045679</xdr:colOff>
      <xdr:row>48</xdr:row>
      <xdr:rowOff>142874</xdr:rowOff>
    </xdr:to>
    <xdr:cxnSp macro="">
      <xdr:nvCxnSpPr>
        <xdr:cNvPr id="8" name="Straight Arrow Connector 7"/>
        <xdr:cNvCxnSpPr/>
      </xdr:nvCxnSpPr>
      <xdr:spPr>
        <a:xfrm flipH="1">
          <a:off x="5074256" y="10344149"/>
          <a:ext cx="3752848" cy="285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5" name="Table5" displayName="Table5" ref="B25:G38" totalsRowShown="0" headerRowDxfId="85" dataDxfId="83" headerRowBorderDxfId="84" tableBorderDxfId="82" totalsRowBorderDxfId="81">
  <tableColumns count="6">
    <tableColumn id="1" name="% Complete *" dataDxfId="80"/>
    <tableColumn id="2" name="Professional Personnel (Title)" dataDxfId="79"/>
    <tableColumn id="3" name="Name" dataDxfId="78"/>
    <tableColumn id="4" name="Hours" dataDxfId="77"/>
    <tableColumn id="5" name="Rate" dataDxfId="76" dataCellStyle="Currency"/>
    <tableColumn id="6" name="Amount" dataDxfId="75" dataCellStyle="Currency">
      <calculatedColumnFormula>Table5[[#This Row],[Hours]]*Table5[[#This Row],[Rate]]</calculatedColumnFormula>
    </tableColumn>
  </tableColumns>
  <tableStyleInfo name="TableStyleMedium18" showFirstColumn="0" showLastColumn="0" showRowStripes="1" showColumnStripes="0"/>
</table>
</file>

<file path=xl/tables/table2.xml><?xml version="1.0" encoding="utf-8"?>
<table xmlns="http://schemas.openxmlformats.org/spreadsheetml/2006/main" id="8" name="Table8" displayName="Table8" ref="B63:G70" totalsRowShown="0" headerRowDxfId="74" dataDxfId="72" headerRowBorderDxfId="73" tableBorderDxfId="71">
  <tableColumns count="6">
    <tableColumn id="1" name="Expense Type" dataDxfId="70"/>
    <tableColumn id="2" name="Personnel" dataDxfId="69"/>
    <tableColumn id="3" name="Usage " dataDxfId="68"/>
    <tableColumn id="4" name="Usage Type" dataDxfId="67"/>
    <tableColumn id="5" name="Rate/ Per Diem " dataDxfId="66" dataCellStyle="Currency"/>
    <tableColumn id="6" name="Expense Total" dataDxfId="65" dataCellStyle="Currency">
      <calculatedColumnFormula>Table8[[#This Row],[Rate/ Per Diem ]]*Table8[[#This Row],[Usage ]]</calculatedColumnFormula>
    </tableColumn>
  </tableColumns>
  <tableStyleInfo name="TableStyleMedium18" showFirstColumn="0" showLastColumn="0" showRowStripes="1" showColumnStripes="0"/>
</table>
</file>

<file path=xl/tables/table3.xml><?xml version="1.0" encoding="utf-8"?>
<table xmlns="http://schemas.openxmlformats.org/spreadsheetml/2006/main" id="1" name="Table1" displayName="Table1" ref="B42:G45" totalsRowShown="0" headerRowDxfId="64" dataDxfId="62" headerRowBorderDxfId="63" tableBorderDxfId="61">
  <tableColumns count="6">
    <tableColumn id="1" name="% Complete" dataDxfId="60"/>
    <tableColumn id="2" name="Professional Personnel (Title)" dataDxfId="59"/>
    <tableColumn id="3" name="Name" dataDxfId="58"/>
    <tableColumn id="4" name="Hours" dataDxfId="57"/>
    <tableColumn id="5" name="Rate" dataDxfId="56" dataCellStyle="Currency"/>
    <tableColumn id="6" name="Amount" dataDxfId="55" dataCellStyle="Currency">
      <calculatedColumnFormula>Table1[[#This Row],[Hours]]*Table1[[#This Row],[Rate]]</calculatedColumnFormula>
    </tableColumn>
  </tableColumns>
  <tableStyleInfo name="TableStyleMedium18" showFirstColumn="0" showLastColumn="0" showRowStripes="1" showColumnStripes="0"/>
</table>
</file>

<file path=xl/tables/table4.xml><?xml version="1.0" encoding="utf-8"?>
<table xmlns="http://schemas.openxmlformats.org/spreadsheetml/2006/main" id="3" name="Table3" displayName="Table3" ref="C74:G79" totalsRowShown="0" headerRowDxfId="54" dataDxfId="52" headerRowBorderDxfId="53" tableBorderDxfId="51" totalsRowBorderDxfId="50">
  <tableColumns count="5">
    <tableColumn id="1" name="ODC Type" dataDxfId="49"/>
    <tableColumn id="2" name="Usage/ Units" dataDxfId="48"/>
    <tableColumn id="3" name="Usage/ Units Type" dataDxfId="47"/>
    <tableColumn id="4" name="Rate" dataDxfId="46" dataCellStyle="Currency"/>
    <tableColumn id="5" name="ODC Total" dataDxfId="45" dataCellStyle="Currency">
      <calculatedColumnFormula>Table3[[#This Row],[Usage/ Units]]*Table3[[#This Row],[Rate]]</calculatedColumnFormula>
    </tableColumn>
  </tableColumns>
  <tableStyleInfo name="TableStyleMedium18" showFirstColumn="0" showLastColumn="0" showRowStripes="1" showColumnStripes="0"/>
</table>
</file>

<file path=xl/tables/table5.xml><?xml version="1.0" encoding="utf-8"?>
<table xmlns="http://schemas.openxmlformats.org/spreadsheetml/2006/main" id="2" name="Table53" displayName="Table53" ref="B25:G38" totalsRowShown="0" headerRowDxfId="44" dataDxfId="42" headerRowBorderDxfId="43" tableBorderDxfId="41" totalsRowBorderDxfId="40">
  <tableColumns count="6">
    <tableColumn id="1" name="% Complete" dataDxfId="39"/>
    <tableColumn id="2" name="Professional Personnel (Title)" dataDxfId="38"/>
    <tableColumn id="3" name="Name" dataDxfId="37"/>
    <tableColumn id="4" name="Hours" dataDxfId="36"/>
    <tableColumn id="5" name="Rate" dataDxfId="35" dataCellStyle="Currency"/>
    <tableColumn id="6" name="Amount" dataDxfId="34" dataCellStyle="Currency">
      <calculatedColumnFormula>Table53[[#This Row],[Hours]]*Table53[[#This Row],[Rate]]</calculatedColumnFormula>
    </tableColumn>
  </tableColumns>
  <tableStyleInfo name="TableStyleMedium18" showFirstColumn="0" showLastColumn="0" showRowStripes="1" showColumnStripes="0"/>
</table>
</file>

<file path=xl/tables/table6.xml><?xml version="1.0" encoding="utf-8"?>
<table xmlns="http://schemas.openxmlformats.org/spreadsheetml/2006/main" id="4" name="Table85" displayName="Table85" ref="B56:G63" totalsRowShown="0" headerRowDxfId="33" dataDxfId="31" headerRowBorderDxfId="32" tableBorderDxfId="30">
  <tableColumns count="6">
    <tableColumn id="1" name="Expense Type" dataDxfId="29"/>
    <tableColumn id="2" name="Personnel" dataDxfId="28"/>
    <tableColumn id="3" name="Usage " dataDxfId="27"/>
    <tableColumn id="4" name="Usage Type" dataDxfId="26"/>
    <tableColumn id="5" name="Rate/ Per Diem " dataDxfId="25" dataCellStyle="Currency"/>
    <tableColumn id="6" name="Expense Total" dataDxfId="24" dataCellStyle="Currency">
      <calculatedColumnFormula>Table85[[#This Row],[Rate/ Per Diem ]]*Table85[[#This Row],[Usage ]]</calculatedColumnFormula>
    </tableColumn>
  </tableColumns>
  <tableStyleInfo name="TableStyleMedium18" showFirstColumn="0" showLastColumn="0" showRowStripes="1" showColumnStripes="0"/>
</table>
</file>

<file path=xl/tables/table7.xml><?xml version="1.0" encoding="utf-8"?>
<table xmlns="http://schemas.openxmlformats.org/spreadsheetml/2006/main" id="7" name="Table18" displayName="Table18" ref="B42:G45" totalsRowShown="0" headerRowDxfId="23" dataDxfId="21" headerRowBorderDxfId="22" tableBorderDxfId="20">
  <tableColumns count="6">
    <tableColumn id="1" name="% Complete" dataDxfId="19"/>
    <tableColumn id="2" name="Professional Personnel (Title)" dataDxfId="18"/>
    <tableColumn id="3" name="Name" dataDxfId="17"/>
    <tableColumn id="4" name="Hours" dataDxfId="16"/>
    <tableColumn id="5" name="Rate" dataDxfId="15" dataCellStyle="Currency"/>
    <tableColumn id="6" name="Amount" dataDxfId="14" dataCellStyle="Currency">
      <calculatedColumnFormula>Table18[[#This Row],[Hours]]*Table18[[#This Row],[Rate]]</calculatedColumnFormula>
    </tableColumn>
  </tableColumns>
  <tableStyleInfo name="TableStyleMedium18" showFirstColumn="0" showLastColumn="0" showRowStripes="1" showColumnStripes="0"/>
</table>
</file>

<file path=xl/tables/table8.xml><?xml version="1.0" encoding="utf-8"?>
<table xmlns="http://schemas.openxmlformats.org/spreadsheetml/2006/main" id="9" name="Table310" displayName="Table310" ref="C67:G72" totalsRowShown="0" headerRowDxfId="13" dataDxfId="11" headerRowBorderDxfId="12" tableBorderDxfId="10" totalsRowBorderDxfId="9">
  <tableColumns count="5">
    <tableColumn id="1" name="ODC Type" dataDxfId="8"/>
    <tableColumn id="2" name="Usage/ Units" dataDxfId="7"/>
    <tableColumn id="3" name="Usage/ Units Type" dataDxfId="6"/>
    <tableColumn id="4" name="Rate" dataDxfId="5" dataCellStyle="Currency"/>
    <tableColumn id="5" name="ODC Total" dataDxfId="4" dataCellStyle="Currency"/>
  </tableColumns>
  <tableStyleInfo name="TableStyleMedium18" showFirstColumn="0" showLastColumn="0" showRowStripes="1" showColumnStripes="0"/>
</table>
</file>

<file path=xl/tables/table9.xml><?xml version="1.0" encoding="utf-8"?>
<table xmlns="http://schemas.openxmlformats.org/spreadsheetml/2006/main" id="6" name="Table6" displayName="Table6" ref="A1:A9" totalsRowShown="0" headerRowDxfId="3" dataDxfId="1" headerRowBorderDxfId="2">
  <tableColumns count="1">
    <tableColumn id="1" name="Consultant Invoice Resources" dataDxfId="0"/>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Invoice with Sales Tax">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Invoice with Sales Tax">
      <a:majorFont>
        <a:latin typeface="Tahoma"/>
        <a:ea typeface=""/>
        <a:cs typeface=""/>
      </a:majorFont>
      <a:minorFont>
        <a:latin typeface="Cambri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regon.gov/ODOT/Forms/2ODOT/288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oregon.gov/das/Financial/Acctng/Documents/40.10.00.pdf"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oregon.gov/odot/Business/Procurement/Pages/PSK.aspx" TargetMode="Externa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34998626667073579"/>
    <pageSetUpPr fitToPage="1"/>
  </sheetPr>
  <dimension ref="A1:P89"/>
  <sheetViews>
    <sheetView showGridLines="0" tabSelected="1" zoomScale="110" zoomScaleNormal="110" workbookViewId="0"/>
  </sheetViews>
  <sheetFormatPr defaultRowHeight="30" customHeight="1" x14ac:dyDescent="0.2"/>
  <cols>
    <col min="1" max="1" width="7" style="1" customWidth="1"/>
    <col min="2" max="2" width="11.625" customWidth="1"/>
    <col min="3" max="3" width="27.875" customWidth="1"/>
    <col min="4" max="4" width="14.625" style="1" customWidth="1"/>
    <col min="5" max="5" width="34.125" bestFit="1" customWidth="1"/>
    <col min="6" max="6" width="16.125" bestFit="1" customWidth="1"/>
    <col min="7" max="7" width="12.125" bestFit="1" customWidth="1"/>
    <col min="8" max="8" width="42.75" customWidth="1"/>
    <col min="12" max="12" width="9.25" customWidth="1"/>
  </cols>
  <sheetData>
    <row r="1" spans="2:16" ht="35.1" customHeight="1" x14ac:dyDescent="0.25">
      <c r="B1" s="253" t="s">
        <v>0</v>
      </c>
      <c r="C1" s="253"/>
      <c r="D1"/>
      <c r="E1" s="251" t="s">
        <v>183</v>
      </c>
      <c r="F1" s="251"/>
      <c r="G1" s="251"/>
      <c r="H1" s="228" t="s">
        <v>186</v>
      </c>
      <c r="I1" s="222"/>
      <c r="J1" s="223"/>
      <c r="K1" s="223"/>
      <c r="L1" s="223"/>
    </row>
    <row r="2" spans="2:16" s="1" customFormat="1" ht="35.1" customHeight="1" thickBot="1" x14ac:dyDescent="0.25">
      <c r="B2" s="308" t="s">
        <v>5</v>
      </c>
      <c r="C2" s="308"/>
      <c r="D2"/>
      <c r="E2" s="252"/>
      <c r="F2" s="252"/>
      <c r="G2" s="252"/>
      <c r="H2" s="229"/>
      <c r="I2" s="222"/>
      <c r="J2" s="223"/>
      <c r="K2" s="223"/>
      <c r="L2" s="223"/>
    </row>
    <row r="3" spans="2:16" ht="15" x14ac:dyDescent="0.2">
      <c r="C3" s="223"/>
      <c r="D3"/>
      <c r="E3" s="13" t="s">
        <v>6</v>
      </c>
      <c r="F3" s="309"/>
      <c r="G3" s="309"/>
    </row>
    <row r="4" spans="2:16" ht="15" customHeight="1" x14ac:dyDescent="0.2">
      <c r="C4" s="223"/>
      <c r="D4"/>
      <c r="E4" s="13" t="s">
        <v>7</v>
      </c>
      <c r="F4" s="309"/>
      <c r="G4" s="309"/>
    </row>
    <row r="5" spans="2:16" s="1" customFormat="1" ht="15" customHeight="1" x14ac:dyDescent="0.2">
      <c r="C5" s="223"/>
      <c r="D5"/>
      <c r="E5" s="13" t="s">
        <v>118</v>
      </c>
      <c r="F5" s="309"/>
      <c r="G5" s="309"/>
    </row>
    <row r="6" spans="2:16" ht="15" x14ac:dyDescent="0.2">
      <c r="C6" s="223"/>
      <c r="D6"/>
      <c r="E6" s="13" t="s">
        <v>80</v>
      </c>
      <c r="F6" s="309"/>
      <c r="G6" s="309"/>
    </row>
    <row r="7" spans="2:16" s="1" customFormat="1" ht="15" x14ac:dyDescent="0.2">
      <c r="C7" s="223"/>
      <c r="D7"/>
      <c r="E7" s="13" t="s">
        <v>81</v>
      </c>
      <c r="F7" s="309"/>
      <c r="G7" s="309"/>
      <c r="K7"/>
      <c r="L7"/>
      <c r="M7"/>
      <c r="N7"/>
      <c r="O7"/>
      <c r="P7"/>
    </row>
    <row r="8" spans="2:16" s="1" customFormat="1" ht="15" x14ac:dyDescent="0.2">
      <c r="C8" s="223"/>
      <c r="D8"/>
      <c r="E8" s="13" t="s">
        <v>8</v>
      </c>
      <c r="F8" s="230"/>
      <c r="G8" s="231"/>
      <c r="K8"/>
      <c r="L8"/>
      <c r="M8"/>
      <c r="N8"/>
      <c r="O8"/>
      <c r="P8"/>
    </row>
    <row r="9" spans="2:16" s="1" customFormat="1" ht="15" x14ac:dyDescent="0.2">
      <c r="C9" s="249" t="s">
        <v>1</v>
      </c>
      <c r="D9" s="250"/>
      <c r="E9" s="13" t="s">
        <v>9</v>
      </c>
      <c r="F9" s="230"/>
      <c r="G9" s="231"/>
      <c r="H9"/>
      <c r="I9"/>
      <c r="K9"/>
      <c r="L9"/>
      <c r="M9"/>
      <c r="N9"/>
      <c r="O9"/>
      <c r="P9"/>
    </row>
    <row r="10" spans="2:16" ht="15" x14ac:dyDescent="0.2">
      <c r="B10" s="1"/>
      <c r="C10" s="249" t="s">
        <v>2</v>
      </c>
      <c r="D10" s="256"/>
      <c r="E10" s="13" t="s">
        <v>10</v>
      </c>
      <c r="F10" s="230"/>
      <c r="G10" s="231"/>
    </row>
    <row r="11" spans="2:16" ht="15" x14ac:dyDescent="0.2">
      <c r="B11" s="1"/>
      <c r="C11" s="257" t="s">
        <v>4</v>
      </c>
      <c r="D11" s="258"/>
      <c r="E11" s="13" t="s">
        <v>29</v>
      </c>
      <c r="F11" s="230"/>
      <c r="G11" s="231"/>
    </row>
    <row r="12" spans="2:16" ht="15" x14ac:dyDescent="0.2">
      <c r="B12" s="1"/>
      <c r="D12"/>
      <c r="E12" s="13" t="s">
        <v>11</v>
      </c>
      <c r="F12" s="230"/>
      <c r="G12" s="231"/>
    </row>
    <row r="13" spans="2:16" ht="15.75" x14ac:dyDescent="0.2">
      <c r="B13" s="1"/>
      <c r="C13" s="259" t="s">
        <v>131</v>
      </c>
      <c r="D13" s="260"/>
      <c r="E13" s="14" t="s">
        <v>12</v>
      </c>
      <c r="F13" s="232">
        <f>F83</f>
        <v>21102.359602200002</v>
      </c>
      <c r="G13" s="233"/>
    </row>
    <row r="14" spans="2:16" ht="15" x14ac:dyDescent="0.2">
      <c r="B14" s="1"/>
      <c r="C14" s="11" t="s">
        <v>1</v>
      </c>
      <c r="D14" s="12"/>
      <c r="E14" s="15" t="s">
        <v>82</v>
      </c>
      <c r="F14" s="267">
        <v>1.6107</v>
      </c>
      <c r="G14" s="268">
        <v>1.6107</v>
      </c>
    </row>
    <row r="15" spans="2:16" ht="15" x14ac:dyDescent="0.2">
      <c r="B15" s="1"/>
      <c r="C15" s="11" t="s">
        <v>2</v>
      </c>
      <c r="D15" s="12"/>
      <c r="E15" s="13" t="s">
        <v>13</v>
      </c>
      <c r="F15" s="267">
        <v>0.1</v>
      </c>
      <c r="G15" s="268">
        <v>0.1</v>
      </c>
    </row>
    <row r="16" spans="2:16" ht="15" x14ac:dyDescent="0.2">
      <c r="B16" s="1"/>
      <c r="C16" s="247" t="s">
        <v>14</v>
      </c>
      <c r="D16" s="248"/>
      <c r="E16" s="13" t="s">
        <v>28</v>
      </c>
      <c r="F16" s="267">
        <v>1.1999999999999999E-3</v>
      </c>
      <c r="G16" s="268">
        <v>1.1999999999999999E-3</v>
      </c>
    </row>
    <row r="17" spans="1:12" s="1" customFormat="1" ht="15" x14ac:dyDescent="0.2">
      <c r="C17" s="192"/>
      <c r="D17" s="192"/>
      <c r="E17" s="234" t="s">
        <v>159</v>
      </c>
      <c r="F17" s="235"/>
      <c r="G17" s="236"/>
    </row>
    <row r="18" spans="1:12" s="1" customFormat="1" ht="15" x14ac:dyDescent="0.2">
      <c r="C18" s="243" t="s">
        <v>177</v>
      </c>
      <c r="D18" s="244"/>
      <c r="E18" s="237"/>
      <c r="F18" s="238"/>
      <c r="G18" s="239"/>
    </row>
    <row r="19" spans="1:12" s="1" customFormat="1" ht="15" x14ac:dyDescent="0.2">
      <c r="C19" s="245" t="s">
        <v>158</v>
      </c>
      <c r="D19" s="246"/>
      <c r="E19" s="237"/>
      <c r="F19" s="238"/>
      <c r="G19" s="239"/>
    </row>
    <row r="20" spans="1:12" s="1" customFormat="1" ht="15" x14ac:dyDescent="0.2">
      <c r="C20" s="245" t="s">
        <v>1</v>
      </c>
      <c r="D20" s="246"/>
      <c r="E20" s="237"/>
      <c r="F20" s="238"/>
      <c r="G20" s="239"/>
    </row>
    <row r="21" spans="1:12" s="1" customFormat="1" ht="15" x14ac:dyDescent="0.2">
      <c r="C21" s="247" t="s">
        <v>157</v>
      </c>
      <c r="D21" s="248"/>
      <c r="E21" s="240"/>
      <c r="F21" s="241"/>
      <c r="G21" s="242"/>
    </row>
    <row r="22" spans="1:12" s="1" customFormat="1" ht="6" customHeight="1" x14ac:dyDescent="0.2">
      <c r="E22" s="156"/>
      <c r="F22"/>
      <c r="G22"/>
      <c r="H22"/>
      <c r="I22"/>
    </row>
    <row r="23" spans="1:12" s="1" customFormat="1" ht="1.5" customHeight="1" thickBot="1" x14ac:dyDescent="0.25">
      <c r="C23"/>
      <c r="D23"/>
      <c r="E23"/>
      <c r="F23"/>
      <c r="G23"/>
      <c r="L23"/>
    </row>
    <row r="24" spans="1:12" ht="14.25" customHeight="1" thickBot="1" x14ac:dyDescent="0.25">
      <c r="A24" s="269" t="s">
        <v>36</v>
      </c>
      <c r="B24" s="270"/>
      <c r="C24" s="270"/>
      <c r="D24" s="270"/>
      <c r="E24" s="270"/>
      <c r="F24" s="270"/>
      <c r="G24" s="271"/>
    </row>
    <row r="25" spans="1:12" ht="36" customHeight="1" thickBot="1" x14ac:dyDescent="0.25">
      <c r="A25" s="134" t="s">
        <v>20</v>
      </c>
      <c r="B25" s="134" t="s">
        <v>180</v>
      </c>
      <c r="C25" s="136" t="s">
        <v>15</v>
      </c>
      <c r="D25" s="136" t="s">
        <v>3</v>
      </c>
      <c r="E25" s="137" t="s">
        <v>16</v>
      </c>
      <c r="F25" s="137" t="s">
        <v>17</v>
      </c>
      <c r="G25" s="138" t="s">
        <v>18</v>
      </c>
      <c r="H25" s="220" t="s">
        <v>181</v>
      </c>
    </row>
    <row r="26" spans="1:12" ht="15.75" x14ac:dyDescent="0.2">
      <c r="A26" s="124">
        <v>1</v>
      </c>
      <c r="B26" s="125"/>
      <c r="C26" s="126" t="s">
        <v>38</v>
      </c>
      <c r="D26" s="126" t="s">
        <v>41</v>
      </c>
      <c r="E26" s="126">
        <v>40</v>
      </c>
      <c r="F26" s="127">
        <v>33.71</v>
      </c>
      <c r="G26" s="205">
        <f>Table5[[#This Row],[Hours]]*Table5[[#This Row],[Rate]]</f>
        <v>1348.4</v>
      </c>
    </row>
    <row r="27" spans="1:12" x14ac:dyDescent="0.2">
      <c r="A27" s="121"/>
      <c r="B27" s="16"/>
      <c r="C27" s="17" t="s">
        <v>39</v>
      </c>
      <c r="D27" s="17" t="s">
        <v>42</v>
      </c>
      <c r="E27" s="17">
        <v>37</v>
      </c>
      <c r="F27" s="18">
        <v>34</v>
      </c>
      <c r="G27" s="206">
        <f>Table5[[#This Row],[Hours]]*Table5[[#This Row],[Rate]]</f>
        <v>1258</v>
      </c>
    </row>
    <row r="28" spans="1:12" ht="15.75" x14ac:dyDescent="0.2">
      <c r="A28" s="120"/>
      <c r="B28" s="16"/>
      <c r="C28" s="17" t="s">
        <v>40</v>
      </c>
      <c r="D28" s="17" t="s">
        <v>43</v>
      </c>
      <c r="E28" s="17">
        <v>38.5</v>
      </c>
      <c r="F28" s="18">
        <v>31.64</v>
      </c>
      <c r="G28" s="206">
        <f>Table5[[#This Row],[Hours]]*Table5[[#This Row],[Rate]]</f>
        <v>1218.1400000000001</v>
      </c>
    </row>
    <row r="29" spans="1:12" ht="15.75" x14ac:dyDescent="0.2">
      <c r="A29" s="121">
        <v>2</v>
      </c>
      <c r="B29" s="16"/>
      <c r="C29" s="17" t="s">
        <v>44</v>
      </c>
      <c r="D29" s="17" t="s">
        <v>45</v>
      </c>
      <c r="E29" s="17">
        <v>32</v>
      </c>
      <c r="F29" s="18">
        <v>51.71</v>
      </c>
      <c r="G29" s="206">
        <f>Table5[[#This Row],[Hours]]*Table5[[#This Row],[Rate]]</f>
        <v>1654.72</v>
      </c>
    </row>
    <row r="30" spans="1:12" ht="15.75" x14ac:dyDescent="0.2">
      <c r="A30" s="120"/>
      <c r="B30" s="16"/>
      <c r="C30" s="17"/>
      <c r="D30" s="17"/>
      <c r="E30" s="17"/>
      <c r="F30" s="18"/>
      <c r="G30" s="206">
        <f>Table5[[#This Row],[Hours]]*Table5[[#This Row],[Rate]]</f>
        <v>0</v>
      </c>
    </row>
    <row r="31" spans="1:12" ht="15.75" x14ac:dyDescent="0.2">
      <c r="A31" s="121"/>
      <c r="B31" s="16"/>
      <c r="C31" s="17"/>
      <c r="D31" s="17"/>
      <c r="E31" s="17"/>
      <c r="F31" s="18"/>
      <c r="G31" s="206">
        <f>Table5[[#This Row],[Hours]]*Table5[[#This Row],[Rate]]</f>
        <v>0</v>
      </c>
    </row>
    <row r="32" spans="1:12" ht="15.75" x14ac:dyDescent="0.2">
      <c r="A32" s="120"/>
      <c r="B32" s="16"/>
      <c r="C32" s="17"/>
      <c r="D32" s="17"/>
      <c r="E32" s="17"/>
      <c r="F32" s="18"/>
      <c r="G32" s="206">
        <f>Table5[[#This Row],[Hours]]*Table5[[#This Row],[Rate]]</f>
        <v>0</v>
      </c>
    </row>
    <row r="33" spans="1:7" ht="15.75" x14ac:dyDescent="0.2">
      <c r="A33" s="121"/>
      <c r="B33" s="16"/>
      <c r="C33" s="17"/>
      <c r="D33" s="17"/>
      <c r="E33" s="17"/>
      <c r="F33" s="18"/>
      <c r="G33" s="206">
        <f>Table5[[#This Row],[Hours]]*Table5[[#This Row],[Rate]]</f>
        <v>0</v>
      </c>
    </row>
    <row r="34" spans="1:7" s="1" customFormat="1" ht="15.75" x14ac:dyDescent="0.2">
      <c r="A34" s="120"/>
      <c r="B34" s="16"/>
      <c r="C34" s="17"/>
      <c r="D34" s="17"/>
      <c r="E34" s="17"/>
      <c r="F34" s="18"/>
      <c r="G34" s="206">
        <f>Table5[[#This Row],[Hours]]*Table5[[#This Row],[Rate]]</f>
        <v>0</v>
      </c>
    </row>
    <row r="35" spans="1:7" s="1" customFormat="1" ht="15.75" x14ac:dyDescent="0.2">
      <c r="A35" s="121"/>
      <c r="B35" s="16"/>
      <c r="C35" s="17"/>
      <c r="D35" s="17"/>
      <c r="E35" s="17"/>
      <c r="F35" s="18"/>
      <c r="G35" s="207">
        <f>Table5[[#This Row],[Hours]]*Table5[[#This Row],[Rate]]</f>
        <v>0</v>
      </c>
    </row>
    <row r="36" spans="1:7" s="1" customFormat="1" ht="15.75" x14ac:dyDescent="0.2">
      <c r="A36" s="120"/>
      <c r="B36" s="16"/>
      <c r="C36" s="17"/>
      <c r="D36" s="17"/>
      <c r="E36" s="17"/>
      <c r="F36" s="18"/>
      <c r="G36" s="207">
        <f>Table5[[#This Row],[Hours]]*Table5[[#This Row],[Rate]]</f>
        <v>0</v>
      </c>
    </row>
    <row r="37" spans="1:7" s="1" customFormat="1" ht="15.75" x14ac:dyDescent="0.2">
      <c r="A37" s="121"/>
      <c r="B37" s="16"/>
      <c r="C37" s="17"/>
      <c r="D37" s="17"/>
      <c r="E37" s="17"/>
      <c r="F37" s="18"/>
      <c r="G37" s="206">
        <f>Table5[[#This Row],[Hours]]*Table5[[#This Row],[Rate]]</f>
        <v>0</v>
      </c>
    </row>
    <row r="38" spans="1:7" ht="16.5" thickBot="1" x14ac:dyDescent="0.25">
      <c r="A38" s="123"/>
      <c r="B38" s="20"/>
      <c r="C38" s="21"/>
      <c r="D38" s="21"/>
      <c r="E38" s="21"/>
      <c r="F38" s="22"/>
      <c r="G38" s="208">
        <f>Table5[[#This Row],[Hours]]*Table5[[#This Row],[Rate]]</f>
        <v>0</v>
      </c>
    </row>
    <row r="39" spans="1:7" ht="16.5" thickBot="1" x14ac:dyDescent="0.25">
      <c r="A39" s="24"/>
      <c r="B39" s="24"/>
      <c r="C39" s="24"/>
      <c r="D39" s="24"/>
      <c r="E39" s="24"/>
      <c r="F39" s="25" t="s">
        <v>19</v>
      </c>
      <c r="G39" s="26">
        <f>SUM(Table5[Amount])</f>
        <v>5479.26</v>
      </c>
    </row>
    <row r="40" spans="1:7" s="1" customFormat="1" ht="16.5" thickBot="1" x14ac:dyDescent="0.25">
      <c r="A40" s="24"/>
      <c r="B40" s="24"/>
      <c r="C40" s="24"/>
      <c r="D40" s="24"/>
      <c r="E40" s="24"/>
      <c r="F40" s="27"/>
      <c r="G40" s="28"/>
    </row>
    <row r="41" spans="1:7" s="1" customFormat="1" ht="14.25" customHeight="1" thickBot="1" x14ac:dyDescent="0.25">
      <c r="A41" s="264" t="s">
        <v>83</v>
      </c>
      <c r="B41" s="265"/>
      <c r="C41" s="265"/>
      <c r="D41" s="265"/>
      <c r="E41" s="265"/>
      <c r="F41" s="265"/>
      <c r="G41" s="266"/>
    </row>
    <row r="42" spans="1:7" s="1" customFormat="1" ht="32.25" thickBot="1" x14ac:dyDescent="0.25">
      <c r="A42" s="134" t="s">
        <v>20</v>
      </c>
      <c r="B42" s="135" t="s">
        <v>85</v>
      </c>
      <c r="C42" s="136" t="s">
        <v>15</v>
      </c>
      <c r="D42" s="136" t="s">
        <v>3</v>
      </c>
      <c r="E42" s="137" t="s">
        <v>16</v>
      </c>
      <c r="F42" s="137" t="s">
        <v>17</v>
      </c>
      <c r="G42" s="138" t="s">
        <v>18</v>
      </c>
    </row>
    <row r="43" spans="1:7" s="1" customFormat="1" ht="15.75" x14ac:dyDescent="0.2">
      <c r="A43" s="129"/>
      <c r="B43" s="130"/>
      <c r="C43" s="131"/>
      <c r="D43" s="131"/>
      <c r="E43" s="131"/>
      <c r="F43" s="132"/>
      <c r="G43" s="133">
        <f>Table1[[#This Row],[Hours]]*Table1[[#This Row],[Rate]]</f>
        <v>0</v>
      </c>
    </row>
    <row r="44" spans="1:7" s="1" customFormat="1" ht="15.75" x14ac:dyDescent="0.2">
      <c r="A44" s="32"/>
      <c r="B44" s="33"/>
      <c r="C44" s="29"/>
      <c r="D44" s="29"/>
      <c r="E44" s="29"/>
      <c r="F44" s="30"/>
      <c r="G44" s="31">
        <f>Table1[[#This Row],[Hours]]*Table1[[#This Row],[Rate]]</f>
        <v>0</v>
      </c>
    </row>
    <row r="45" spans="1:7" s="1" customFormat="1" ht="16.5" thickBot="1" x14ac:dyDescent="0.25">
      <c r="A45" s="34"/>
      <c r="B45" s="35"/>
      <c r="C45" s="36"/>
      <c r="D45" s="36"/>
      <c r="E45" s="36"/>
      <c r="F45" s="37"/>
      <c r="G45" s="38">
        <f>Table1[[#This Row],[Hours]]*Table1[[#This Row],[Rate]]</f>
        <v>0</v>
      </c>
    </row>
    <row r="46" spans="1:7" s="1" customFormat="1" ht="31.5" x14ac:dyDescent="0.2">
      <c r="A46" s="24"/>
      <c r="B46" s="24"/>
      <c r="C46" s="24"/>
      <c r="D46" s="24"/>
      <c r="E46" s="24"/>
      <c r="F46" s="39" t="s">
        <v>84</v>
      </c>
      <c r="G46" s="40">
        <f>SUM(Table1[Amount])</f>
        <v>0</v>
      </c>
    </row>
    <row r="47" spans="1:7" s="1" customFormat="1" ht="16.5" thickBot="1" x14ac:dyDescent="0.25">
      <c r="A47" s="24"/>
      <c r="B47" s="24"/>
      <c r="C47" s="24"/>
      <c r="D47" s="24"/>
      <c r="E47" s="24"/>
      <c r="F47" s="27"/>
      <c r="G47" s="28"/>
    </row>
    <row r="48" spans="1:7" ht="16.5" thickBot="1" x14ac:dyDescent="0.25">
      <c r="A48" s="24"/>
      <c r="B48" s="261" t="s">
        <v>160</v>
      </c>
      <c r="C48" s="262"/>
      <c r="D48" s="262"/>
      <c r="E48" s="262"/>
      <c r="F48" s="262"/>
      <c r="G48" s="263"/>
    </row>
    <row r="49" spans="1:8" ht="16.5" thickBot="1" x14ac:dyDescent="0.25">
      <c r="A49" s="24"/>
      <c r="B49" s="224" t="s">
        <v>25</v>
      </c>
      <c r="C49" s="225"/>
      <c r="D49" s="137" t="s">
        <v>22</v>
      </c>
      <c r="E49" s="137" t="s">
        <v>23</v>
      </c>
      <c r="F49" s="226" t="s">
        <v>24</v>
      </c>
      <c r="G49" s="227"/>
    </row>
    <row r="50" spans="1:8" ht="15.75" x14ac:dyDescent="0.2">
      <c r="A50" s="24"/>
      <c r="B50" s="304" t="s">
        <v>21</v>
      </c>
      <c r="C50" s="305"/>
      <c r="D50" s="139">
        <f>F14</f>
        <v>1.6107</v>
      </c>
      <c r="E50" s="140">
        <f>G39</f>
        <v>5479.26</v>
      </c>
      <c r="F50" s="286">
        <f>D50*E50</f>
        <v>8825.444082</v>
      </c>
      <c r="G50" s="287"/>
    </row>
    <row r="51" spans="1:8" ht="15.75" x14ac:dyDescent="0.2">
      <c r="A51" s="24"/>
      <c r="B51" s="306" t="s">
        <v>27</v>
      </c>
      <c r="C51" s="307"/>
      <c r="D51" s="41">
        <f>F15</f>
        <v>0.1</v>
      </c>
      <c r="E51" s="42">
        <f>G39+F50</f>
        <v>14304.704082</v>
      </c>
      <c r="F51" s="282">
        <f t="shared" ref="F51:F52" si="0">D51*E51</f>
        <v>1430.4704082000001</v>
      </c>
      <c r="G51" s="283"/>
    </row>
    <row r="52" spans="1:8" ht="16.5" thickBot="1" x14ac:dyDescent="0.25">
      <c r="A52" s="24"/>
      <c r="B52" s="275" t="s">
        <v>26</v>
      </c>
      <c r="C52" s="276"/>
      <c r="D52" s="43">
        <f>F16</f>
        <v>1.1999999999999999E-3</v>
      </c>
      <c r="E52" s="44">
        <f>G39</f>
        <v>5479.26</v>
      </c>
      <c r="F52" s="280">
        <f t="shared" si="0"/>
        <v>6.5751119999999998</v>
      </c>
      <c r="G52" s="281"/>
    </row>
    <row r="53" spans="1:8" ht="16.5" thickBot="1" x14ac:dyDescent="0.25">
      <c r="A53" s="24"/>
      <c r="B53" s="24"/>
      <c r="C53" s="24"/>
      <c r="D53" s="24"/>
      <c r="E53" s="25" t="s">
        <v>184</v>
      </c>
      <c r="F53" s="274">
        <f>SUM(F50:G52)</f>
        <v>10262.489602200001</v>
      </c>
      <c r="G53" s="273"/>
    </row>
    <row r="54" spans="1:8" s="1" customFormat="1" ht="16.5" thickBot="1" x14ac:dyDescent="0.25">
      <c r="A54" s="24"/>
      <c r="B54" s="24"/>
      <c r="C54" s="24"/>
      <c r="D54" s="24"/>
      <c r="E54" s="27"/>
      <c r="F54" s="193"/>
      <c r="G54" s="193"/>
    </row>
    <row r="55" spans="1:8" s="1" customFormat="1" ht="15.75" customHeight="1" thickBot="1" x14ac:dyDescent="0.25">
      <c r="A55" s="24"/>
      <c r="B55" s="264" t="s">
        <v>169</v>
      </c>
      <c r="C55" s="265"/>
      <c r="D55" s="265"/>
      <c r="E55" s="265"/>
      <c r="F55" s="265"/>
      <c r="G55" s="266"/>
    </row>
    <row r="56" spans="1:8" s="1" customFormat="1" ht="16.5" thickBot="1" x14ac:dyDescent="0.25">
      <c r="A56" s="24"/>
      <c r="B56" s="288" t="s">
        <v>166</v>
      </c>
      <c r="C56" s="289"/>
      <c r="D56" s="289"/>
      <c r="E56" s="289"/>
      <c r="F56" s="296" t="s">
        <v>165</v>
      </c>
      <c r="G56" s="297"/>
    </row>
    <row r="57" spans="1:8" s="1" customFormat="1" ht="15.75" x14ac:dyDescent="0.2">
      <c r="A57" s="24"/>
      <c r="B57" s="290" t="s">
        <v>167</v>
      </c>
      <c r="C57" s="291"/>
      <c r="D57" s="291"/>
      <c r="E57" s="291"/>
      <c r="F57" s="298">
        <v>4788.1099999999997</v>
      </c>
      <c r="G57" s="299"/>
    </row>
    <row r="58" spans="1:8" s="1" customFormat="1" ht="15.75" x14ac:dyDescent="0.2">
      <c r="A58" s="24"/>
      <c r="B58" s="292"/>
      <c r="C58" s="293"/>
      <c r="D58" s="293"/>
      <c r="E58" s="293"/>
      <c r="F58" s="300"/>
      <c r="G58" s="301"/>
    </row>
    <row r="59" spans="1:8" s="1" customFormat="1" ht="16.5" thickBot="1" x14ac:dyDescent="0.25">
      <c r="A59" s="24"/>
      <c r="B59" s="294"/>
      <c r="C59" s="295"/>
      <c r="D59" s="295"/>
      <c r="E59" s="295"/>
      <c r="F59" s="302"/>
      <c r="G59" s="303"/>
    </row>
    <row r="60" spans="1:8" s="1" customFormat="1" ht="16.5" thickBot="1" x14ac:dyDescent="0.25">
      <c r="A60" s="24"/>
      <c r="B60" s="24"/>
      <c r="C60" s="24"/>
      <c r="D60" s="24"/>
      <c r="E60" s="194" t="s">
        <v>168</v>
      </c>
      <c r="F60" s="284">
        <f>SUM(F57:G59)</f>
        <v>4788.1099999999997</v>
      </c>
      <c r="G60" s="285"/>
    </row>
    <row r="61" spans="1:8" s="1" customFormat="1" ht="15.75" thickBot="1" x14ac:dyDescent="0.25">
      <c r="A61" s="24"/>
      <c r="B61" s="24"/>
      <c r="C61" s="24"/>
      <c r="D61" s="24"/>
      <c r="E61" s="24"/>
      <c r="F61" s="24"/>
      <c r="G61" s="24"/>
      <c r="H61"/>
    </row>
    <row r="62" spans="1:8" ht="16.5" thickBot="1" x14ac:dyDescent="0.25">
      <c r="A62" s="24"/>
      <c r="B62" s="261" t="s">
        <v>35</v>
      </c>
      <c r="C62" s="262"/>
      <c r="D62" s="262"/>
      <c r="E62" s="262"/>
      <c r="F62" s="262"/>
      <c r="G62" s="263"/>
    </row>
    <row r="63" spans="1:8" ht="30" customHeight="1" thickBot="1" x14ac:dyDescent="0.25">
      <c r="A63" s="24"/>
      <c r="B63" s="146" t="s">
        <v>30</v>
      </c>
      <c r="C63" s="137" t="s">
        <v>31</v>
      </c>
      <c r="D63" s="137" t="s">
        <v>32</v>
      </c>
      <c r="E63" s="137" t="s">
        <v>47</v>
      </c>
      <c r="F63" s="137" t="s">
        <v>50</v>
      </c>
      <c r="G63" s="138" t="s">
        <v>33</v>
      </c>
    </row>
    <row r="64" spans="1:8" ht="15.75" x14ac:dyDescent="0.2">
      <c r="A64" s="24"/>
      <c r="B64" s="141" t="s">
        <v>127</v>
      </c>
      <c r="C64" s="142" t="s">
        <v>45</v>
      </c>
      <c r="D64" s="143">
        <v>2</v>
      </c>
      <c r="E64" s="143" t="s">
        <v>48</v>
      </c>
      <c r="F64" s="144">
        <v>152</v>
      </c>
      <c r="G64" s="209">
        <f>Table8[[#This Row],[Rate/ Per Diem ]]*Table8[[#This Row],[Usage ]]</f>
        <v>304</v>
      </c>
      <c r="H64" s="155" t="s">
        <v>161</v>
      </c>
    </row>
    <row r="65" spans="1:8" ht="57" x14ac:dyDescent="0.2">
      <c r="A65" s="24"/>
      <c r="B65" s="45" t="s">
        <v>128</v>
      </c>
      <c r="C65" s="13" t="s">
        <v>45</v>
      </c>
      <c r="D65" s="46">
        <v>100</v>
      </c>
      <c r="E65" s="46" t="s">
        <v>49</v>
      </c>
      <c r="F65" s="49">
        <v>0.57499999999999996</v>
      </c>
      <c r="G65" s="210">
        <f>Table8[[#This Row],[Rate/ Per Diem ]]*Table8[[#This Row],[Usage ]]</f>
        <v>57.499999999999993</v>
      </c>
      <c r="H65" s="221" t="s">
        <v>185</v>
      </c>
    </row>
    <row r="66" spans="1:8" s="1" customFormat="1" x14ac:dyDescent="0.2">
      <c r="A66" s="24"/>
      <c r="B66" s="165" t="s">
        <v>141</v>
      </c>
      <c r="C66" s="13" t="s">
        <v>45</v>
      </c>
      <c r="D66" s="163">
        <v>1</v>
      </c>
      <c r="E66" s="163" t="s">
        <v>162</v>
      </c>
      <c r="F66" s="164">
        <f>55*0.75</f>
        <v>41.25</v>
      </c>
      <c r="G66" s="211">
        <f>Table8[[#This Row],[Rate/ Per Diem ]]*Table8[[#This Row],[Usage ]]</f>
        <v>41.25</v>
      </c>
      <c r="H66" s="155" t="s">
        <v>170</v>
      </c>
    </row>
    <row r="67" spans="1:8" s="1" customFormat="1" x14ac:dyDescent="0.2">
      <c r="A67" s="24"/>
      <c r="B67" s="165" t="s">
        <v>142</v>
      </c>
      <c r="C67" s="13" t="s">
        <v>45</v>
      </c>
      <c r="D67" s="163">
        <v>1</v>
      </c>
      <c r="E67" s="163" t="s">
        <v>144</v>
      </c>
      <c r="F67" s="47">
        <v>55</v>
      </c>
      <c r="G67" s="211">
        <f>Table8[[#This Row],[Rate/ Per Diem ]]*Table8[[#This Row],[Usage ]]</f>
        <v>55</v>
      </c>
      <c r="H67" s="155" t="s">
        <v>170</v>
      </c>
    </row>
    <row r="68" spans="1:8" x14ac:dyDescent="0.2">
      <c r="A68" s="24"/>
      <c r="B68" s="45" t="s">
        <v>143</v>
      </c>
      <c r="C68" s="13" t="s">
        <v>45</v>
      </c>
      <c r="D68" s="46">
        <v>1</v>
      </c>
      <c r="E68" s="163" t="s">
        <v>162</v>
      </c>
      <c r="F68" s="47">
        <f>55*0.75</f>
        <v>41.25</v>
      </c>
      <c r="G68" s="210">
        <f>Table8[[#This Row],[Rate/ Per Diem ]]*Table8[[#This Row],[Usage ]]</f>
        <v>41.25</v>
      </c>
      <c r="H68" s="155" t="s">
        <v>170</v>
      </c>
    </row>
    <row r="69" spans="1:8" ht="15.75" x14ac:dyDescent="0.2">
      <c r="A69" s="24"/>
      <c r="B69" s="45" t="s">
        <v>129</v>
      </c>
      <c r="C69" s="13" t="s">
        <v>45</v>
      </c>
      <c r="D69" s="46">
        <v>1</v>
      </c>
      <c r="E69" s="46" t="s">
        <v>46</v>
      </c>
      <c r="F69" s="47">
        <v>66</v>
      </c>
      <c r="G69" s="210">
        <f>Table8[[#This Row],[Rate/ Per Diem ]]*Table8[[#This Row],[Usage ]]</f>
        <v>66</v>
      </c>
      <c r="H69" s="155" t="s">
        <v>126</v>
      </c>
    </row>
    <row r="70" spans="1:8" ht="16.5" thickBot="1" x14ac:dyDescent="0.25">
      <c r="A70" s="24"/>
      <c r="B70" s="50"/>
      <c r="C70" s="51"/>
      <c r="D70" s="52"/>
      <c r="E70" s="52"/>
      <c r="F70" s="53"/>
      <c r="G70" s="212">
        <f>Table8[[#This Row],[Rate/ Per Diem ]]*Table8[[#This Row],[Usage ]]</f>
        <v>0</v>
      </c>
    </row>
    <row r="71" spans="1:8" ht="16.5" thickBot="1" x14ac:dyDescent="0.25">
      <c r="A71" s="24"/>
      <c r="B71" s="24"/>
      <c r="C71" s="24"/>
      <c r="D71" s="24"/>
      <c r="E71" s="24"/>
      <c r="F71" s="25" t="s">
        <v>34</v>
      </c>
      <c r="G71" s="26">
        <f>SUM(Table8[Expense Total])</f>
        <v>565</v>
      </c>
    </row>
    <row r="72" spans="1:8" s="1" customFormat="1" ht="15.75" thickBot="1" x14ac:dyDescent="0.25">
      <c r="A72" s="24"/>
      <c r="B72" s="24"/>
      <c r="C72" s="24"/>
      <c r="D72" s="24"/>
      <c r="E72" s="24"/>
      <c r="F72"/>
      <c r="G72"/>
    </row>
    <row r="73" spans="1:8" s="1" customFormat="1" ht="15.75" customHeight="1" thickBot="1" x14ac:dyDescent="0.25">
      <c r="A73" s="24"/>
      <c r="B73"/>
      <c r="C73" s="264" t="s">
        <v>120</v>
      </c>
      <c r="D73" s="265"/>
      <c r="E73" s="265"/>
      <c r="F73" s="265"/>
      <c r="G73" s="266"/>
    </row>
    <row r="74" spans="1:8" s="1" customFormat="1" ht="15.75" thickBot="1" x14ac:dyDescent="0.25">
      <c r="A74"/>
      <c r="B74"/>
      <c r="C74" s="149" t="s">
        <v>121</v>
      </c>
      <c r="D74" s="150" t="s">
        <v>122</v>
      </c>
      <c r="E74" s="150" t="s">
        <v>123</v>
      </c>
      <c r="F74" s="150" t="s">
        <v>17</v>
      </c>
      <c r="G74" s="151" t="s">
        <v>124</v>
      </c>
    </row>
    <row r="75" spans="1:8" s="1" customFormat="1" ht="15.75" x14ac:dyDescent="0.2">
      <c r="A75"/>
      <c r="B75"/>
      <c r="C75" s="147" t="s">
        <v>125</v>
      </c>
      <c r="D75" s="142">
        <v>50</v>
      </c>
      <c r="E75" s="142" t="s">
        <v>145</v>
      </c>
      <c r="F75" s="152">
        <v>0.02</v>
      </c>
      <c r="G75" s="213">
        <f>Table3[[#This Row],[Usage/ Units]]*Table3[[#This Row],[Rate]]</f>
        <v>1</v>
      </c>
      <c r="H75" s="155" t="s">
        <v>163</v>
      </c>
    </row>
    <row r="76" spans="1:8" s="1" customFormat="1" ht="15.75" x14ac:dyDescent="0.2">
      <c r="A76"/>
      <c r="B76"/>
      <c r="C76" s="115" t="s">
        <v>125</v>
      </c>
      <c r="D76" s="13">
        <v>65</v>
      </c>
      <c r="E76" s="13" t="s">
        <v>146</v>
      </c>
      <c r="F76" s="42">
        <v>0.1</v>
      </c>
      <c r="G76" s="214">
        <f>Table3[[#This Row],[Usage/ Units]]*Table3[[#This Row],[Rate]]</f>
        <v>6.5</v>
      </c>
      <c r="H76" s="155" t="s">
        <v>163</v>
      </c>
    </row>
    <row r="77" spans="1:8" s="1" customFormat="1" ht="14.25" customHeight="1" x14ac:dyDescent="0.2">
      <c r="A77"/>
      <c r="B77"/>
      <c r="C77" s="154"/>
      <c r="D77" s="13"/>
      <c r="E77" s="13"/>
      <c r="F77" s="42"/>
      <c r="G77" s="214">
        <f>Table3[[#This Row],[Usage/ Units]]*Table3[[#This Row],[Rate]]</f>
        <v>0</v>
      </c>
      <c r="H77" s="155"/>
    </row>
    <row r="78" spans="1:8" s="1" customFormat="1" ht="15.75" x14ac:dyDescent="0.2">
      <c r="A78"/>
      <c r="B78"/>
      <c r="C78" s="115"/>
      <c r="D78" s="13"/>
      <c r="E78" s="13"/>
      <c r="F78" s="42"/>
      <c r="G78" s="214">
        <f>Table3[[#This Row],[Usage/ Units]]*Table3[[#This Row],[Rate]]</f>
        <v>0</v>
      </c>
    </row>
    <row r="79" spans="1:8" s="1" customFormat="1" ht="15.75" x14ac:dyDescent="0.2">
      <c r="A79"/>
      <c r="B79"/>
      <c r="C79" s="116"/>
      <c r="D79" s="117"/>
      <c r="E79" s="117"/>
      <c r="F79" s="153"/>
      <c r="G79" s="215">
        <f>Table3[[#This Row],[Usage/ Units]]*Table3[[#This Row],[Rate]]</f>
        <v>0</v>
      </c>
    </row>
    <row r="80" spans="1:8" ht="16.5" thickBot="1" x14ac:dyDescent="0.25">
      <c r="A80"/>
      <c r="D80"/>
      <c r="F80" s="118" t="s">
        <v>119</v>
      </c>
      <c r="G80" s="119">
        <f>SUM(Table3[ODC Total])</f>
        <v>7.5</v>
      </c>
    </row>
    <row r="81" spans="1:7" s="1" customFormat="1" ht="15" x14ac:dyDescent="0.2">
      <c r="A81" s="24"/>
      <c r="B81" s="24"/>
      <c r="C81" s="24"/>
      <c r="D81" s="24"/>
      <c r="E81" s="24"/>
    </row>
    <row r="82" spans="1:7" s="1" customFormat="1" ht="15.75" thickBot="1" x14ac:dyDescent="0.25">
      <c r="A82" s="24"/>
      <c r="B82" s="24"/>
      <c r="C82" s="24"/>
      <c r="D82" s="24"/>
      <c r="E82" s="24"/>
    </row>
    <row r="83" spans="1:7" ht="21.75" customHeight="1" thickBot="1" x14ac:dyDescent="0.25">
      <c r="A83" s="277" t="s">
        <v>37</v>
      </c>
      <c r="B83" s="278"/>
      <c r="C83" s="278"/>
      <c r="D83" s="278"/>
      <c r="E83" s="279"/>
      <c r="F83" s="272">
        <f>G39+G46+F53+F60+G71+G80</f>
        <v>21102.359602200002</v>
      </c>
      <c r="G83" s="273"/>
    </row>
    <row r="84" spans="1:7" ht="30" customHeight="1" x14ac:dyDescent="0.2">
      <c r="A84" s="24"/>
      <c r="B84" s="216"/>
      <c r="C84" s="217"/>
      <c r="D84" s="217"/>
      <c r="E84" s="218"/>
      <c r="F84" s="24"/>
      <c r="G84" s="24"/>
    </row>
    <row r="85" spans="1:7" ht="30" customHeight="1" x14ac:dyDescent="0.2">
      <c r="B85" s="185"/>
      <c r="C85" s="186"/>
      <c r="D85" s="186"/>
      <c r="E85" s="187"/>
    </row>
    <row r="86" spans="1:7" ht="30" customHeight="1" x14ac:dyDescent="0.2">
      <c r="B86" s="185"/>
      <c r="C86" s="254"/>
      <c r="D86" s="254"/>
      <c r="E86" s="255"/>
    </row>
    <row r="87" spans="1:7" ht="30" customHeight="1" x14ac:dyDescent="0.2">
      <c r="B87" s="185"/>
      <c r="C87" s="186"/>
      <c r="D87" s="186"/>
      <c r="E87" s="187"/>
    </row>
    <row r="88" spans="1:7" ht="30" customHeight="1" x14ac:dyDescent="0.2">
      <c r="B88" s="185"/>
      <c r="C88" s="219" t="s">
        <v>156</v>
      </c>
      <c r="D88" s="186"/>
      <c r="E88" s="187"/>
    </row>
    <row r="89" spans="1:7" ht="30" customHeight="1" thickBot="1" x14ac:dyDescent="0.25">
      <c r="B89" s="189"/>
      <c r="D89" s="190"/>
      <c r="E89" s="191"/>
    </row>
  </sheetData>
  <mergeCells count="57">
    <mergeCell ref="B2:C2"/>
    <mergeCell ref="C3:C8"/>
    <mergeCell ref="F3:G3"/>
    <mergeCell ref="F4:G4"/>
    <mergeCell ref="F5:G5"/>
    <mergeCell ref="F6:G6"/>
    <mergeCell ref="F7:G7"/>
    <mergeCell ref="F8:G8"/>
    <mergeCell ref="F50:G50"/>
    <mergeCell ref="B56:E56"/>
    <mergeCell ref="B57:E57"/>
    <mergeCell ref="B58:E58"/>
    <mergeCell ref="B59:E59"/>
    <mergeCell ref="F56:G56"/>
    <mergeCell ref="F57:G57"/>
    <mergeCell ref="F58:G58"/>
    <mergeCell ref="F59:G59"/>
    <mergeCell ref="B55:G55"/>
    <mergeCell ref="B50:C50"/>
    <mergeCell ref="B51:C51"/>
    <mergeCell ref="A83:E83"/>
    <mergeCell ref="C73:G73"/>
    <mergeCell ref="F52:G52"/>
    <mergeCell ref="F51:G51"/>
    <mergeCell ref="F60:G60"/>
    <mergeCell ref="B1:C1"/>
    <mergeCell ref="C86:E86"/>
    <mergeCell ref="C10:D10"/>
    <mergeCell ref="C11:D11"/>
    <mergeCell ref="C13:D13"/>
    <mergeCell ref="B62:G62"/>
    <mergeCell ref="A41:G41"/>
    <mergeCell ref="C16:D16"/>
    <mergeCell ref="F14:G14"/>
    <mergeCell ref="F15:G15"/>
    <mergeCell ref="F16:G16"/>
    <mergeCell ref="A24:G24"/>
    <mergeCell ref="F83:G83"/>
    <mergeCell ref="F53:G53"/>
    <mergeCell ref="B48:G48"/>
    <mergeCell ref="B52:C52"/>
    <mergeCell ref="I1:L2"/>
    <mergeCell ref="B49:C49"/>
    <mergeCell ref="F49:G49"/>
    <mergeCell ref="H1:H2"/>
    <mergeCell ref="F11:G11"/>
    <mergeCell ref="F10:G10"/>
    <mergeCell ref="F13:G13"/>
    <mergeCell ref="E17:G21"/>
    <mergeCell ref="C18:D18"/>
    <mergeCell ref="C19:D19"/>
    <mergeCell ref="C20:D20"/>
    <mergeCell ref="C21:D21"/>
    <mergeCell ref="F12:G12"/>
    <mergeCell ref="F9:G9"/>
    <mergeCell ref="C9:D9"/>
    <mergeCell ref="E1:G2"/>
  </mergeCells>
  <dataValidations xWindow="906" yWindow="570" count="8">
    <dataValidation allowBlank="1" showInputMessage="1" showErrorMessage="1" prompt="Enter company Street Address in this cell" sqref="C9"/>
    <dataValidation allowBlank="1" showInputMessage="1" showErrorMessage="1" prompt="Enter company City, State, and Zip Code in this cell" sqref="C10"/>
    <dataValidation allowBlank="1" showInputMessage="1" showErrorMessage="1" prompt="Enter company Phone number in this cell" sqref="C11"/>
    <dataValidation allowBlank="1" showInputMessage="1" showErrorMessage="1" prompt="Enter Bill To: Street Address in this cell" sqref="C14"/>
    <dataValidation allowBlank="1" showInputMessage="1" showErrorMessage="1" prompt="Enter Bill To: City, State, and Zip Code in this cell" sqref="C15"/>
    <dataValidation allowBlank="1" showInputMessage="1" showErrorMessage="1" prompt="Enter Bill To: Phone number in this cell" sqref="C16:C21"/>
    <dataValidation allowBlank="1" showInputMessage="1" showErrorMessage="1" prompt="Enter Company Name in this cell and Company Slogan in cell below" sqref="B1"/>
    <dataValidation allowBlank="1" showInputMessage="1" showErrorMessage="1" prompt="Enter Company Slogan in this cell and add company logo in cell below" sqref="B2"/>
  </dataValidations>
  <printOptions horizontalCentered="1"/>
  <pageMargins left="0.5" right="0.5" top="0.75" bottom="0.75" header="0.3" footer="0.3"/>
  <pageSetup scale="36" fitToHeight="0" orientation="portrait" r:id="rId1"/>
  <headerFooter differentFirst="1">
    <oddFooter>Page &amp;P of &amp;N</oddFooter>
  </headerFooter>
  <drawing r:id="rId2"/>
  <legacy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pageSetUpPr fitToPage="1"/>
  </sheetPr>
  <dimension ref="A1:H82"/>
  <sheetViews>
    <sheetView showGridLines="0" zoomScale="90" zoomScaleNormal="90" workbookViewId="0">
      <selection activeCell="J25" sqref="J25"/>
    </sheetView>
  </sheetViews>
  <sheetFormatPr defaultRowHeight="30" customHeight="1" x14ac:dyDescent="0.2"/>
  <cols>
    <col min="1" max="1" width="7" style="1" customWidth="1"/>
    <col min="2" max="2" width="11.625" style="1" customWidth="1"/>
    <col min="3" max="3" width="27.875" style="1" customWidth="1"/>
    <col min="4" max="4" width="14.625" style="1" customWidth="1"/>
    <col min="5" max="5" width="34.125" style="1" bestFit="1" customWidth="1"/>
    <col min="6" max="6" width="16.125" style="1" bestFit="1" customWidth="1"/>
    <col min="7" max="7" width="12.125" style="1" bestFit="1" customWidth="1"/>
    <col min="8" max="8" width="52.375" style="1" customWidth="1"/>
    <col min="9" max="11" width="9" style="1"/>
    <col min="12" max="12" width="9.25" style="1" customWidth="1"/>
    <col min="13" max="16384" width="9" style="1"/>
  </cols>
  <sheetData>
    <row r="1" spans="2:8" ht="35.1" customHeight="1" x14ac:dyDescent="0.25">
      <c r="B1" s="253" t="s">
        <v>0</v>
      </c>
      <c r="C1" s="253"/>
      <c r="E1" s="320" t="s">
        <v>182</v>
      </c>
      <c r="F1" s="320"/>
      <c r="G1" s="320"/>
      <c r="H1" s="228" t="s">
        <v>174</v>
      </c>
    </row>
    <row r="2" spans="2:8" ht="35.1" customHeight="1" thickBot="1" x14ac:dyDescent="0.25">
      <c r="B2" s="308" t="s">
        <v>5</v>
      </c>
      <c r="C2" s="308"/>
      <c r="E2" s="320"/>
      <c r="F2" s="320"/>
      <c r="G2" s="320"/>
      <c r="H2" s="229"/>
    </row>
    <row r="3" spans="2:8" ht="15" x14ac:dyDescent="0.2">
      <c r="C3" s="223"/>
      <c r="E3" s="13" t="s">
        <v>6</v>
      </c>
      <c r="F3" s="309"/>
      <c r="G3" s="309"/>
    </row>
    <row r="4" spans="2:8" ht="15" customHeight="1" x14ac:dyDescent="0.2">
      <c r="C4" s="223"/>
      <c r="E4" s="13" t="s">
        <v>7</v>
      </c>
      <c r="F4" s="309"/>
      <c r="G4" s="309"/>
    </row>
    <row r="5" spans="2:8" ht="15" customHeight="1" x14ac:dyDescent="0.2">
      <c r="C5" s="223"/>
      <c r="E5" s="13" t="s">
        <v>118</v>
      </c>
      <c r="F5" s="309"/>
      <c r="G5" s="309"/>
    </row>
    <row r="6" spans="2:8" ht="15" x14ac:dyDescent="0.2">
      <c r="C6" s="223"/>
      <c r="E6" s="13" t="s">
        <v>80</v>
      </c>
      <c r="F6" s="309"/>
      <c r="G6" s="309"/>
    </row>
    <row r="7" spans="2:8" ht="15" x14ac:dyDescent="0.2">
      <c r="C7" s="223"/>
      <c r="E7" s="13" t="s">
        <v>81</v>
      </c>
      <c r="F7" s="309"/>
      <c r="G7" s="309"/>
    </row>
    <row r="8" spans="2:8" ht="15" x14ac:dyDescent="0.2">
      <c r="C8" s="223"/>
      <c r="E8" s="13" t="s">
        <v>8</v>
      </c>
      <c r="F8" s="230"/>
      <c r="G8" s="231"/>
    </row>
    <row r="9" spans="2:8" ht="15" x14ac:dyDescent="0.2">
      <c r="C9" s="249" t="s">
        <v>1</v>
      </c>
      <c r="D9" s="250"/>
      <c r="E9" s="13" t="s">
        <v>9</v>
      </c>
      <c r="F9" s="230"/>
      <c r="G9" s="231"/>
    </row>
    <row r="10" spans="2:8" ht="15" x14ac:dyDescent="0.2">
      <c r="C10" s="249" t="s">
        <v>2</v>
      </c>
      <c r="D10" s="256"/>
      <c r="E10" s="13" t="s">
        <v>10</v>
      </c>
      <c r="F10" s="230"/>
      <c r="G10" s="231"/>
    </row>
    <row r="11" spans="2:8" ht="15" x14ac:dyDescent="0.2">
      <c r="C11" s="257" t="s">
        <v>4</v>
      </c>
      <c r="D11" s="258"/>
      <c r="E11" s="13" t="s">
        <v>29</v>
      </c>
      <c r="F11" s="230"/>
      <c r="G11" s="231"/>
    </row>
    <row r="12" spans="2:8" ht="15" x14ac:dyDescent="0.2">
      <c r="E12" s="13" t="s">
        <v>11</v>
      </c>
      <c r="F12" s="230"/>
      <c r="G12" s="231"/>
    </row>
    <row r="13" spans="2:8" ht="15.75" x14ac:dyDescent="0.2">
      <c r="C13" s="259" t="s">
        <v>131</v>
      </c>
      <c r="D13" s="260"/>
      <c r="E13" s="14" t="s">
        <v>12</v>
      </c>
      <c r="F13" s="318">
        <f>F76</f>
        <v>7488.1090079999994</v>
      </c>
      <c r="G13" s="319"/>
    </row>
    <row r="14" spans="2:8" ht="15" x14ac:dyDescent="0.2">
      <c r="C14" s="11" t="s">
        <v>1</v>
      </c>
      <c r="D14" s="12"/>
      <c r="E14" s="15" t="s">
        <v>82</v>
      </c>
      <c r="F14" s="230"/>
      <c r="G14" s="231"/>
    </row>
    <row r="15" spans="2:8" ht="15" x14ac:dyDescent="0.2">
      <c r="C15" s="11" t="s">
        <v>2</v>
      </c>
      <c r="D15" s="12"/>
      <c r="E15" s="13" t="s">
        <v>13</v>
      </c>
      <c r="F15" s="230"/>
      <c r="G15" s="231"/>
    </row>
    <row r="16" spans="2:8" ht="15" x14ac:dyDescent="0.2">
      <c r="C16" s="247" t="s">
        <v>14</v>
      </c>
      <c r="D16" s="248"/>
      <c r="E16" s="13" t="s">
        <v>28</v>
      </c>
      <c r="F16" s="230"/>
      <c r="G16" s="231"/>
    </row>
    <row r="17" spans="1:7" ht="15" x14ac:dyDescent="0.2">
      <c r="C17" s="192"/>
      <c r="D17" s="192"/>
      <c r="E17" s="234" t="s">
        <v>159</v>
      </c>
      <c r="F17" s="235"/>
      <c r="G17" s="236"/>
    </row>
    <row r="18" spans="1:7" ht="15" x14ac:dyDescent="0.2">
      <c r="C18" s="243" t="s">
        <v>178</v>
      </c>
      <c r="D18" s="244"/>
      <c r="E18" s="237"/>
      <c r="F18" s="238"/>
      <c r="G18" s="239"/>
    </row>
    <row r="19" spans="1:7" ht="15" x14ac:dyDescent="0.2">
      <c r="C19" s="245" t="s">
        <v>179</v>
      </c>
      <c r="D19" s="246"/>
      <c r="E19" s="237"/>
      <c r="F19" s="238"/>
      <c r="G19" s="239"/>
    </row>
    <row r="20" spans="1:7" ht="15" x14ac:dyDescent="0.2">
      <c r="C20" s="245" t="s">
        <v>1</v>
      </c>
      <c r="D20" s="246"/>
      <c r="E20" s="237"/>
      <c r="F20" s="238"/>
      <c r="G20" s="239"/>
    </row>
    <row r="21" spans="1:7" ht="15" x14ac:dyDescent="0.2">
      <c r="C21" s="247" t="s">
        <v>157</v>
      </c>
      <c r="D21" s="248"/>
      <c r="E21" s="240"/>
      <c r="F21" s="241"/>
      <c r="G21" s="242"/>
    </row>
    <row r="22" spans="1:7" ht="6" customHeight="1" x14ac:dyDescent="0.2">
      <c r="E22" s="156"/>
    </row>
    <row r="23" spans="1:7" ht="1.5" customHeight="1" thickBot="1" x14ac:dyDescent="0.25"/>
    <row r="24" spans="1:7" ht="14.25" customHeight="1" thickBot="1" x14ac:dyDescent="0.25">
      <c r="A24" s="269" t="s">
        <v>36</v>
      </c>
      <c r="B24" s="270"/>
      <c r="C24" s="270"/>
      <c r="D24" s="270"/>
      <c r="E24" s="270"/>
      <c r="F24" s="270"/>
      <c r="G24" s="271"/>
    </row>
    <row r="25" spans="1:7" ht="36" customHeight="1" thickBot="1" x14ac:dyDescent="0.25">
      <c r="A25" s="134" t="s">
        <v>20</v>
      </c>
      <c r="B25" s="134" t="s">
        <v>85</v>
      </c>
      <c r="C25" s="136" t="s">
        <v>15</v>
      </c>
      <c r="D25" s="136" t="s">
        <v>3</v>
      </c>
      <c r="E25" s="137" t="s">
        <v>16</v>
      </c>
      <c r="F25" s="137" t="s">
        <v>17</v>
      </c>
      <c r="G25" s="138" t="s">
        <v>18</v>
      </c>
    </row>
    <row r="26" spans="1:7" ht="15" x14ac:dyDescent="0.2">
      <c r="A26" s="124">
        <v>1</v>
      </c>
      <c r="B26" s="125"/>
      <c r="C26" s="126" t="s">
        <v>38</v>
      </c>
      <c r="D26" s="126" t="s">
        <v>41</v>
      </c>
      <c r="E26" s="126">
        <v>40</v>
      </c>
      <c r="F26" s="127">
        <v>33.71</v>
      </c>
      <c r="G26" s="128">
        <f>Table53[[#This Row],[Hours]]*Table53[[#This Row],[Rate]]</f>
        <v>1348.4</v>
      </c>
    </row>
    <row r="27" spans="1:7" x14ac:dyDescent="0.2">
      <c r="A27" s="121"/>
      <c r="B27" s="16"/>
      <c r="C27" s="17" t="s">
        <v>39</v>
      </c>
      <c r="D27" s="17" t="s">
        <v>42</v>
      </c>
      <c r="E27" s="17">
        <v>37</v>
      </c>
      <c r="F27" s="18">
        <v>34</v>
      </c>
      <c r="G27" s="19">
        <f>Table53[[#This Row],[Hours]]*Table53[[#This Row],[Rate]]</f>
        <v>1258</v>
      </c>
    </row>
    <row r="28" spans="1:7" ht="15" x14ac:dyDescent="0.2">
      <c r="A28" s="120"/>
      <c r="B28" s="16"/>
      <c r="C28" s="17"/>
      <c r="D28" s="17"/>
      <c r="E28" s="17"/>
      <c r="F28" s="18"/>
      <c r="G28" s="19">
        <f>Table53[[#This Row],[Hours]]*Table53[[#This Row],[Rate]]</f>
        <v>0</v>
      </c>
    </row>
    <row r="29" spans="1:7" ht="15" x14ac:dyDescent="0.2">
      <c r="A29" s="121"/>
      <c r="B29" s="16"/>
      <c r="C29" s="17"/>
      <c r="D29" s="17"/>
      <c r="E29" s="17"/>
      <c r="F29" s="18"/>
      <c r="G29" s="19">
        <f>Table53[[#This Row],[Hours]]*Table53[[#This Row],[Rate]]</f>
        <v>0</v>
      </c>
    </row>
    <row r="30" spans="1:7" ht="15" x14ac:dyDescent="0.2">
      <c r="A30" s="120"/>
      <c r="B30" s="16"/>
      <c r="C30" s="17"/>
      <c r="D30" s="17"/>
      <c r="E30" s="17"/>
      <c r="F30" s="18"/>
      <c r="G30" s="19">
        <f>Table53[[#This Row],[Hours]]*Table53[[#This Row],[Rate]]</f>
        <v>0</v>
      </c>
    </row>
    <row r="31" spans="1:7" ht="15" x14ac:dyDescent="0.2">
      <c r="A31" s="121"/>
      <c r="B31" s="16"/>
      <c r="C31" s="17"/>
      <c r="D31" s="17"/>
      <c r="E31" s="17"/>
      <c r="F31" s="18"/>
      <c r="G31" s="19">
        <f>Table53[[#This Row],[Hours]]*Table53[[#This Row],[Rate]]</f>
        <v>0</v>
      </c>
    </row>
    <row r="32" spans="1:7" ht="15" x14ac:dyDescent="0.2">
      <c r="A32" s="120"/>
      <c r="B32" s="16"/>
      <c r="C32" s="17"/>
      <c r="D32" s="17"/>
      <c r="E32" s="17"/>
      <c r="F32" s="18"/>
      <c r="G32" s="19">
        <f>Table53[[#This Row],[Hours]]*Table53[[#This Row],[Rate]]</f>
        <v>0</v>
      </c>
    </row>
    <row r="33" spans="1:7" ht="15" x14ac:dyDescent="0.2">
      <c r="A33" s="121"/>
      <c r="B33" s="16"/>
      <c r="C33" s="17"/>
      <c r="D33" s="17"/>
      <c r="E33" s="17"/>
      <c r="F33" s="18"/>
      <c r="G33" s="19">
        <f>Table53[[#This Row],[Hours]]*Table53[[#This Row],[Rate]]</f>
        <v>0</v>
      </c>
    </row>
    <row r="34" spans="1:7" ht="15" x14ac:dyDescent="0.2">
      <c r="A34" s="120"/>
      <c r="B34" s="16"/>
      <c r="C34" s="17"/>
      <c r="D34" s="17"/>
      <c r="E34" s="17"/>
      <c r="F34" s="18"/>
      <c r="G34" s="19">
        <f>Table53[[#This Row],[Hours]]*Table53[[#This Row],[Rate]]</f>
        <v>0</v>
      </c>
    </row>
    <row r="35" spans="1:7" ht="15" x14ac:dyDescent="0.2">
      <c r="A35" s="121"/>
      <c r="B35" s="16"/>
      <c r="C35" s="17"/>
      <c r="D35" s="17"/>
      <c r="E35" s="17"/>
      <c r="F35" s="18"/>
      <c r="G35" s="122">
        <f>Table53[[#This Row],[Hours]]*Table53[[#This Row],[Rate]]</f>
        <v>0</v>
      </c>
    </row>
    <row r="36" spans="1:7" ht="15" x14ac:dyDescent="0.2">
      <c r="A36" s="120"/>
      <c r="B36" s="16"/>
      <c r="C36" s="17"/>
      <c r="D36" s="17"/>
      <c r="E36" s="17"/>
      <c r="F36" s="18"/>
      <c r="G36" s="122">
        <f>Table53[[#This Row],[Hours]]*Table53[[#This Row],[Rate]]</f>
        <v>0</v>
      </c>
    </row>
    <row r="37" spans="1:7" ht="15" x14ac:dyDescent="0.2">
      <c r="A37" s="121"/>
      <c r="B37" s="16"/>
      <c r="C37" s="17"/>
      <c r="D37" s="17"/>
      <c r="E37" s="17"/>
      <c r="F37" s="18"/>
      <c r="G37" s="19">
        <f>Table53[[#This Row],[Hours]]*Table53[[#This Row],[Rate]]</f>
        <v>0</v>
      </c>
    </row>
    <row r="38" spans="1:7" ht="15.75" thickBot="1" x14ac:dyDescent="0.25">
      <c r="A38" s="123"/>
      <c r="B38" s="20"/>
      <c r="C38" s="21"/>
      <c r="D38" s="21"/>
      <c r="E38" s="21"/>
      <c r="F38" s="22"/>
      <c r="G38" s="23">
        <f>Table53[[#This Row],[Hours]]*Table53[[#This Row],[Rate]]</f>
        <v>0</v>
      </c>
    </row>
    <row r="39" spans="1:7" ht="16.5" thickBot="1" x14ac:dyDescent="0.25">
      <c r="A39" s="24"/>
      <c r="B39" s="24"/>
      <c r="C39" s="24"/>
      <c r="D39" s="24"/>
      <c r="E39" s="24"/>
      <c r="F39" s="25" t="s">
        <v>19</v>
      </c>
      <c r="G39" s="26">
        <f>SUM(Table53[Amount])</f>
        <v>2606.4</v>
      </c>
    </row>
    <row r="40" spans="1:7" ht="16.5" thickBot="1" x14ac:dyDescent="0.25">
      <c r="A40" s="24"/>
      <c r="B40" s="24"/>
      <c r="C40" s="24"/>
      <c r="D40" s="24"/>
      <c r="E40" s="24"/>
      <c r="F40" s="27"/>
      <c r="G40" s="28"/>
    </row>
    <row r="41" spans="1:7" ht="14.25" customHeight="1" thickBot="1" x14ac:dyDescent="0.25">
      <c r="A41" s="264" t="s">
        <v>83</v>
      </c>
      <c r="B41" s="265"/>
      <c r="C41" s="265"/>
      <c r="D41" s="265"/>
      <c r="E41" s="265"/>
      <c r="F41" s="265"/>
      <c r="G41" s="266"/>
    </row>
    <row r="42" spans="1:7" ht="32.25" thickBot="1" x14ac:dyDescent="0.25">
      <c r="A42" s="134" t="s">
        <v>20</v>
      </c>
      <c r="B42" s="135" t="s">
        <v>85</v>
      </c>
      <c r="C42" s="136" t="s">
        <v>15</v>
      </c>
      <c r="D42" s="136" t="s">
        <v>3</v>
      </c>
      <c r="E42" s="137" t="s">
        <v>16</v>
      </c>
      <c r="F42" s="137" t="s">
        <v>17</v>
      </c>
      <c r="G42" s="138" t="s">
        <v>18</v>
      </c>
    </row>
    <row r="43" spans="1:7" ht="15.75" x14ac:dyDescent="0.2">
      <c r="A43" s="129"/>
      <c r="B43" s="130"/>
      <c r="C43" s="131"/>
      <c r="D43" s="131"/>
      <c r="E43" s="131"/>
      <c r="F43" s="132"/>
      <c r="G43" s="133">
        <f>Table18[[#This Row],[Hours]]*Table18[[#This Row],[Rate]]</f>
        <v>0</v>
      </c>
    </row>
    <row r="44" spans="1:7" ht="15.75" x14ac:dyDescent="0.2">
      <c r="A44" s="32"/>
      <c r="B44" s="33"/>
      <c r="C44" s="29"/>
      <c r="D44" s="29"/>
      <c r="E44" s="29"/>
      <c r="F44" s="30"/>
      <c r="G44" s="31">
        <f>Table18[[#This Row],[Hours]]*Table18[[#This Row],[Rate]]</f>
        <v>0</v>
      </c>
    </row>
    <row r="45" spans="1:7" ht="16.5" thickBot="1" x14ac:dyDescent="0.25">
      <c r="A45" s="34"/>
      <c r="B45" s="35"/>
      <c r="C45" s="36"/>
      <c r="D45" s="36"/>
      <c r="E45" s="36"/>
      <c r="F45" s="37"/>
      <c r="G45" s="38">
        <f>Table18[[#This Row],[Hours]]*Table18[[#This Row],[Rate]]</f>
        <v>0</v>
      </c>
    </row>
    <row r="46" spans="1:7" ht="31.5" x14ac:dyDescent="0.2">
      <c r="A46" s="24"/>
      <c r="B46" s="24"/>
      <c r="C46" s="24"/>
      <c r="D46" s="24"/>
      <c r="E46" s="24"/>
      <c r="F46" s="39" t="s">
        <v>84</v>
      </c>
      <c r="G46" s="40">
        <f>SUM(Table18[Amount])</f>
        <v>0</v>
      </c>
    </row>
    <row r="47" spans="1:7" ht="16.5" thickBot="1" x14ac:dyDescent="0.25">
      <c r="A47" s="24"/>
      <c r="B47" s="24"/>
      <c r="C47" s="24"/>
      <c r="D47" s="24"/>
      <c r="E47" s="24"/>
      <c r="F47" s="27"/>
      <c r="G47" s="28"/>
    </row>
    <row r="48" spans="1:7" ht="16.5" thickBot="1" x14ac:dyDescent="0.25">
      <c r="A48" s="24"/>
      <c r="B48" s="261" t="s">
        <v>160</v>
      </c>
      <c r="C48" s="262"/>
      <c r="D48" s="262"/>
      <c r="E48" s="262"/>
      <c r="F48" s="262"/>
      <c r="G48" s="263"/>
    </row>
    <row r="49" spans="1:8" ht="16.5" thickBot="1" x14ac:dyDescent="0.25">
      <c r="A49" s="24"/>
      <c r="B49" s="224" t="s">
        <v>25</v>
      </c>
      <c r="C49" s="225"/>
      <c r="D49" s="137" t="s">
        <v>22</v>
      </c>
      <c r="E49" s="137" t="s">
        <v>23</v>
      </c>
      <c r="F49" s="226" t="s">
        <v>24</v>
      </c>
      <c r="G49" s="227"/>
    </row>
    <row r="50" spans="1:8" ht="15" x14ac:dyDescent="0.2">
      <c r="A50" s="24"/>
      <c r="B50" s="304" t="s">
        <v>21</v>
      </c>
      <c r="C50" s="305"/>
      <c r="D50" s="139">
        <v>1.6107</v>
      </c>
      <c r="E50" s="140">
        <f>G39</f>
        <v>2606.4</v>
      </c>
      <c r="F50" s="316">
        <f>D50*E50</f>
        <v>4198.1284800000003</v>
      </c>
      <c r="G50" s="317"/>
    </row>
    <row r="51" spans="1:8" ht="15" x14ac:dyDescent="0.2">
      <c r="A51" s="24"/>
      <c r="B51" s="306" t="s">
        <v>27</v>
      </c>
      <c r="C51" s="307"/>
      <c r="D51" s="41">
        <v>0.1</v>
      </c>
      <c r="E51" s="42">
        <f>G39+F50</f>
        <v>6804.5284800000009</v>
      </c>
      <c r="F51" s="312">
        <f t="shared" ref="F51:F52" si="0">D51*E51</f>
        <v>680.45284800000013</v>
      </c>
      <c r="G51" s="313"/>
    </row>
    <row r="52" spans="1:8" ht="15.75" thickBot="1" x14ac:dyDescent="0.25">
      <c r="A52" s="24"/>
      <c r="B52" s="275" t="s">
        <v>26</v>
      </c>
      <c r="C52" s="276"/>
      <c r="D52" s="43">
        <v>1.1999999999999999E-3</v>
      </c>
      <c r="E52" s="44">
        <f>G39</f>
        <v>2606.4</v>
      </c>
      <c r="F52" s="314">
        <f t="shared" si="0"/>
        <v>3.1276799999999998</v>
      </c>
      <c r="G52" s="315"/>
    </row>
    <row r="53" spans="1:8" ht="16.5" thickBot="1" x14ac:dyDescent="0.25">
      <c r="A53" s="24"/>
      <c r="B53" s="24"/>
      <c r="C53" s="24"/>
      <c r="D53" s="24"/>
      <c r="E53" s="25" t="s">
        <v>140</v>
      </c>
      <c r="F53" s="274">
        <f>SUM(F50:G52)</f>
        <v>4881.7090079999998</v>
      </c>
      <c r="G53" s="273"/>
    </row>
    <row r="54" spans="1:8" ht="15.75" thickBot="1" x14ac:dyDescent="0.25">
      <c r="A54" s="24"/>
      <c r="B54" s="24"/>
      <c r="C54" s="24"/>
      <c r="D54" s="24"/>
      <c r="E54" s="24"/>
      <c r="F54" s="24"/>
      <c r="G54" s="24"/>
    </row>
    <row r="55" spans="1:8" ht="16.5" thickBot="1" x14ac:dyDescent="0.25">
      <c r="A55" s="24"/>
      <c r="B55" s="261" t="s">
        <v>35</v>
      </c>
      <c r="C55" s="262"/>
      <c r="D55" s="262"/>
      <c r="E55" s="262"/>
      <c r="F55" s="262"/>
      <c r="G55" s="263"/>
    </row>
    <row r="56" spans="1:8" ht="30" customHeight="1" thickBot="1" x14ac:dyDescent="0.25">
      <c r="A56" s="24"/>
      <c r="B56" s="146" t="s">
        <v>30</v>
      </c>
      <c r="C56" s="137" t="s">
        <v>31</v>
      </c>
      <c r="D56" s="137" t="s">
        <v>32</v>
      </c>
      <c r="E56" s="137" t="s">
        <v>47</v>
      </c>
      <c r="F56" s="137" t="s">
        <v>50</v>
      </c>
      <c r="G56" s="138" t="s">
        <v>33</v>
      </c>
    </row>
    <row r="57" spans="1:8" ht="15" x14ac:dyDescent="0.2">
      <c r="A57" s="24"/>
      <c r="B57" s="141"/>
      <c r="C57" s="142"/>
      <c r="D57" s="143"/>
      <c r="E57" s="143"/>
      <c r="F57" s="144"/>
      <c r="G57" s="145"/>
      <c r="H57" s="155" t="s">
        <v>161</v>
      </c>
    </row>
    <row r="58" spans="1:8" ht="15" x14ac:dyDescent="0.2">
      <c r="A58" s="24"/>
      <c r="B58" s="45"/>
      <c r="C58" s="13"/>
      <c r="D58" s="46"/>
      <c r="E58" s="46"/>
      <c r="F58" s="49"/>
      <c r="G58" s="48"/>
      <c r="H58" s="155" t="s">
        <v>130</v>
      </c>
    </row>
    <row r="59" spans="1:8" ht="15" x14ac:dyDescent="0.2">
      <c r="A59" s="24"/>
      <c r="B59" s="165"/>
      <c r="C59" s="13"/>
      <c r="D59" s="163"/>
      <c r="E59" s="163"/>
      <c r="F59" s="164"/>
      <c r="G59" s="166"/>
      <c r="H59" s="155"/>
    </row>
    <row r="60" spans="1:8" ht="15" x14ac:dyDescent="0.2">
      <c r="A60" s="24"/>
      <c r="B60" s="165"/>
      <c r="C60" s="13"/>
      <c r="D60" s="163"/>
      <c r="E60" s="163"/>
      <c r="F60" s="47"/>
      <c r="G60" s="166"/>
      <c r="H60" s="155"/>
    </row>
    <row r="61" spans="1:8" ht="15" x14ac:dyDescent="0.2">
      <c r="A61" s="24"/>
      <c r="B61" s="45"/>
      <c r="C61" s="13"/>
      <c r="D61" s="46"/>
      <c r="E61" s="163"/>
      <c r="F61" s="47"/>
      <c r="G61" s="48"/>
    </row>
    <row r="62" spans="1:8" ht="15" x14ac:dyDescent="0.2">
      <c r="A62" s="24"/>
      <c r="B62" s="45"/>
      <c r="C62" s="13"/>
      <c r="D62" s="46"/>
      <c r="E62" s="46"/>
      <c r="F62" s="47"/>
      <c r="G62" s="48"/>
      <c r="H62" s="155" t="s">
        <v>126</v>
      </c>
    </row>
    <row r="63" spans="1:8" ht="15.75" thickBot="1" x14ac:dyDescent="0.25">
      <c r="A63" s="24"/>
      <c r="B63" s="50"/>
      <c r="C63" s="51"/>
      <c r="D63" s="52"/>
      <c r="E63" s="52"/>
      <c r="F63" s="53"/>
      <c r="G63" s="54"/>
    </row>
    <row r="64" spans="1:8" ht="16.5" thickBot="1" x14ac:dyDescent="0.25">
      <c r="A64" s="24"/>
      <c r="B64" s="24"/>
      <c r="C64" s="24"/>
      <c r="D64" s="24"/>
      <c r="E64" s="24"/>
      <c r="F64" s="25" t="s">
        <v>34</v>
      </c>
      <c r="G64" s="26">
        <f>SUM(Table85[Expense Total])</f>
        <v>0</v>
      </c>
    </row>
    <row r="65" spans="1:8" ht="15.75" thickBot="1" x14ac:dyDescent="0.25">
      <c r="A65" s="24"/>
      <c r="B65" s="24"/>
      <c r="C65" s="24"/>
      <c r="D65" s="24"/>
      <c r="E65" s="24"/>
    </row>
    <row r="66" spans="1:8" ht="15.75" customHeight="1" thickBot="1" x14ac:dyDescent="0.25">
      <c r="A66" s="24"/>
      <c r="C66" s="264" t="s">
        <v>120</v>
      </c>
      <c r="D66" s="265"/>
      <c r="E66" s="265"/>
      <c r="F66" s="265"/>
      <c r="G66" s="266"/>
    </row>
    <row r="67" spans="1:8" ht="15.75" thickBot="1" x14ac:dyDescent="0.25">
      <c r="C67" s="149" t="s">
        <v>121</v>
      </c>
      <c r="D67" s="150" t="s">
        <v>122</v>
      </c>
      <c r="E67" s="150" t="s">
        <v>123</v>
      </c>
      <c r="F67" s="150" t="s">
        <v>17</v>
      </c>
      <c r="G67" s="151" t="s">
        <v>124</v>
      </c>
    </row>
    <row r="68" spans="1:8" ht="15" x14ac:dyDescent="0.2">
      <c r="C68" s="147"/>
      <c r="D68" s="142"/>
      <c r="E68" s="142"/>
      <c r="F68" s="152"/>
      <c r="G68" s="148"/>
      <c r="H68" s="155" t="s">
        <v>163</v>
      </c>
    </row>
    <row r="69" spans="1:8" ht="15" x14ac:dyDescent="0.2">
      <c r="C69" s="115"/>
      <c r="D69" s="13"/>
      <c r="E69" s="13"/>
      <c r="F69" s="42"/>
      <c r="G69" s="113"/>
      <c r="H69" s="155" t="s">
        <v>163</v>
      </c>
    </row>
    <row r="70" spans="1:8" ht="14.25" customHeight="1" x14ac:dyDescent="0.2">
      <c r="C70" s="154"/>
      <c r="D70" s="13"/>
      <c r="E70" s="13"/>
      <c r="F70" s="42"/>
      <c r="G70" s="113"/>
      <c r="H70" s="155"/>
    </row>
    <row r="71" spans="1:8" ht="15" x14ac:dyDescent="0.2">
      <c r="C71" s="115"/>
      <c r="D71" s="13"/>
      <c r="E71" s="13"/>
      <c r="F71" s="42"/>
      <c r="G71" s="113"/>
    </row>
    <row r="72" spans="1:8" ht="15" x14ac:dyDescent="0.2">
      <c r="C72" s="116"/>
      <c r="D72" s="117"/>
      <c r="E72" s="117"/>
      <c r="F72" s="153"/>
      <c r="G72" s="114"/>
    </row>
    <row r="73" spans="1:8" ht="16.5" thickBot="1" x14ac:dyDescent="0.25">
      <c r="F73" s="118" t="s">
        <v>119</v>
      </c>
      <c r="G73" s="119">
        <f>SUM(Table310[ODC Total])</f>
        <v>0</v>
      </c>
    </row>
    <row r="74" spans="1:8" ht="15" x14ac:dyDescent="0.2">
      <c r="A74" s="24"/>
      <c r="B74" s="24"/>
      <c r="C74" s="24"/>
      <c r="D74" s="24"/>
      <c r="E74" s="24"/>
    </row>
    <row r="75" spans="1:8" ht="15.75" thickBot="1" x14ac:dyDescent="0.25">
      <c r="A75" s="24"/>
      <c r="B75" s="24"/>
      <c r="C75" s="24"/>
      <c r="D75" s="24"/>
      <c r="E75" s="24"/>
    </row>
    <row r="76" spans="1:8" ht="15" customHeight="1" thickBot="1" x14ac:dyDescent="0.25">
      <c r="A76" s="277" t="s">
        <v>37</v>
      </c>
      <c r="B76" s="310"/>
      <c r="C76" s="310"/>
      <c r="D76" s="310"/>
      <c r="E76" s="311"/>
      <c r="F76" s="272">
        <f>G39+G46+F53+G64+G73</f>
        <v>7488.1090079999994</v>
      </c>
      <c r="G76" s="273"/>
    </row>
    <row r="77" spans="1:8" ht="30" customHeight="1" x14ac:dyDescent="0.2">
      <c r="A77" s="24"/>
      <c r="B77" s="182"/>
      <c r="C77" s="183"/>
      <c r="D77" s="183"/>
      <c r="E77" s="184"/>
      <c r="F77" s="24"/>
      <c r="G77" s="24"/>
    </row>
    <row r="78" spans="1:8" ht="30" customHeight="1" x14ac:dyDescent="0.2">
      <c r="B78" s="185"/>
      <c r="C78" s="186"/>
      <c r="D78" s="186"/>
      <c r="E78" s="187"/>
    </row>
    <row r="79" spans="1:8" ht="30" customHeight="1" x14ac:dyDescent="0.2">
      <c r="B79" s="185"/>
      <c r="C79" s="254"/>
      <c r="D79" s="254"/>
      <c r="E79" s="255"/>
    </row>
    <row r="80" spans="1:8" ht="30" customHeight="1" x14ac:dyDescent="0.2">
      <c r="B80" s="185"/>
      <c r="C80" s="186"/>
      <c r="D80" s="186"/>
      <c r="E80" s="187"/>
    </row>
    <row r="81" spans="2:5" ht="30" customHeight="1" x14ac:dyDescent="0.2">
      <c r="B81" s="185"/>
      <c r="D81" s="186"/>
      <c r="E81" s="187"/>
    </row>
    <row r="82" spans="2:5" ht="30" customHeight="1" thickBot="1" x14ac:dyDescent="0.25">
      <c r="B82" s="189"/>
      <c r="C82" s="188" t="s">
        <v>156</v>
      </c>
      <c r="D82" s="190"/>
      <c r="E82" s="191"/>
    </row>
  </sheetData>
  <mergeCells count="46">
    <mergeCell ref="H1:H2"/>
    <mergeCell ref="B1:C1"/>
    <mergeCell ref="E1:G2"/>
    <mergeCell ref="B2:C2"/>
    <mergeCell ref="C3:C8"/>
    <mergeCell ref="F3:G3"/>
    <mergeCell ref="F4:G4"/>
    <mergeCell ref="F5:G5"/>
    <mergeCell ref="F6:G6"/>
    <mergeCell ref="F7:G7"/>
    <mergeCell ref="F8:G8"/>
    <mergeCell ref="C9:D9"/>
    <mergeCell ref="F9:G9"/>
    <mergeCell ref="C10:D10"/>
    <mergeCell ref="F10:G10"/>
    <mergeCell ref="C11:D11"/>
    <mergeCell ref="F11:G11"/>
    <mergeCell ref="A24:G24"/>
    <mergeCell ref="F12:G12"/>
    <mergeCell ref="C13:D13"/>
    <mergeCell ref="F13:G13"/>
    <mergeCell ref="F14:G14"/>
    <mergeCell ref="F15:G15"/>
    <mergeCell ref="C16:D16"/>
    <mergeCell ref="F16:G16"/>
    <mergeCell ref="E17:G21"/>
    <mergeCell ref="C18:D18"/>
    <mergeCell ref="C19:D19"/>
    <mergeCell ref="C20:D20"/>
    <mergeCell ref="C21:D21"/>
    <mergeCell ref="A41:G41"/>
    <mergeCell ref="B48:G48"/>
    <mergeCell ref="B49:C49"/>
    <mergeCell ref="F49:G49"/>
    <mergeCell ref="B50:C50"/>
    <mergeCell ref="F50:G50"/>
    <mergeCell ref="C66:G66"/>
    <mergeCell ref="A76:E76"/>
    <mergeCell ref="F76:G76"/>
    <mergeCell ref="C79:E79"/>
    <mergeCell ref="B51:C51"/>
    <mergeCell ref="F51:G51"/>
    <mergeCell ref="B52:C52"/>
    <mergeCell ref="F52:G52"/>
    <mergeCell ref="F53:G53"/>
    <mergeCell ref="B55:G55"/>
  </mergeCells>
  <dataValidations count="8">
    <dataValidation allowBlank="1" showInputMessage="1" showErrorMessage="1" prompt="Enter Company Slogan in this cell and add company logo in cell below" sqref="B2"/>
    <dataValidation allowBlank="1" showInputMessage="1" showErrorMessage="1" prompt="Enter Company Name in this cell and Company Slogan in cell below" sqref="B1"/>
    <dataValidation allowBlank="1" showInputMessage="1" showErrorMessage="1" prompt="Enter Bill To: Phone number in this cell" sqref="C16:C21"/>
    <dataValidation allowBlank="1" showInputMessage="1" showErrorMessage="1" prompt="Enter Bill To: City, State, and Zip Code in this cell" sqref="C15"/>
    <dataValidation allowBlank="1" showInputMessage="1" showErrorMessage="1" prompt="Enter Bill To: Street Address in this cell" sqref="C14"/>
    <dataValidation allowBlank="1" showInputMessage="1" showErrorMessage="1" prompt="Enter company Phone number in this cell" sqref="C11"/>
    <dataValidation allowBlank="1" showInputMessage="1" showErrorMessage="1" prompt="Enter company City, State, and Zip Code in this cell" sqref="C10"/>
    <dataValidation allowBlank="1" showInputMessage="1" showErrorMessage="1" prompt="Enter company Street Address in this cell" sqref="C9"/>
  </dataValidations>
  <printOptions horizontalCentered="1"/>
  <pageMargins left="0.5" right="0.5" top="0.75" bottom="0.75" header="0.3" footer="0.3"/>
  <pageSetup scale="36" fitToHeight="0" orientation="portrait" r:id="rId1"/>
  <headerFooter differentFirst="1">
    <oddFooter>Page &amp;P of &amp;N</oddFooter>
  </headerFooter>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49"/>
  <sheetViews>
    <sheetView showGridLines="0" workbookViewId="0">
      <selection activeCell="C1" sqref="C1"/>
    </sheetView>
  </sheetViews>
  <sheetFormatPr defaultRowHeight="14.25" x14ac:dyDescent="0.2"/>
  <cols>
    <col min="1" max="1" width="61.625" customWidth="1"/>
    <col min="2" max="2" width="9" customWidth="1"/>
    <col min="5" max="5" width="9" customWidth="1"/>
  </cols>
  <sheetData>
    <row r="1" spans="1:2" s="1" customFormat="1" ht="21" thickBot="1" x14ac:dyDescent="0.25">
      <c r="A1" s="328" t="s">
        <v>114</v>
      </c>
      <c r="B1" s="329"/>
    </row>
    <row r="2" spans="1:2" ht="16.5" thickBot="1" x14ac:dyDescent="0.25">
      <c r="A2" s="171" t="s">
        <v>115</v>
      </c>
      <c r="B2" s="157" t="s">
        <v>147</v>
      </c>
    </row>
    <row r="3" spans="1:2" ht="15.75" thickBot="1" x14ac:dyDescent="0.25">
      <c r="A3" s="199" t="s">
        <v>51</v>
      </c>
      <c r="B3" s="9"/>
    </row>
    <row r="4" spans="1:2" ht="15.75" thickBot="1" x14ac:dyDescent="0.25">
      <c r="A4" s="199" t="s">
        <v>52</v>
      </c>
      <c r="B4" s="167"/>
    </row>
    <row r="5" spans="1:2" ht="15.75" thickBot="1" x14ac:dyDescent="0.25">
      <c r="A5" s="199" t="s">
        <v>53</v>
      </c>
      <c r="B5" s="5"/>
    </row>
    <row r="6" spans="1:2" ht="15.75" thickBot="1" x14ac:dyDescent="0.25">
      <c r="A6" s="199" t="s">
        <v>54</v>
      </c>
      <c r="B6" s="5"/>
    </row>
    <row r="7" spans="1:2" ht="15.75" thickBot="1" x14ac:dyDescent="0.25">
      <c r="A7" s="199" t="s">
        <v>55</v>
      </c>
      <c r="B7" s="168"/>
    </row>
    <row r="8" spans="1:2" ht="15.75" thickBot="1" x14ac:dyDescent="0.25">
      <c r="A8" s="199" t="s">
        <v>56</v>
      </c>
      <c r="B8" s="168"/>
    </row>
    <row r="9" spans="1:2" ht="30.75" thickBot="1" x14ac:dyDescent="0.25">
      <c r="A9" s="199" t="s">
        <v>187</v>
      </c>
      <c r="B9" s="168"/>
    </row>
    <row r="10" spans="1:2" ht="15.75" thickBot="1" x14ac:dyDescent="0.25">
      <c r="A10" s="199" t="s">
        <v>57</v>
      </c>
      <c r="B10" s="168"/>
    </row>
    <row r="11" spans="1:2" ht="15.75" thickBot="1" x14ac:dyDescent="0.25">
      <c r="A11" s="199" t="s">
        <v>58</v>
      </c>
      <c r="B11" s="168"/>
    </row>
    <row r="12" spans="1:2" ht="15.75" thickBot="1" x14ac:dyDescent="0.25">
      <c r="A12" s="199" t="s">
        <v>59</v>
      </c>
      <c r="B12" s="168"/>
    </row>
    <row r="13" spans="1:2" ht="15.75" thickBot="1" x14ac:dyDescent="0.25">
      <c r="A13" s="199" t="s">
        <v>60</v>
      </c>
      <c r="B13" s="168"/>
    </row>
    <row r="14" spans="1:2" ht="15.75" thickBot="1" x14ac:dyDescent="0.25">
      <c r="A14" s="199" t="s">
        <v>61</v>
      </c>
      <c r="B14" s="168"/>
    </row>
    <row r="15" spans="1:2" ht="15.75" thickBot="1" x14ac:dyDescent="0.25">
      <c r="A15" s="199" t="s">
        <v>62</v>
      </c>
      <c r="B15" s="168"/>
    </row>
    <row r="16" spans="1:2" ht="15.75" thickBot="1" x14ac:dyDescent="0.25">
      <c r="A16" s="199" t="s">
        <v>63</v>
      </c>
      <c r="B16" s="168"/>
    </row>
    <row r="17" spans="1:8" ht="15.75" thickBot="1" x14ac:dyDescent="0.25">
      <c r="A17" s="199" t="s">
        <v>64</v>
      </c>
      <c r="B17" s="168"/>
    </row>
    <row r="18" spans="1:8" ht="15.75" thickBot="1" x14ac:dyDescent="0.25">
      <c r="A18" s="199" t="s">
        <v>65</v>
      </c>
      <c r="B18" s="168"/>
    </row>
    <row r="19" spans="1:8" ht="15.75" thickBot="1" x14ac:dyDescent="0.25">
      <c r="A19" s="199" t="s">
        <v>66</v>
      </c>
      <c r="B19" s="168"/>
    </row>
    <row r="20" spans="1:8" ht="15.75" thickBot="1" x14ac:dyDescent="0.25">
      <c r="A20" s="199" t="s">
        <v>67</v>
      </c>
      <c r="B20" s="169"/>
    </row>
    <row r="21" spans="1:8" ht="16.5" thickBot="1" x14ac:dyDescent="0.25">
      <c r="A21" s="196" t="s">
        <v>116</v>
      </c>
      <c r="B21" s="157" t="s">
        <v>147</v>
      </c>
    </row>
    <row r="22" spans="1:8" ht="45.75" thickBot="1" x14ac:dyDescent="0.25">
      <c r="A22" s="174" t="s">
        <v>68</v>
      </c>
      <c r="B22" s="198"/>
    </row>
    <row r="23" spans="1:8" ht="45" customHeight="1" x14ac:dyDescent="0.2">
      <c r="A23" s="331" t="s">
        <v>188</v>
      </c>
      <c r="B23" s="323"/>
    </row>
    <row r="24" spans="1:8" x14ac:dyDescent="0.2">
      <c r="A24" s="332"/>
      <c r="B24" s="330"/>
    </row>
    <row r="25" spans="1:8" x14ac:dyDescent="0.2">
      <c r="A25" s="332"/>
      <c r="B25" s="330"/>
    </row>
    <row r="26" spans="1:8" x14ac:dyDescent="0.2">
      <c r="A26" s="332"/>
      <c r="B26" s="330"/>
    </row>
    <row r="27" spans="1:8" x14ac:dyDescent="0.2">
      <c r="A27" s="332"/>
      <c r="B27" s="330"/>
    </row>
    <row r="28" spans="1:8" x14ac:dyDescent="0.2">
      <c r="A28" s="332"/>
      <c r="B28" s="330"/>
    </row>
    <row r="29" spans="1:8" ht="155.25" customHeight="1" thickBot="1" x14ac:dyDescent="0.25">
      <c r="A29" s="333"/>
      <c r="B29" s="324"/>
    </row>
    <row r="30" spans="1:8" ht="186" customHeight="1" thickBot="1" x14ac:dyDescent="0.25">
      <c r="A30" s="174" t="s">
        <v>189</v>
      </c>
      <c r="B30" s="170"/>
    </row>
    <row r="31" spans="1:8" ht="105.75" thickBot="1" x14ac:dyDescent="0.25">
      <c r="A31" s="200" t="s">
        <v>190</v>
      </c>
      <c r="B31" s="170"/>
      <c r="C31" s="325" t="s">
        <v>171</v>
      </c>
      <c r="D31" s="326"/>
      <c r="E31" s="326"/>
      <c r="F31" s="326"/>
      <c r="G31" s="326"/>
      <c r="H31" s="327"/>
    </row>
    <row r="32" spans="1:8" ht="30.75" thickBot="1" x14ac:dyDescent="0.25">
      <c r="A32" s="174" t="s">
        <v>69</v>
      </c>
      <c r="B32" s="197"/>
    </row>
    <row r="33" spans="1:2" ht="16.5" thickBot="1" x14ac:dyDescent="0.25">
      <c r="A33" s="334" t="s">
        <v>70</v>
      </c>
      <c r="B33" s="335"/>
    </row>
    <row r="34" spans="1:2" ht="16.5" thickBot="1" x14ac:dyDescent="0.25">
      <c r="A34" s="3" t="s">
        <v>71</v>
      </c>
      <c r="B34" s="8"/>
    </row>
    <row r="35" spans="1:2" ht="15.75" thickBot="1" x14ac:dyDescent="0.25">
      <c r="A35" s="3" t="s">
        <v>72</v>
      </c>
      <c r="B35" s="2"/>
    </row>
    <row r="36" spans="1:2" ht="15.75" thickBot="1" x14ac:dyDescent="0.25">
      <c r="A36" s="3" t="s">
        <v>73</v>
      </c>
      <c r="B36" s="2"/>
    </row>
    <row r="37" spans="1:2" ht="15.75" thickBot="1" x14ac:dyDescent="0.25">
      <c r="A37" s="4" t="s">
        <v>74</v>
      </c>
      <c r="B37" s="5"/>
    </row>
    <row r="38" spans="1:2" ht="15.75" thickBot="1" x14ac:dyDescent="0.25">
      <c r="A38" s="4" t="s">
        <v>75</v>
      </c>
      <c r="B38" s="6"/>
    </row>
    <row r="39" spans="1:2" ht="15.75" thickBot="1" x14ac:dyDescent="0.25">
      <c r="A39" s="4" t="s">
        <v>76</v>
      </c>
      <c r="B39" s="5"/>
    </row>
    <row r="40" spans="1:2" ht="15.75" thickBot="1" x14ac:dyDescent="0.25">
      <c r="A40" s="4" t="s">
        <v>77</v>
      </c>
      <c r="B40" s="5"/>
    </row>
    <row r="41" spans="1:2" ht="15.75" thickBot="1" x14ac:dyDescent="0.25">
      <c r="A41" s="4" t="s">
        <v>78</v>
      </c>
      <c r="B41" s="5"/>
    </row>
    <row r="42" spans="1:2" ht="15.75" thickBot="1" x14ac:dyDescent="0.25">
      <c r="A42" s="7" t="s">
        <v>59</v>
      </c>
      <c r="B42" s="9"/>
    </row>
    <row r="43" spans="1:2" ht="15.75" customHeight="1" x14ac:dyDescent="0.2">
      <c r="A43" s="321" t="s">
        <v>191</v>
      </c>
      <c r="B43" s="323"/>
    </row>
    <row r="44" spans="1:2" ht="15" thickBot="1" x14ac:dyDescent="0.25">
      <c r="A44" s="322"/>
      <c r="B44" s="324"/>
    </row>
    <row r="45" spans="1:2" ht="16.5" thickBot="1" x14ac:dyDescent="0.25">
      <c r="A45" s="196" t="s">
        <v>117</v>
      </c>
      <c r="B45" s="10" t="s">
        <v>147</v>
      </c>
    </row>
    <row r="46" spans="1:2" ht="120.75" thickBot="1" x14ac:dyDescent="0.25">
      <c r="A46" s="174" t="s">
        <v>192</v>
      </c>
      <c r="B46" s="167"/>
    </row>
    <row r="47" spans="1:2" ht="45.75" thickBot="1" x14ac:dyDescent="0.25">
      <c r="A47" s="174" t="s">
        <v>79</v>
      </c>
      <c r="B47" s="170"/>
    </row>
    <row r="49" ht="14.25" customHeight="1" x14ac:dyDescent="0.2"/>
  </sheetData>
  <mergeCells count="7">
    <mergeCell ref="A43:A44"/>
    <mergeCell ref="B43:B44"/>
    <mergeCell ref="C31:H31"/>
    <mergeCell ref="A1:B1"/>
    <mergeCell ref="B23:B29"/>
    <mergeCell ref="A23:A29"/>
    <mergeCell ref="A33:B33"/>
  </mergeCells>
  <hyperlinks>
    <hyperlink ref="A6" location="'T&amp;M Invoice'!F3" display="Invoice Number "/>
    <hyperlink ref="A7" location="'T&amp;M Invoice'!F4" display="Invoice Date "/>
    <hyperlink ref="A8" location="'T&amp;M Invoice'!F5" display="Billing Period "/>
    <hyperlink ref="A3" location="'T&amp;M Invoice'!F6" display="Price Agreement/Contract Number "/>
    <hyperlink ref="A4" location="'T&amp;M Invoice'!F7" display="Work Order Contract (WOC) Number "/>
    <hyperlink ref="A10" location="'T&amp;M Invoice'!F8" display="Agency Project Manager Name "/>
    <hyperlink ref="A13" location="'T&amp;M Invoice'!F9" display="Consultant’s Project Manager Name "/>
    <hyperlink ref="A5" location="'T&amp;M Invoice'!F13" display="Total amount due for the billing period "/>
    <hyperlink ref="A9" location="'T&amp;M Invoice'!C9:C11" display="Consultant Name, Address, Phone "/>
    <hyperlink ref="A11" location="'T&amp;M Invoice'!C13:C16" display="Remit address (must match consultant address of record). "/>
    <hyperlink ref="A12" location="'T&amp;M Invoice'!F14:F16" display="Overhead &amp; FCCM "/>
    <hyperlink ref="A14" location="'T&amp;M Invoice'!C25:D25" display="Name/Classification of Employee “Working on Project” "/>
    <hyperlink ref="A15" location="'T&amp;M Invoice'!E25" display="Number of Labor Hours "/>
    <hyperlink ref="A16" location="'T&amp;M Invoice'!F25" display="Employee Direct Salary Rate or NBR as applicable "/>
    <hyperlink ref="A17" location="'T&amp;M Invoice'!A25" display="Task Numbers from Contract "/>
    <hyperlink ref="A18" location="'T&amp;M Invoice'!B25" display="Percent Complete of Each Task/Deliverable (if applicable) "/>
    <hyperlink ref="A19" location="'T&amp;M Invoice'!A25" display="Milestone Name and Numbers from Contract (if applicable) "/>
    <hyperlink ref="A20" location="'T&amp;M Invoice'!B25" display="Milestone Percent Complete (if applicable) "/>
    <hyperlink ref="A31" r:id="rId1" display="https://www.oregon.gov/ODOT/Forms/2ODOT/2882.pdf"/>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3"/>
  <sheetViews>
    <sheetView showGridLines="0" zoomScaleNormal="100" workbookViewId="0">
      <selection activeCell="N18" sqref="N18"/>
    </sheetView>
  </sheetViews>
  <sheetFormatPr defaultRowHeight="12.75" x14ac:dyDescent="0.2"/>
  <cols>
    <col min="1" max="1" width="15" style="59" customWidth="1"/>
    <col min="2" max="2" width="55.5" style="59" customWidth="1"/>
    <col min="3" max="3" width="12.375" style="59" customWidth="1"/>
    <col min="4" max="4" width="10.375" style="59" customWidth="1"/>
    <col min="5" max="5" width="11" style="59" customWidth="1"/>
    <col min="6" max="6" width="10.625" style="59" customWidth="1"/>
    <col min="7" max="7" width="10.875" style="59" customWidth="1"/>
    <col min="8" max="8" width="12.5" style="59" customWidth="1"/>
    <col min="9" max="9" width="12.625" style="59" customWidth="1"/>
    <col min="10" max="10" width="27.875" style="59" bestFit="1" customWidth="1"/>
    <col min="11" max="11" width="1.5" style="59" customWidth="1"/>
    <col min="12" max="256" width="9" style="59"/>
    <col min="257" max="257" width="15" style="59" customWidth="1"/>
    <col min="258" max="258" width="55.5" style="59" customWidth="1"/>
    <col min="259" max="259" width="12.375" style="59" customWidth="1"/>
    <col min="260" max="260" width="10.375" style="59" customWidth="1"/>
    <col min="261" max="261" width="11" style="59" customWidth="1"/>
    <col min="262" max="262" width="10.625" style="59" customWidth="1"/>
    <col min="263" max="263" width="10.875" style="59" customWidth="1"/>
    <col min="264" max="264" width="12.5" style="59" customWidth="1"/>
    <col min="265" max="265" width="12.625" style="59" customWidth="1"/>
    <col min="266" max="266" width="27.875" style="59" bestFit="1" customWidth="1"/>
    <col min="267" max="267" width="1.5" style="59" customWidth="1"/>
    <col min="268" max="512" width="9" style="59"/>
    <col min="513" max="513" width="15" style="59" customWidth="1"/>
    <col min="514" max="514" width="55.5" style="59" customWidth="1"/>
    <col min="515" max="515" width="12.375" style="59" customWidth="1"/>
    <col min="516" max="516" width="10.375" style="59" customWidth="1"/>
    <col min="517" max="517" width="11" style="59" customWidth="1"/>
    <col min="518" max="518" width="10.625" style="59" customWidth="1"/>
    <col min="519" max="519" width="10.875" style="59" customWidth="1"/>
    <col min="520" max="520" width="12.5" style="59" customWidth="1"/>
    <col min="521" max="521" width="12.625" style="59" customWidth="1"/>
    <col min="522" max="522" width="27.875" style="59" bestFit="1" customWidth="1"/>
    <col min="523" max="523" width="1.5" style="59" customWidth="1"/>
    <col min="524" max="768" width="9" style="59"/>
    <col min="769" max="769" width="15" style="59" customWidth="1"/>
    <col min="770" max="770" width="55.5" style="59" customWidth="1"/>
    <col min="771" max="771" width="12.375" style="59" customWidth="1"/>
    <col min="772" max="772" width="10.375" style="59" customWidth="1"/>
    <col min="773" max="773" width="11" style="59" customWidth="1"/>
    <col min="774" max="774" width="10.625" style="59" customWidth="1"/>
    <col min="775" max="775" width="10.875" style="59" customWidth="1"/>
    <col min="776" max="776" width="12.5" style="59" customWidth="1"/>
    <col min="777" max="777" width="12.625" style="59" customWidth="1"/>
    <col min="778" max="778" width="27.875" style="59" bestFit="1" customWidth="1"/>
    <col min="779" max="779" width="1.5" style="59" customWidth="1"/>
    <col min="780" max="1024" width="9" style="59"/>
    <col min="1025" max="1025" width="15" style="59" customWidth="1"/>
    <col min="1026" max="1026" width="55.5" style="59" customWidth="1"/>
    <col min="1027" max="1027" width="12.375" style="59" customWidth="1"/>
    <col min="1028" max="1028" width="10.375" style="59" customWidth="1"/>
    <col min="1029" max="1029" width="11" style="59" customWidth="1"/>
    <col min="1030" max="1030" width="10.625" style="59" customWidth="1"/>
    <col min="1031" max="1031" width="10.875" style="59" customWidth="1"/>
    <col min="1032" max="1032" width="12.5" style="59" customWidth="1"/>
    <col min="1033" max="1033" width="12.625" style="59" customWidth="1"/>
    <col min="1034" max="1034" width="27.875" style="59" bestFit="1" customWidth="1"/>
    <col min="1035" max="1035" width="1.5" style="59" customWidth="1"/>
    <col min="1036" max="1280" width="9" style="59"/>
    <col min="1281" max="1281" width="15" style="59" customWidth="1"/>
    <col min="1282" max="1282" width="55.5" style="59" customWidth="1"/>
    <col min="1283" max="1283" width="12.375" style="59" customWidth="1"/>
    <col min="1284" max="1284" width="10.375" style="59" customWidth="1"/>
    <col min="1285" max="1285" width="11" style="59" customWidth="1"/>
    <col min="1286" max="1286" width="10.625" style="59" customWidth="1"/>
    <col min="1287" max="1287" width="10.875" style="59" customWidth="1"/>
    <col min="1288" max="1288" width="12.5" style="59" customWidth="1"/>
    <col min="1289" max="1289" width="12.625" style="59" customWidth="1"/>
    <col min="1290" max="1290" width="27.875" style="59" bestFit="1" customWidth="1"/>
    <col min="1291" max="1291" width="1.5" style="59" customWidth="1"/>
    <col min="1292" max="1536" width="9" style="59"/>
    <col min="1537" max="1537" width="15" style="59" customWidth="1"/>
    <col min="1538" max="1538" width="55.5" style="59" customWidth="1"/>
    <col min="1539" max="1539" width="12.375" style="59" customWidth="1"/>
    <col min="1540" max="1540" width="10.375" style="59" customWidth="1"/>
    <col min="1541" max="1541" width="11" style="59" customWidth="1"/>
    <col min="1542" max="1542" width="10.625" style="59" customWidth="1"/>
    <col min="1543" max="1543" width="10.875" style="59" customWidth="1"/>
    <col min="1544" max="1544" width="12.5" style="59" customWidth="1"/>
    <col min="1545" max="1545" width="12.625" style="59" customWidth="1"/>
    <col min="1546" max="1546" width="27.875" style="59" bestFit="1" customWidth="1"/>
    <col min="1547" max="1547" width="1.5" style="59" customWidth="1"/>
    <col min="1548" max="1792" width="9" style="59"/>
    <col min="1793" max="1793" width="15" style="59" customWidth="1"/>
    <col min="1794" max="1794" width="55.5" style="59" customWidth="1"/>
    <col min="1795" max="1795" width="12.375" style="59" customWidth="1"/>
    <col min="1796" max="1796" width="10.375" style="59" customWidth="1"/>
    <col min="1797" max="1797" width="11" style="59" customWidth="1"/>
    <col min="1798" max="1798" width="10.625" style="59" customWidth="1"/>
    <col min="1799" max="1799" width="10.875" style="59" customWidth="1"/>
    <col min="1800" max="1800" width="12.5" style="59" customWidth="1"/>
    <col min="1801" max="1801" width="12.625" style="59" customWidth="1"/>
    <col min="1802" max="1802" width="27.875" style="59" bestFit="1" customWidth="1"/>
    <col min="1803" max="1803" width="1.5" style="59" customWidth="1"/>
    <col min="1804" max="2048" width="9" style="59"/>
    <col min="2049" max="2049" width="15" style="59" customWidth="1"/>
    <col min="2050" max="2050" width="55.5" style="59" customWidth="1"/>
    <col min="2051" max="2051" width="12.375" style="59" customWidth="1"/>
    <col min="2052" max="2052" width="10.375" style="59" customWidth="1"/>
    <col min="2053" max="2053" width="11" style="59" customWidth="1"/>
    <col min="2054" max="2054" width="10.625" style="59" customWidth="1"/>
    <col min="2055" max="2055" width="10.875" style="59" customWidth="1"/>
    <col min="2056" max="2056" width="12.5" style="59" customWidth="1"/>
    <col min="2057" max="2057" width="12.625" style="59" customWidth="1"/>
    <col min="2058" max="2058" width="27.875" style="59" bestFit="1" customWidth="1"/>
    <col min="2059" max="2059" width="1.5" style="59" customWidth="1"/>
    <col min="2060" max="2304" width="9" style="59"/>
    <col min="2305" max="2305" width="15" style="59" customWidth="1"/>
    <col min="2306" max="2306" width="55.5" style="59" customWidth="1"/>
    <col min="2307" max="2307" width="12.375" style="59" customWidth="1"/>
    <col min="2308" max="2308" width="10.375" style="59" customWidth="1"/>
    <col min="2309" max="2309" width="11" style="59" customWidth="1"/>
    <col min="2310" max="2310" width="10.625" style="59" customWidth="1"/>
    <col min="2311" max="2311" width="10.875" style="59" customWidth="1"/>
    <col min="2312" max="2312" width="12.5" style="59" customWidth="1"/>
    <col min="2313" max="2313" width="12.625" style="59" customWidth="1"/>
    <col min="2314" max="2314" width="27.875" style="59" bestFit="1" customWidth="1"/>
    <col min="2315" max="2315" width="1.5" style="59" customWidth="1"/>
    <col min="2316" max="2560" width="9" style="59"/>
    <col min="2561" max="2561" width="15" style="59" customWidth="1"/>
    <col min="2562" max="2562" width="55.5" style="59" customWidth="1"/>
    <col min="2563" max="2563" width="12.375" style="59" customWidth="1"/>
    <col min="2564" max="2564" width="10.375" style="59" customWidth="1"/>
    <col min="2565" max="2565" width="11" style="59" customWidth="1"/>
    <col min="2566" max="2566" width="10.625" style="59" customWidth="1"/>
    <col min="2567" max="2567" width="10.875" style="59" customWidth="1"/>
    <col min="2568" max="2568" width="12.5" style="59" customWidth="1"/>
    <col min="2569" max="2569" width="12.625" style="59" customWidth="1"/>
    <col min="2570" max="2570" width="27.875" style="59" bestFit="1" customWidth="1"/>
    <col min="2571" max="2571" width="1.5" style="59" customWidth="1"/>
    <col min="2572" max="2816" width="9" style="59"/>
    <col min="2817" max="2817" width="15" style="59" customWidth="1"/>
    <col min="2818" max="2818" width="55.5" style="59" customWidth="1"/>
    <col min="2819" max="2819" width="12.375" style="59" customWidth="1"/>
    <col min="2820" max="2820" width="10.375" style="59" customWidth="1"/>
    <col min="2821" max="2821" width="11" style="59" customWidth="1"/>
    <col min="2822" max="2822" width="10.625" style="59" customWidth="1"/>
    <col min="2823" max="2823" width="10.875" style="59" customWidth="1"/>
    <col min="2824" max="2824" width="12.5" style="59" customWidth="1"/>
    <col min="2825" max="2825" width="12.625" style="59" customWidth="1"/>
    <col min="2826" max="2826" width="27.875" style="59" bestFit="1" customWidth="1"/>
    <col min="2827" max="2827" width="1.5" style="59" customWidth="1"/>
    <col min="2828" max="3072" width="9" style="59"/>
    <col min="3073" max="3073" width="15" style="59" customWidth="1"/>
    <col min="3074" max="3074" width="55.5" style="59" customWidth="1"/>
    <col min="3075" max="3075" width="12.375" style="59" customWidth="1"/>
    <col min="3076" max="3076" width="10.375" style="59" customWidth="1"/>
    <col min="3077" max="3077" width="11" style="59" customWidth="1"/>
    <col min="3078" max="3078" width="10.625" style="59" customWidth="1"/>
    <col min="3079" max="3079" width="10.875" style="59" customWidth="1"/>
    <col min="3080" max="3080" width="12.5" style="59" customWidth="1"/>
    <col min="3081" max="3081" width="12.625" style="59" customWidth="1"/>
    <col min="3082" max="3082" width="27.875" style="59" bestFit="1" customWidth="1"/>
    <col min="3083" max="3083" width="1.5" style="59" customWidth="1"/>
    <col min="3084" max="3328" width="9" style="59"/>
    <col min="3329" max="3329" width="15" style="59" customWidth="1"/>
    <col min="3330" max="3330" width="55.5" style="59" customWidth="1"/>
    <col min="3331" max="3331" width="12.375" style="59" customWidth="1"/>
    <col min="3332" max="3332" width="10.375" style="59" customWidth="1"/>
    <col min="3333" max="3333" width="11" style="59" customWidth="1"/>
    <col min="3334" max="3334" width="10.625" style="59" customWidth="1"/>
    <col min="3335" max="3335" width="10.875" style="59" customWidth="1"/>
    <col min="3336" max="3336" width="12.5" style="59" customWidth="1"/>
    <col min="3337" max="3337" width="12.625" style="59" customWidth="1"/>
    <col min="3338" max="3338" width="27.875" style="59" bestFit="1" customWidth="1"/>
    <col min="3339" max="3339" width="1.5" style="59" customWidth="1"/>
    <col min="3340" max="3584" width="9" style="59"/>
    <col min="3585" max="3585" width="15" style="59" customWidth="1"/>
    <col min="3586" max="3586" width="55.5" style="59" customWidth="1"/>
    <col min="3587" max="3587" width="12.375" style="59" customWidth="1"/>
    <col min="3588" max="3588" width="10.375" style="59" customWidth="1"/>
    <col min="3589" max="3589" width="11" style="59" customWidth="1"/>
    <col min="3590" max="3590" width="10.625" style="59" customWidth="1"/>
    <col min="3591" max="3591" width="10.875" style="59" customWidth="1"/>
    <col min="3592" max="3592" width="12.5" style="59" customWidth="1"/>
    <col min="3593" max="3593" width="12.625" style="59" customWidth="1"/>
    <col min="3594" max="3594" width="27.875" style="59" bestFit="1" customWidth="1"/>
    <col min="3595" max="3595" width="1.5" style="59" customWidth="1"/>
    <col min="3596" max="3840" width="9" style="59"/>
    <col min="3841" max="3841" width="15" style="59" customWidth="1"/>
    <col min="3842" max="3842" width="55.5" style="59" customWidth="1"/>
    <col min="3843" max="3843" width="12.375" style="59" customWidth="1"/>
    <col min="3844" max="3844" width="10.375" style="59" customWidth="1"/>
    <col min="3845" max="3845" width="11" style="59" customWidth="1"/>
    <col min="3846" max="3846" width="10.625" style="59" customWidth="1"/>
    <col min="3847" max="3847" width="10.875" style="59" customWidth="1"/>
    <col min="3848" max="3848" width="12.5" style="59" customWidth="1"/>
    <col min="3849" max="3849" width="12.625" style="59" customWidth="1"/>
    <col min="3850" max="3850" width="27.875" style="59" bestFit="1" customWidth="1"/>
    <col min="3851" max="3851" width="1.5" style="59" customWidth="1"/>
    <col min="3852" max="4096" width="9" style="59"/>
    <col min="4097" max="4097" width="15" style="59" customWidth="1"/>
    <col min="4098" max="4098" width="55.5" style="59" customWidth="1"/>
    <col min="4099" max="4099" width="12.375" style="59" customWidth="1"/>
    <col min="4100" max="4100" width="10.375" style="59" customWidth="1"/>
    <col min="4101" max="4101" width="11" style="59" customWidth="1"/>
    <col min="4102" max="4102" width="10.625" style="59" customWidth="1"/>
    <col min="4103" max="4103" width="10.875" style="59" customWidth="1"/>
    <col min="4104" max="4104" width="12.5" style="59" customWidth="1"/>
    <col min="4105" max="4105" width="12.625" style="59" customWidth="1"/>
    <col min="4106" max="4106" width="27.875" style="59" bestFit="1" customWidth="1"/>
    <col min="4107" max="4107" width="1.5" style="59" customWidth="1"/>
    <col min="4108" max="4352" width="9" style="59"/>
    <col min="4353" max="4353" width="15" style="59" customWidth="1"/>
    <col min="4354" max="4354" width="55.5" style="59" customWidth="1"/>
    <col min="4355" max="4355" width="12.375" style="59" customWidth="1"/>
    <col min="4356" max="4356" width="10.375" style="59" customWidth="1"/>
    <col min="4357" max="4357" width="11" style="59" customWidth="1"/>
    <col min="4358" max="4358" width="10.625" style="59" customWidth="1"/>
    <col min="4359" max="4359" width="10.875" style="59" customWidth="1"/>
    <col min="4360" max="4360" width="12.5" style="59" customWidth="1"/>
    <col min="4361" max="4361" width="12.625" style="59" customWidth="1"/>
    <col min="4362" max="4362" width="27.875" style="59" bestFit="1" customWidth="1"/>
    <col min="4363" max="4363" width="1.5" style="59" customWidth="1"/>
    <col min="4364" max="4608" width="9" style="59"/>
    <col min="4609" max="4609" width="15" style="59" customWidth="1"/>
    <col min="4610" max="4610" width="55.5" style="59" customWidth="1"/>
    <col min="4611" max="4611" width="12.375" style="59" customWidth="1"/>
    <col min="4612" max="4612" width="10.375" style="59" customWidth="1"/>
    <col min="4613" max="4613" width="11" style="59" customWidth="1"/>
    <col min="4614" max="4614" width="10.625" style="59" customWidth="1"/>
    <col min="4615" max="4615" width="10.875" style="59" customWidth="1"/>
    <col min="4616" max="4616" width="12.5" style="59" customWidth="1"/>
    <col min="4617" max="4617" width="12.625" style="59" customWidth="1"/>
    <col min="4618" max="4618" width="27.875" style="59" bestFit="1" customWidth="1"/>
    <col min="4619" max="4619" width="1.5" style="59" customWidth="1"/>
    <col min="4620" max="4864" width="9" style="59"/>
    <col min="4865" max="4865" width="15" style="59" customWidth="1"/>
    <col min="4866" max="4866" width="55.5" style="59" customWidth="1"/>
    <col min="4867" max="4867" width="12.375" style="59" customWidth="1"/>
    <col min="4868" max="4868" width="10.375" style="59" customWidth="1"/>
    <col min="4869" max="4869" width="11" style="59" customWidth="1"/>
    <col min="4870" max="4870" width="10.625" style="59" customWidth="1"/>
    <col min="4871" max="4871" width="10.875" style="59" customWidth="1"/>
    <col min="4872" max="4872" width="12.5" style="59" customWidth="1"/>
    <col min="4873" max="4873" width="12.625" style="59" customWidth="1"/>
    <col min="4874" max="4874" width="27.875" style="59" bestFit="1" customWidth="1"/>
    <col min="4875" max="4875" width="1.5" style="59" customWidth="1"/>
    <col min="4876" max="5120" width="9" style="59"/>
    <col min="5121" max="5121" width="15" style="59" customWidth="1"/>
    <col min="5122" max="5122" width="55.5" style="59" customWidth="1"/>
    <col min="5123" max="5123" width="12.375" style="59" customWidth="1"/>
    <col min="5124" max="5124" width="10.375" style="59" customWidth="1"/>
    <col min="5125" max="5125" width="11" style="59" customWidth="1"/>
    <col min="5126" max="5126" width="10.625" style="59" customWidth="1"/>
    <col min="5127" max="5127" width="10.875" style="59" customWidth="1"/>
    <col min="5128" max="5128" width="12.5" style="59" customWidth="1"/>
    <col min="5129" max="5129" width="12.625" style="59" customWidth="1"/>
    <col min="5130" max="5130" width="27.875" style="59" bestFit="1" customWidth="1"/>
    <col min="5131" max="5131" width="1.5" style="59" customWidth="1"/>
    <col min="5132" max="5376" width="9" style="59"/>
    <col min="5377" max="5377" width="15" style="59" customWidth="1"/>
    <col min="5378" max="5378" width="55.5" style="59" customWidth="1"/>
    <col min="5379" max="5379" width="12.375" style="59" customWidth="1"/>
    <col min="5380" max="5380" width="10.375" style="59" customWidth="1"/>
    <col min="5381" max="5381" width="11" style="59" customWidth="1"/>
    <col min="5382" max="5382" width="10.625" style="59" customWidth="1"/>
    <col min="5383" max="5383" width="10.875" style="59" customWidth="1"/>
    <col min="5384" max="5384" width="12.5" style="59" customWidth="1"/>
    <col min="5385" max="5385" width="12.625" style="59" customWidth="1"/>
    <col min="5386" max="5386" width="27.875" style="59" bestFit="1" customWidth="1"/>
    <col min="5387" max="5387" width="1.5" style="59" customWidth="1"/>
    <col min="5388" max="5632" width="9" style="59"/>
    <col min="5633" max="5633" width="15" style="59" customWidth="1"/>
    <col min="5634" max="5634" width="55.5" style="59" customWidth="1"/>
    <col min="5635" max="5635" width="12.375" style="59" customWidth="1"/>
    <col min="5636" max="5636" width="10.375" style="59" customWidth="1"/>
    <col min="5637" max="5637" width="11" style="59" customWidth="1"/>
    <col min="5638" max="5638" width="10.625" style="59" customWidth="1"/>
    <col min="5639" max="5639" width="10.875" style="59" customWidth="1"/>
    <col min="5640" max="5640" width="12.5" style="59" customWidth="1"/>
    <col min="5641" max="5641" width="12.625" style="59" customWidth="1"/>
    <col min="5642" max="5642" width="27.875" style="59" bestFit="1" customWidth="1"/>
    <col min="5643" max="5643" width="1.5" style="59" customWidth="1"/>
    <col min="5644" max="5888" width="9" style="59"/>
    <col min="5889" max="5889" width="15" style="59" customWidth="1"/>
    <col min="5890" max="5890" width="55.5" style="59" customWidth="1"/>
    <col min="5891" max="5891" width="12.375" style="59" customWidth="1"/>
    <col min="5892" max="5892" width="10.375" style="59" customWidth="1"/>
    <col min="5893" max="5893" width="11" style="59" customWidth="1"/>
    <col min="5894" max="5894" width="10.625" style="59" customWidth="1"/>
    <col min="5895" max="5895" width="10.875" style="59" customWidth="1"/>
    <col min="5896" max="5896" width="12.5" style="59" customWidth="1"/>
    <col min="5897" max="5897" width="12.625" style="59" customWidth="1"/>
    <col min="5898" max="5898" width="27.875" style="59" bestFit="1" customWidth="1"/>
    <col min="5899" max="5899" width="1.5" style="59" customWidth="1"/>
    <col min="5900" max="6144" width="9" style="59"/>
    <col min="6145" max="6145" width="15" style="59" customWidth="1"/>
    <col min="6146" max="6146" width="55.5" style="59" customWidth="1"/>
    <col min="6147" max="6147" width="12.375" style="59" customWidth="1"/>
    <col min="6148" max="6148" width="10.375" style="59" customWidth="1"/>
    <col min="6149" max="6149" width="11" style="59" customWidth="1"/>
    <col min="6150" max="6150" width="10.625" style="59" customWidth="1"/>
    <col min="6151" max="6151" width="10.875" style="59" customWidth="1"/>
    <col min="6152" max="6152" width="12.5" style="59" customWidth="1"/>
    <col min="6153" max="6153" width="12.625" style="59" customWidth="1"/>
    <col min="6154" max="6154" width="27.875" style="59" bestFit="1" customWidth="1"/>
    <col min="6155" max="6155" width="1.5" style="59" customWidth="1"/>
    <col min="6156" max="6400" width="9" style="59"/>
    <col min="6401" max="6401" width="15" style="59" customWidth="1"/>
    <col min="6402" max="6402" width="55.5" style="59" customWidth="1"/>
    <col min="6403" max="6403" width="12.375" style="59" customWidth="1"/>
    <col min="6404" max="6404" width="10.375" style="59" customWidth="1"/>
    <col min="6405" max="6405" width="11" style="59" customWidth="1"/>
    <col min="6406" max="6406" width="10.625" style="59" customWidth="1"/>
    <col min="6407" max="6407" width="10.875" style="59" customWidth="1"/>
    <col min="6408" max="6408" width="12.5" style="59" customWidth="1"/>
    <col min="6409" max="6409" width="12.625" style="59" customWidth="1"/>
    <col min="6410" max="6410" width="27.875" style="59" bestFit="1" customWidth="1"/>
    <col min="6411" max="6411" width="1.5" style="59" customWidth="1"/>
    <col min="6412" max="6656" width="9" style="59"/>
    <col min="6657" max="6657" width="15" style="59" customWidth="1"/>
    <col min="6658" max="6658" width="55.5" style="59" customWidth="1"/>
    <col min="6659" max="6659" width="12.375" style="59" customWidth="1"/>
    <col min="6660" max="6660" width="10.375" style="59" customWidth="1"/>
    <col min="6661" max="6661" width="11" style="59" customWidth="1"/>
    <col min="6662" max="6662" width="10.625" style="59" customWidth="1"/>
    <col min="6663" max="6663" width="10.875" style="59" customWidth="1"/>
    <col min="6664" max="6664" width="12.5" style="59" customWidth="1"/>
    <col min="6665" max="6665" width="12.625" style="59" customWidth="1"/>
    <col min="6666" max="6666" width="27.875" style="59" bestFit="1" customWidth="1"/>
    <col min="6667" max="6667" width="1.5" style="59" customWidth="1"/>
    <col min="6668" max="6912" width="9" style="59"/>
    <col min="6913" max="6913" width="15" style="59" customWidth="1"/>
    <col min="6914" max="6914" width="55.5" style="59" customWidth="1"/>
    <col min="6915" max="6915" width="12.375" style="59" customWidth="1"/>
    <col min="6916" max="6916" width="10.375" style="59" customWidth="1"/>
    <col min="6917" max="6917" width="11" style="59" customWidth="1"/>
    <col min="6918" max="6918" width="10.625" style="59" customWidth="1"/>
    <col min="6919" max="6919" width="10.875" style="59" customWidth="1"/>
    <col min="6920" max="6920" width="12.5" style="59" customWidth="1"/>
    <col min="6921" max="6921" width="12.625" style="59" customWidth="1"/>
    <col min="6922" max="6922" width="27.875" style="59" bestFit="1" customWidth="1"/>
    <col min="6923" max="6923" width="1.5" style="59" customWidth="1"/>
    <col min="6924" max="7168" width="9" style="59"/>
    <col min="7169" max="7169" width="15" style="59" customWidth="1"/>
    <col min="7170" max="7170" width="55.5" style="59" customWidth="1"/>
    <col min="7171" max="7171" width="12.375" style="59" customWidth="1"/>
    <col min="7172" max="7172" width="10.375" style="59" customWidth="1"/>
    <col min="7173" max="7173" width="11" style="59" customWidth="1"/>
    <col min="7174" max="7174" width="10.625" style="59" customWidth="1"/>
    <col min="7175" max="7175" width="10.875" style="59" customWidth="1"/>
    <col min="7176" max="7176" width="12.5" style="59" customWidth="1"/>
    <col min="7177" max="7177" width="12.625" style="59" customWidth="1"/>
    <col min="7178" max="7178" width="27.875" style="59" bestFit="1" customWidth="1"/>
    <col min="7179" max="7179" width="1.5" style="59" customWidth="1"/>
    <col min="7180" max="7424" width="9" style="59"/>
    <col min="7425" max="7425" width="15" style="59" customWidth="1"/>
    <col min="7426" max="7426" width="55.5" style="59" customWidth="1"/>
    <col min="7427" max="7427" width="12.375" style="59" customWidth="1"/>
    <col min="7428" max="7428" width="10.375" style="59" customWidth="1"/>
    <col min="7429" max="7429" width="11" style="59" customWidth="1"/>
    <col min="7430" max="7430" width="10.625" style="59" customWidth="1"/>
    <col min="7431" max="7431" width="10.875" style="59" customWidth="1"/>
    <col min="7432" max="7432" width="12.5" style="59" customWidth="1"/>
    <col min="7433" max="7433" width="12.625" style="59" customWidth="1"/>
    <col min="7434" max="7434" width="27.875" style="59" bestFit="1" customWidth="1"/>
    <col min="7435" max="7435" width="1.5" style="59" customWidth="1"/>
    <col min="7436" max="7680" width="9" style="59"/>
    <col min="7681" max="7681" width="15" style="59" customWidth="1"/>
    <col min="7682" max="7682" width="55.5" style="59" customWidth="1"/>
    <col min="7683" max="7683" width="12.375" style="59" customWidth="1"/>
    <col min="7684" max="7684" width="10.375" style="59" customWidth="1"/>
    <col min="7685" max="7685" width="11" style="59" customWidth="1"/>
    <col min="7686" max="7686" width="10.625" style="59" customWidth="1"/>
    <col min="7687" max="7687" width="10.875" style="59" customWidth="1"/>
    <col min="7688" max="7688" width="12.5" style="59" customWidth="1"/>
    <col min="7689" max="7689" width="12.625" style="59" customWidth="1"/>
    <col min="7690" max="7690" width="27.875" style="59" bestFit="1" customWidth="1"/>
    <col min="7691" max="7691" width="1.5" style="59" customWidth="1"/>
    <col min="7692" max="7936" width="9" style="59"/>
    <col min="7937" max="7937" width="15" style="59" customWidth="1"/>
    <col min="7938" max="7938" width="55.5" style="59" customWidth="1"/>
    <col min="7939" max="7939" width="12.375" style="59" customWidth="1"/>
    <col min="7940" max="7940" width="10.375" style="59" customWidth="1"/>
    <col min="7941" max="7941" width="11" style="59" customWidth="1"/>
    <col min="7942" max="7942" width="10.625" style="59" customWidth="1"/>
    <col min="7943" max="7943" width="10.875" style="59" customWidth="1"/>
    <col min="7944" max="7944" width="12.5" style="59" customWidth="1"/>
    <col min="7945" max="7945" width="12.625" style="59" customWidth="1"/>
    <col min="7946" max="7946" width="27.875" style="59" bestFit="1" customWidth="1"/>
    <col min="7947" max="7947" width="1.5" style="59" customWidth="1"/>
    <col min="7948" max="8192" width="9" style="59"/>
    <col min="8193" max="8193" width="15" style="59" customWidth="1"/>
    <col min="8194" max="8194" width="55.5" style="59" customWidth="1"/>
    <col min="8195" max="8195" width="12.375" style="59" customWidth="1"/>
    <col min="8196" max="8196" width="10.375" style="59" customWidth="1"/>
    <col min="8197" max="8197" width="11" style="59" customWidth="1"/>
    <col min="8198" max="8198" width="10.625" style="59" customWidth="1"/>
    <col min="8199" max="8199" width="10.875" style="59" customWidth="1"/>
    <col min="8200" max="8200" width="12.5" style="59" customWidth="1"/>
    <col min="8201" max="8201" width="12.625" style="59" customWidth="1"/>
    <col min="8202" max="8202" width="27.875" style="59" bestFit="1" customWidth="1"/>
    <col min="8203" max="8203" width="1.5" style="59" customWidth="1"/>
    <col min="8204" max="8448" width="9" style="59"/>
    <col min="8449" max="8449" width="15" style="59" customWidth="1"/>
    <col min="8450" max="8450" width="55.5" style="59" customWidth="1"/>
    <col min="8451" max="8451" width="12.375" style="59" customWidth="1"/>
    <col min="8452" max="8452" width="10.375" style="59" customWidth="1"/>
    <col min="8453" max="8453" width="11" style="59" customWidth="1"/>
    <col min="8454" max="8454" width="10.625" style="59" customWidth="1"/>
    <col min="8455" max="8455" width="10.875" style="59" customWidth="1"/>
    <col min="8456" max="8456" width="12.5" style="59" customWidth="1"/>
    <col min="8457" max="8457" width="12.625" style="59" customWidth="1"/>
    <col min="8458" max="8458" width="27.875" style="59" bestFit="1" customWidth="1"/>
    <col min="8459" max="8459" width="1.5" style="59" customWidth="1"/>
    <col min="8460" max="8704" width="9" style="59"/>
    <col min="8705" max="8705" width="15" style="59" customWidth="1"/>
    <col min="8706" max="8706" width="55.5" style="59" customWidth="1"/>
    <col min="8707" max="8707" width="12.375" style="59" customWidth="1"/>
    <col min="8708" max="8708" width="10.375" style="59" customWidth="1"/>
    <col min="8709" max="8709" width="11" style="59" customWidth="1"/>
    <col min="8710" max="8710" width="10.625" style="59" customWidth="1"/>
    <col min="8711" max="8711" width="10.875" style="59" customWidth="1"/>
    <col min="8712" max="8712" width="12.5" style="59" customWidth="1"/>
    <col min="8713" max="8713" width="12.625" style="59" customWidth="1"/>
    <col min="8714" max="8714" width="27.875" style="59" bestFit="1" customWidth="1"/>
    <col min="8715" max="8715" width="1.5" style="59" customWidth="1"/>
    <col min="8716" max="8960" width="9" style="59"/>
    <col min="8961" max="8961" width="15" style="59" customWidth="1"/>
    <col min="8962" max="8962" width="55.5" style="59" customWidth="1"/>
    <col min="8963" max="8963" width="12.375" style="59" customWidth="1"/>
    <col min="8964" max="8964" width="10.375" style="59" customWidth="1"/>
    <col min="8965" max="8965" width="11" style="59" customWidth="1"/>
    <col min="8966" max="8966" width="10.625" style="59" customWidth="1"/>
    <col min="8967" max="8967" width="10.875" style="59" customWidth="1"/>
    <col min="8968" max="8968" width="12.5" style="59" customWidth="1"/>
    <col min="8969" max="8969" width="12.625" style="59" customWidth="1"/>
    <col min="8970" max="8970" width="27.875" style="59" bestFit="1" customWidth="1"/>
    <col min="8971" max="8971" width="1.5" style="59" customWidth="1"/>
    <col min="8972" max="9216" width="9" style="59"/>
    <col min="9217" max="9217" width="15" style="59" customWidth="1"/>
    <col min="9218" max="9218" width="55.5" style="59" customWidth="1"/>
    <col min="9219" max="9219" width="12.375" style="59" customWidth="1"/>
    <col min="9220" max="9220" width="10.375" style="59" customWidth="1"/>
    <col min="9221" max="9221" width="11" style="59" customWidth="1"/>
    <col min="9222" max="9222" width="10.625" style="59" customWidth="1"/>
    <col min="9223" max="9223" width="10.875" style="59" customWidth="1"/>
    <col min="9224" max="9224" width="12.5" style="59" customWidth="1"/>
    <col min="9225" max="9225" width="12.625" style="59" customWidth="1"/>
    <col min="9226" max="9226" width="27.875" style="59" bestFit="1" customWidth="1"/>
    <col min="9227" max="9227" width="1.5" style="59" customWidth="1"/>
    <col min="9228" max="9472" width="9" style="59"/>
    <col min="9473" max="9473" width="15" style="59" customWidth="1"/>
    <col min="9474" max="9474" width="55.5" style="59" customWidth="1"/>
    <col min="9475" max="9475" width="12.375" style="59" customWidth="1"/>
    <col min="9476" max="9476" width="10.375" style="59" customWidth="1"/>
    <col min="9477" max="9477" width="11" style="59" customWidth="1"/>
    <col min="9478" max="9478" width="10.625" style="59" customWidth="1"/>
    <col min="9479" max="9479" width="10.875" style="59" customWidth="1"/>
    <col min="9480" max="9480" width="12.5" style="59" customWidth="1"/>
    <col min="9481" max="9481" width="12.625" style="59" customWidth="1"/>
    <col min="9482" max="9482" width="27.875" style="59" bestFit="1" customWidth="1"/>
    <col min="9483" max="9483" width="1.5" style="59" customWidth="1"/>
    <col min="9484" max="9728" width="9" style="59"/>
    <col min="9729" max="9729" width="15" style="59" customWidth="1"/>
    <col min="9730" max="9730" width="55.5" style="59" customWidth="1"/>
    <col min="9731" max="9731" width="12.375" style="59" customWidth="1"/>
    <col min="9732" max="9732" width="10.375" style="59" customWidth="1"/>
    <col min="9733" max="9733" width="11" style="59" customWidth="1"/>
    <col min="9734" max="9734" width="10.625" style="59" customWidth="1"/>
    <col min="9735" max="9735" width="10.875" style="59" customWidth="1"/>
    <col min="9736" max="9736" width="12.5" style="59" customWidth="1"/>
    <col min="9737" max="9737" width="12.625" style="59" customWidth="1"/>
    <col min="9738" max="9738" width="27.875" style="59" bestFit="1" customWidth="1"/>
    <col min="9739" max="9739" width="1.5" style="59" customWidth="1"/>
    <col min="9740" max="9984" width="9" style="59"/>
    <col min="9985" max="9985" width="15" style="59" customWidth="1"/>
    <col min="9986" max="9986" width="55.5" style="59" customWidth="1"/>
    <col min="9987" max="9987" width="12.375" style="59" customWidth="1"/>
    <col min="9988" max="9988" width="10.375" style="59" customWidth="1"/>
    <col min="9989" max="9989" width="11" style="59" customWidth="1"/>
    <col min="9990" max="9990" width="10.625" style="59" customWidth="1"/>
    <col min="9991" max="9991" width="10.875" style="59" customWidth="1"/>
    <col min="9992" max="9992" width="12.5" style="59" customWidth="1"/>
    <col min="9993" max="9993" width="12.625" style="59" customWidth="1"/>
    <col min="9994" max="9994" width="27.875" style="59" bestFit="1" customWidth="1"/>
    <col min="9995" max="9995" width="1.5" style="59" customWidth="1"/>
    <col min="9996" max="10240" width="9" style="59"/>
    <col min="10241" max="10241" width="15" style="59" customWidth="1"/>
    <col min="10242" max="10242" width="55.5" style="59" customWidth="1"/>
    <col min="10243" max="10243" width="12.375" style="59" customWidth="1"/>
    <col min="10244" max="10244" width="10.375" style="59" customWidth="1"/>
    <col min="10245" max="10245" width="11" style="59" customWidth="1"/>
    <col min="10246" max="10246" width="10.625" style="59" customWidth="1"/>
    <col min="10247" max="10247" width="10.875" style="59" customWidth="1"/>
    <col min="10248" max="10248" width="12.5" style="59" customWidth="1"/>
    <col min="10249" max="10249" width="12.625" style="59" customWidth="1"/>
    <col min="10250" max="10250" width="27.875" style="59" bestFit="1" customWidth="1"/>
    <col min="10251" max="10251" width="1.5" style="59" customWidth="1"/>
    <col min="10252" max="10496" width="9" style="59"/>
    <col min="10497" max="10497" width="15" style="59" customWidth="1"/>
    <col min="10498" max="10498" width="55.5" style="59" customWidth="1"/>
    <col min="10499" max="10499" width="12.375" style="59" customWidth="1"/>
    <col min="10500" max="10500" width="10.375" style="59" customWidth="1"/>
    <col min="10501" max="10501" width="11" style="59" customWidth="1"/>
    <col min="10502" max="10502" width="10.625" style="59" customWidth="1"/>
    <col min="10503" max="10503" width="10.875" style="59" customWidth="1"/>
    <col min="10504" max="10504" width="12.5" style="59" customWidth="1"/>
    <col min="10505" max="10505" width="12.625" style="59" customWidth="1"/>
    <col min="10506" max="10506" width="27.875" style="59" bestFit="1" customWidth="1"/>
    <col min="10507" max="10507" width="1.5" style="59" customWidth="1"/>
    <col min="10508" max="10752" width="9" style="59"/>
    <col min="10753" max="10753" width="15" style="59" customWidth="1"/>
    <col min="10754" max="10754" width="55.5" style="59" customWidth="1"/>
    <col min="10755" max="10755" width="12.375" style="59" customWidth="1"/>
    <col min="10756" max="10756" width="10.375" style="59" customWidth="1"/>
    <col min="10757" max="10757" width="11" style="59" customWidth="1"/>
    <col min="10758" max="10758" width="10.625" style="59" customWidth="1"/>
    <col min="10759" max="10759" width="10.875" style="59" customWidth="1"/>
    <col min="10760" max="10760" width="12.5" style="59" customWidth="1"/>
    <col min="10761" max="10761" width="12.625" style="59" customWidth="1"/>
    <col min="10762" max="10762" width="27.875" style="59" bestFit="1" customWidth="1"/>
    <col min="10763" max="10763" width="1.5" style="59" customWidth="1"/>
    <col min="10764" max="11008" width="9" style="59"/>
    <col min="11009" max="11009" width="15" style="59" customWidth="1"/>
    <col min="11010" max="11010" width="55.5" style="59" customWidth="1"/>
    <col min="11011" max="11011" width="12.375" style="59" customWidth="1"/>
    <col min="11012" max="11012" width="10.375" style="59" customWidth="1"/>
    <col min="11013" max="11013" width="11" style="59" customWidth="1"/>
    <col min="11014" max="11014" width="10.625" style="59" customWidth="1"/>
    <col min="11015" max="11015" width="10.875" style="59" customWidth="1"/>
    <col min="11016" max="11016" width="12.5" style="59" customWidth="1"/>
    <col min="11017" max="11017" width="12.625" style="59" customWidth="1"/>
    <col min="11018" max="11018" width="27.875" style="59" bestFit="1" customWidth="1"/>
    <col min="11019" max="11019" width="1.5" style="59" customWidth="1"/>
    <col min="11020" max="11264" width="9" style="59"/>
    <col min="11265" max="11265" width="15" style="59" customWidth="1"/>
    <col min="11266" max="11266" width="55.5" style="59" customWidth="1"/>
    <col min="11267" max="11267" width="12.375" style="59" customWidth="1"/>
    <col min="11268" max="11268" width="10.375" style="59" customWidth="1"/>
    <col min="11269" max="11269" width="11" style="59" customWidth="1"/>
    <col min="11270" max="11270" width="10.625" style="59" customWidth="1"/>
    <col min="11271" max="11271" width="10.875" style="59" customWidth="1"/>
    <col min="11272" max="11272" width="12.5" style="59" customWidth="1"/>
    <col min="11273" max="11273" width="12.625" style="59" customWidth="1"/>
    <col min="11274" max="11274" width="27.875" style="59" bestFit="1" customWidth="1"/>
    <col min="11275" max="11275" width="1.5" style="59" customWidth="1"/>
    <col min="11276" max="11520" width="9" style="59"/>
    <col min="11521" max="11521" width="15" style="59" customWidth="1"/>
    <col min="11522" max="11522" width="55.5" style="59" customWidth="1"/>
    <col min="11523" max="11523" width="12.375" style="59" customWidth="1"/>
    <col min="11524" max="11524" width="10.375" style="59" customWidth="1"/>
    <col min="11525" max="11525" width="11" style="59" customWidth="1"/>
    <col min="11526" max="11526" width="10.625" style="59" customWidth="1"/>
    <col min="11527" max="11527" width="10.875" style="59" customWidth="1"/>
    <col min="11528" max="11528" width="12.5" style="59" customWidth="1"/>
    <col min="11529" max="11529" width="12.625" style="59" customWidth="1"/>
    <col min="11530" max="11530" width="27.875" style="59" bestFit="1" customWidth="1"/>
    <col min="11531" max="11531" width="1.5" style="59" customWidth="1"/>
    <col min="11532" max="11776" width="9" style="59"/>
    <col min="11777" max="11777" width="15" style="59" customWidth="1"/>
    <col min="11778" max="11778" width="55.5" style="59" customWidth="1"/>
    <col min="11779" max="11779" width="12.375" style="59" customWidth="1"/>
    <col min="11780" max="11780" width="10.375" style="59" customWidth="1"/>
    <col min="11781" max="11781" width="11" style="59" customWidth="1"/>
    <col min="11782" max="11782" width="10.625" style="59" customWidth="1"/>
    <col min="11783" max="11783" width="10.875" style="59" customWidth="1"/>
    <col min="11784" max="11784" width="12.5" style="59" customWidth="1"/>
    <col min="11785" max="11785" width="12.625" style="59" customWidth="1"/>
    <col min="11786" max="11786" width="27.875" style="59" bestFit="1" customWidth="1"/>
    <col min="11787" max="11787" width="1.5" style="59" customWidth="1"/>
    <col min="11788" max="12032" width="9" style="59"/>
    <col min="12033" max="12033" width="15" style="59" customWidth="1"/>
    <col min="12034" max="12034" width="55.5" style="59" customWidth="1"/>
    <col min="12035" max="12035" width="12.375" style="59" customWidth="1"/>
    <col min="12036" max="12036" width="10.375" style="59" customWidth="1"/>
    <col min="12037" max="12037" width="11" style="59" customWidth="1"/>
    <col min="12038" max="12038" width="10.625" style="59" customWidth="1"/>
    <col min="12039" max="12039" width="10.875" style="59" customWidth="1"/>
    <col min="12040" max="12040" width="12.5" style="59" customWidth="1"/>
    <col min="12041" max="12041" width="12.625" style="59" customWidth="1"/>
    <col min="12042" max="12042" width="27.875" style="59" bestFit="1" customWidth="1"/>
    <col min="12043" max="12043" width="1.5" style="59" customWidth="1"/>
    <col min="12044" max="12288" width="9" style="59"/>
    <col min="12289" max="12289" width="15" style="59" customWidth="1"/>
    <col min="12290" max="12290" width="55.5" style="59" customWidth="1"/>
    <col min="12291" max="12291" width="12.375" style="59" customWidth="1"/>
    <col min="12292" max="12292" width="10.375" style="59" customWidth="1"/>
    <col min="12293" max="12293" width="11" style="59" customWidth="1"/>
    <col min="12294" max="12294" width="10.625" style="59" customWidth="1"/>
    <col min="12295" max="12295" width="10.875" style="59" customWidth="1"/>
    <col min="12296" max="12296" width="12.5" style="59" customWidth="1"/>
    <col min="12297" max="12297" width="12.625" style="59" customWidth="1"/>
    <col min="12298" max="12298" width="27.875" style="59" bestFit="1" customWidth="1"/>
    <col min="12299" max="12299" width="1.5" style="59" customWidth="1"/>
    <col min="12300" max="12544" width="9" style="59"/>
    <col min="12545" max="12545" width="15" style="59" customWidth="1"/>
    <col min="12546" max="12546" width="55.5" style="59" customWidth="1"/>
    <col min="12547" max="12547" width="12.375" style="59" customWidth="1"/>
    <col min="12548" max="12548" width="10.375" style="59" customWidth="1"/>
    <col min="12549" max="12549" width="11" style="59" customWidth="1"/>
    <col min="12550" max="12550" width="10.625" style="59" customWidth="1"/>
    <col min="12551" max="12551" width="10.875" style="59" customWidth="1"/>
    <col min="12552" max="12552" width="12.5" style="59" customWidth="1"/>
    <col min="12553" max="12553" width="12.625" style="59" customWidth="1"/>
    <col min="12554" max="12554" width="27.875" style="59" bestFit="1" customWidth="1"/>
    <col min="12555" max="12555" width="1.5" style="59" customWidth="1"/>
    <col min="12556" max="12800" width="9" style="59"/>
    <col min="12801" max="12801" width="15" style="59" customWidth="1"/>
    <col min="12802" max="12802" width="55.5" style="59" customWidth="1"/>
    <col min="12803" max="12803" width="12.375" style="59" customWidth="1"/>
    <col min="12804" max="12804" width="10.375" style="59" customWidth="1"/>
    <col min="12805" max="12805" width="11" style="59" customWidth="1"/>
    <col min="12806" max="12806" width="10.625" style="59" customWidth="1"/>
    <col min="12807" max="12807" width="10.875" style="59" customWidth="1"/>
    <col min="12808" max="12808" width="12.5" style="59" customWidth="1"/>
    <col min="12809" max="12809" width="12.625" style="59" customWidth="1"/>
    <col min="12810" max="12810" width="27.875" style="59" bestFit="1" customWidth="1"/>
    <col min="12811" max="12811" width="1.5" style="59" customWidth="1"/>
    <col min="12812" max="13056" width="9" style="59"/>
    <col min="13057" max="13057" width="15" style="59" customWidth="1"/>
    <col min="13058" max="13058" width="55.5" style="59" customWidth="1"/>
    <col min="13059" max="13059" width="12.375" style="59" customWidth="1"/>
    <col min="13060" max="13060" width="10.375" style="59" customWidth="1"/>
    <col min="13061" max="13061" width="11" style="59" customWidth="1"/>
    <col min="13062" max="13062" width="10.625" style="59" customWidth="1"/>
    <col min="13063" max="13063" width="10.875" style="59" customWidth="1"/>
    <col min="13064" max="13064" width="12.5" style="59" customWidth="1"/>
    <col min="13065" max="13065" width="12.625" style="59" customWidth="1"/>
    <col min="13066" max="13066" width="27.875" style="59" bestFit="1" customWidth="1"/>
    <col min="13067" max="13067" width="1.5" style="59" customWidth="1"/>
    <col min="13068" max="13312" width="9" style="59"/>
    <col min="13313" max="13313" width="15" style="59" customWidth="1"/>
    <col min="13314" max="13314" width="55.5" style="59" customWidth="1"/>
    <col min="13315" max="13315" width="12.375" style="59" customWidth="1"/>
    <col min="13316" max="13316" width="10.375" style="59" customWidth="1"/>
    <col min="13317" max="13317" width="11" style="59" customWidth="1"/>
    <col min="13318" max="13318" width="10.625" style="59" customWidth="1"/>
    <col min="13319" max="13319" width="10.875" style="59" customWidth="1"/>
    <col min="13320" max="13320" width="12.5" style="59" customWidth="1"/>
    <col min="13321" max="13321" width="12.625" style="59" customWidth="1"/>
    <col min="13322" max="13322" width="27.875" style="59" bestFit="1" customWidth="1"/>
    <col min="13323" max="13323" width="1.5" style="59" customWidth="1"/>
    <col min="13324" max="13568" width="9" style="59"/>
    <col min="13569" max="13569" width="15" style="59" customWidth="1"/>
    <col min="13570" max="13570" width="55.5" style="59" customWidth="1"/>
    <col min="13571" max="13571" width="12.375" style="59" customWidth="1"/>
    <col min="13572" max="13572" width="10.375" style="59" customWidth="1"/>
    <col min="13573" max="13573" width="11" style="59" customWidth="1"/>
    <col min="13574" max="13574" width="10.625" style="59" customWidth="1"/>
    <col min="13575" max="13575" width="10.875" style="59" customWidth="1"/>
    <col min="13576" max="13576" width="12.5" style="59" customWidth="1"/>
    <col min="13577" max="13577" width="12.625" style="59" customWidth="1"/>
    <col min="13578" max="13578" width="27.875" style="59" bestFit="1" customWidth="1"/>
    <col min="13579" max="13579" width="1.5" style="59" customWidth="1"/>
    <col min="13580" max="13824" width="9" style="59"/>
    <col min="13825" max="13825" width="15" style="59" customWidth="1"/>
    <col min="13826" max="13826" width="55.5" style="59" customWidth="1"/>
    <col min="13827" max="13827" width="12.375" style="59" customWidth="1"/>
    <col min="13828" max="13828" width="10.375" style="59" customWidth="1"/>
    <col min="13829" max="13829" width="11" style="59" customWidth="1"/>
    <col min="13830" max="13830" width="10.625" style="59" customWidth="1"/>
    <col min="13831" max="13831" width="10.875" style="59" customWidth="1"/>
    <col min="13832" max="13832" width="12.5" style="59" customWidth="1"/>
    <col min="13833" max="13833" width="12.625" style="59" customWidth="1"/>
    <col min="13834" max="13834" width="27.875" style="59" bestFit="1" customWidth="1"/>
    <col min="13835" max="13835" width="1.5" style="59" customWidth="1"/>
    <col min="13836" max="14080" width="9" style="59"/>
    <col min="14081" max="14081" width="15" style="59" customWidth="1"/>
    <col min="14082" max="14082" width="55.5" style="59" customWidth="1"/>
    <col min="14083" max="14083" width="12.375" style="59" customWidth="1"/>
    <col min="14084" max="14084" width="10.375" style="59" customWidth="1"/>
    <col min="14085" max="14085" width="11" style="59" customWidth="1"/>
    <col min="14086" max="14086" width="10.625" style="59" customWidth="1"/>
    <col min="14087" max="14087" width="10.875" style="59" customWidth="1"/>
    <col min="14088" max="14088" width="12.5" style="59" customWidth="1"/>
    <col min="14089" max="14089" width="12.625" style="59" customWidth="1"/>
    <col min="14090" max="14090" width="27.875" style="59" bestFit="1" customWidth="1"/>
    <col min="14091" max="14091" width="1.5" style="59" customWidth="1"/>
    <col min="14092" max="14336" width="9" style="59"/>
    <col min="14337" max="14337" width="15" style="59" customWidth="1"/>
    <col min="14338" max="14338" width="55.5" style="59" customWidth="1"/>
    <col min="14339" max="14339" width="12.375" style="59" customWidth="1"/>
    <col min="14340" max="14340" width="10.375" style="59" customWidth="1"/>
    <col min="14341" max="14341" width="11" style="59" customWidth="1"/>
    <col min="14342" max="14342" width="10.625" style="59" customWidth="1"/>
    <col min="14343" max="14343" width="10.875" style="59" customWidth="1"/>
    <col min="14344" max="14344" width="12.5" style="59" customWidth="1"/>
    <col min="14345" max="14345" width="12.625" style="59" customWidth="1"/>
    <col min="14346" max="14346" width="27.875" style="59" bestFit="1" customWidth="1"/>
    <col min="14347" max="14347" width="1.5" style="59" customWidth="1"/>
    <col min="14348" max="14592" width="9" style="59"/>
    <col min="14593" max="14593" width="15" style="59" customWidth="1"/>
    <col min="14594" max="14594" width="55.5" style="59" customWidth="1"/>
    <col min="14595" max="14595" width="12.375" style="59" customWidth="1"/>
    <col min="14596" max="14596" width="10.375" style="59" customWidth="1"/>
    <col min="14597" max="14597" width="11" style="59" customWidth="1"/>
    <col min="14598" max="14598" width="10.625" style="59" customWidth="1"/>
    <col min="14599" max="14599" width="10.875" style="59" customWidth="1"/>
    <col min="14600" max="14600" width="12.5" style="59" customWidth="1"/>
    <col min="14601" max="14601" width="12.625" style="59" customWidth="1"/>
    <col min="14602" max="14602" width="27.875" style="59" bestFit="1" customWidth="1"/>
    <col min="14603" max="14603" width="1.5" style="59" customWidth="1"/>
    <col min="14604" max="14848" width="9" style="59"/>
    <col min="14849" max="14849" width="15" style="59" customWidth="1"/>
    <col min="14850" max="14850" width="55.5" style="59" customWidth="1"/>
    <col min="14851" max="14851" width="12.375" style="59" customWidth="1"/>
    <col min="14852" max="14852" width="10.375" style="59" customWidth="1"/>
    <col min="14853" max="14853" width="11" style="59" customWidth="1"/>
    <col min="14854" max="14854" width="10.625" style="59" customWidth="1"/>
    <col min="14855" max="14855" width="10.875" style="59" customWidth="1"/>
    <col min="14856" max="14856" width="12.5" style="59" customWidth="1"/>
    <col min="14857" max="14857" width="12.625" style="59" customWidth="1"/>
    <col min="14858" max="14858" width="27.875" style="59" bestFit="1" customWidth="1"/>
    <col min="14859" max="14859" width="1.5" style="59" customWidth="1"/>
    <col min="14860" max="15104" width="9" style="59"/>
    <col min="15105" max="15105" width="15" style="59" customWidth="1"/>
    <col min="15106" max="15106" width="55.5" style="59" customWidth="1"/>
    <col min="15107" max="15107" width="12.375" style="59" customWidth="1"/>
    <col min="15108" max="15108" width="10.375" style="59" customWidth="1"/>
    <col min="15109" max="15109" width="11" style="59" customWidth="1"/>
    <col min="15110" max="15110" width="10.625" style="59" customWidth="1"/>
    <col min="15111" max="15111" width="10.875" style="59" customWidth="1"/>
    <col min="15112" max="15112" width="12.5" style="59" customWidth="1"/>
    <col min="15113" max="15113" width="12.625" style="59" customWidth="1"/>
    <col min="15114" max="15114" width="27.875" style="59" bestFit="1" customWidth="1"/>
    <col min="15115" max="15115" width="1.5" style="59" customWidth="1"/>
    <col min="15116" max="15360" width="9" style="59"/>
    <col min="15361" max="15361" width="15" style="59" customWidth="1"/>
    <col min="15362" max="15362" width="55.5" style="59" customWidth="1"/>
    <col min="15363" max="15363" width="12.375" style="59" customWidth="1"/>
    <col min="15364" max="15364" width="10.375" style="59" customWidth="1"/>
    <col min="15365" max="15365" width="11" style="59" customWidth="1"/>
    <col min="15366" max="15366" width="10.625" style="59" customWidth="1"/>
    <col min="15367" max="15367" width="10.875" style="59" customWidth="1"/>
    <col min="15368" max="15368" width="12.5" style="59" customWidth="1"/>
    <col min="15369" max="15369" width="12.625" style="59" customWidth="1"/>
    <col min="15370" max="15370" width="27.875" style="59" bestFit="1" customWidth="1"/>
    <col min="15371" max="15371" width="1.5" style="59" customWidth="1"/>
    <col min="15372" max="15616" width="9" style="59"/>
    <col min="15617" max="15617" width="15" style="59" customWidth="1"/>
    <col min="15618" max="15618" width="55.5" style="59" customWidth="1"/>
    <col min="15619" max="15619" width="12.375" style="59" customWidth="1"/>
    <col min="15620" max="15620" width="10.375" style="59" customWidth="1"/>
    <col min="15621" max="15621" width="11" style="59" customWidth="1"/>
    <col min="15622" max="15622" width="10.625" style="59" customWidth="1"/>
    <col min="15623" max="15623" width="10.875" style="59" customWidth="1"/>
    <col min="15624" max="15624" width="12.5" style="59" customWidth="1"/>
    <col min="15625" max="15625" width="12.625" style="59" customWidth="1"/>
    <col min="15626" max="15626" width="27.875" style="59" bestFit="1" customWidth="1"/>
    <col min="15627" max="15627" width="1.5" style="59" customWidth="1"/>
    <col min="15628" max="15872" width="9" style="59"/>
    <col min="15873" max="15873" width="15" style="59" customWidth="1"/>
    <col min="15874" max="15874" width="55.5" style="59" customWidth="1"/>
    <col min="15875" max="15875" width="12.375" style="59" customWidth="1"/>
    <col min="15876" max="15876" width="10.375" style="59" customWidth="1"/>
    <col min="15877" max="15877" width="11" style="59" customWidth="1"/>
    <col min="15878" max="15878" width="10.625" style="59" customWidth="1"/>
    <col min="15879" max="15879" width="10.875" style="59" customWidth="1"/>
    <col min="15880" max="15880" width="12.5" style="59" customWidth="1"/>
    <col min="15881" max="15881" width="12.625" style="59" customWidth="1"/>
    <col min="15882" max="15882" width="27.875" style="59" bestFit="1" customWidth="1"/>
    <col min="15883" max="15883" width="1.5" style="59" customWidth="1"/>
    <col min="15884" max="16128" width="9" style="59"/>
    <col min="16129" max="16129" width="15" style="59" customWidth="1"/>
    <col min="16130" max="16130" width="55.5" style="59" customWidth="1"/>
    <col min="16131" max="16131" width="12.375" style="59" customWidth="1"/>
    <col min="16132" max="16132" width="10.375" style="59" customWidth="1"/>
    <col min="16133" max="16133" width="11" style="59" customWidth="1"/>
    <col min="16134" max="16134" width="10.625" style="59" customWidth="1"/>
    <col min="16135" max="16135" width="10.875" style="59" customWidth="1"/>
    <col min="16136" max="16136" width="12.5" style="59" customWidth="1"/>
    <col min="16137" max="16137" width="12.625" style="59" customWidth="1"/>
    <col min="16138" max="16138" width="27.875" style="59" bestFit="1" customWidth="1"/>
    <col min="16139" max="16139" width="1.5" style="59" customWidth="1"/>
    <col min="16140" max="16384" width="9" style="59"/>
  </cols>
  <sheetData>
    <row r="1" spans="1:10" ht="31.5" x14ac:dyDescent="0.25">
      <c r="A1" s="55" t="s">
        <v>86</v>
      </c>
      <c r="B1" s="56"/>
      <c r="C1" s="57" t="s">
        <v>87</v>
      </c>
      <c r="D1" s="56"/>
      <c r="E1" s="56"/>
      <c r="F1" s="56"/>
      <c r="G1" s="56"/>
      <c r="H1" s="56"/>
      <c r="I1" s="56"/>
      <c r="J1" s="58" t="s">
        <v>88</v>
      </c>
    </row>
    <row r="2" spans="1:10" ht="15.75" x14ac:dyDescent="0.25">
      <c r="A2" s="55" t="s">
        <v>89</v>
      </c>
      <c r="B2" s="56"/>
      <c r="C2" s="56"/>
      <c r="D2" s="56"/>
      <c r="E2" s="56"/>
      <c r="F2" s="56"/>
      <c r="G2" s="56"/>
      <c r="H2" s="60"/>
      <c r="I2" s="60"/>
      <c r="J2" s="60"/>
    </row>
    <row r="3" spans="1:10" ht="15.75" x14ac:dyDescent="0.25">
      <c r="A3" s="55" t="s">
        <v>91</v>
      </c>
      <c r="B3" s="56"/>
      <c r="C3" s="56"/>
      <c r="D3" s="56"/>
      <c r="E3" s="56"/>
      <c r="F3" s="56"/>
      <c r="G3" s="56"/>
      <c r="H3" s="61"/>
      <c r="I3" s="61" t="s">
        <v>90</v>
      </c>
      <c r="J3" s="62"/>
    </row>
    <row r="4" spans="1:10" ht="15.75" x14ac:dyDescent="0.25">
      <c r="A4" s="55" t="s">
        <v>92</v>
      </c>
      <c r="B4" s="56"/>
      <c r="C4" s="56"/>
      <c r="D4" s="56"/>
      <c r="E4" s="56"/>
      <c r="F4" s="56"/>
      <c r="G4" s="56"/>
      <c r="H4" s="56"/>
      <c r="I4" s="56"/>
      <c r="J4" s="56"/>
    </row>
    <row r="5" spans="1:10" ht="15.75" x14ac:dyDescent="0.25">
      <c r="A5" s="55" t="s">
        <v>93</v>
      </c>
      <c r="B5" s="56"/>
      <c r="C5" s="56"/>
      <c r="D5" s="56"/>
      <c r="E5" s="56"/>
      <c r="F5" s="56"/>
      <c r="G5" s="56"/>
      <c r="H5" s="56"/>
      <c r="I5" s="56"/>
      <c r="J5" s="56"/>
    </row>
    <row r="6" spans="1:10" ht="15.75" x14ac:dyDescent="0.25">
      <c r="C6" s="56"/>
      <c r="D6" s="56"/>
      <c r="E6" s="56"/>
      <c r="F6" s="56"/>
      <c r="G6" s="56"/>
      <c r="H6" s="56"/>
      <c r="I6" s="56"/>
      <c r="J6" s="56"/>
    </row>
    <row r="7" spans="1:10" ht="3.95" customHeight="1" thickBot="1" x14ac:dyDescent="0.25"/>
    <row r="8" spans="1:10" ht="57" customHeight="1" thickTop="1" thickBot="1" x14ac:dyDescent="0.3">
      <c r="A8" s="63" t="s">
        <v>94</v>
      </c>
      <c r="B8" s="64" t="s">
        <v>95</v>
      </c>
      <c r="C8" s="65" t="s">
        <v>96</v>
      </c>
      <c r="D8" s="65" t="s">
        <v>97</v>
      </c>
      <c r="E8" s="65" t="s">
        <v>98</v>
      </c>
      <c r="F8" s="65" t="s">
        <v>99</v>
      </c>
      <c r="G8" s="65" t="s">
        <v>100</v>
      </c>
      <c r="H8" s="65" t="s">
        <v>101</v>
      </c>
      <c r="I8" s="65" t="s">
        <v>102</v>
      </c>
      <c r="J8" s="66" t="s">
        <v>103</v>
      </c>
    </row>
    <row r="9" spans="1:10" ht="15.75" thickTop="1" x14ac:dyDescent="0.2">
      <c r="A9" s="67">
        <v>1</v>
      </c>
      <c r="B9" s="68" t="s">
        <v>104</v>
      </c>
      <c r="C9" s="69"/>
      <c r="D9" s="69"/>
      <c r="E9" s="69"/>
      <c r="F9" s="70">
        <f>D9+E9</f>
        <v>0</v>
      </c>
      <c r="G9" s="69"/>
      <c r="H9" s="69">
        <f>C9-G9</f>
        <v>0</v>
      </c>
      <c r="I9" s="71"/>
      <c r="J9" s="72" t="e">
        <f>G9/C9</f>
        <v>#DIV/0!</v>
      </c>
    </row>
    <row r="10" spans="1:10" ht="15" x14ac:dyDescent="0.2">
      <c r="A10" s="73">
        <v>2</v>
      </c>
      <c r="B10" s="74" t="s">
        <v>105</v>
      </c>
      <c r="C10" s="75"/>
      <c r="D10" s="75"/>
      <c r="E10" s="75"/>
      <c r="F10" s="75">
        <f t="shared" ref="F10:F18" si="0">D10+E10</f>
        <v>0</v>
      </c>
      <c r="G10" s="75"/>
      <c r="H10" s="75">
        <f t="shared" ref="H10:H18" si="1">C10-G10</f>
        <v>0</v>
      </c>
      <c r="I10" s="76"/>
      <c r="J10" s="77" t="e">
        <f t="shared" ref="J10:J18" si="2">G10/C10</f>
        <v>#DIV/0!</v>
      </c>
    </row>
    <row r="11" spans="1:10" ht="15" x14ac:dyDescent="0.2">
      <c r="A11" s="73">
        <v>3</v>
      </c>
      <c r="B11" s="74" t="s">
        <v>106</v>
      </c>
      <c r="C11" s="75"/>
      <c r="D11" s="75"/>
      <c r="E11" s="75"/>
      <c r="F11" s="75">
        <f t="shared" si="0"/>
        <v>0</v>
      </c>
      <c r="G11" s="75"/>
      <c r="H11" s="75">
        <f t="shared" si="1"/>
        <v>0</v>
      </c>
      <c r="I11" s="76"/>
      <c r="J11" s="77" t="e">
        <f t="shared" si="2"/>
        <v>#DIV/0!</v>
      </c>
    </row>
    <row r="12" spans="1:10" ht="15" x14ac:dyDescent="0.2">
      <c r="A12" s="73">
        <v>4</v>
      </c>
      <c r="B12" s="74"/>
      <c r="C12" s="75"/>
      <c r="D12" s="75"/>
      <c r="E12" s="75"/>
      <c r="F12" s="75">
        <f t="shared" si="0"/>
        <v>0</v>
      </c>
      <c r="G12" s="75"/>
      <c r="H12" s="75">
        <f t="shared" si="1"/>
        <v>0</v>
      </c>
      <c r="I12" s="76"/>
      <c r="J12" s="77" t="e">
        <f t="shared" si="2"/>
        <v>#DIV/0!</v>
      </c>
    </row>
    <row r="13" spans="1:10" ht="15" x14ac:dyDescent="0.2">
      <c r="A13" s="73">
        <v>5</v>
      </c>
      <c r="B13" s="74"/>
      <c r="C13" s="75"/>
      <c r="D13" s="75"/>
      <c r="E13" s="75"/>
      <c r="F13" s="75">
        <f t="shared" si="0"/>
        <v>0</v>
      </c>
      <c r="G13" s="75"/>
      <c r="H13" s="75">
        <f t="shared" si="1"/>
        <v>0</v>
      </c>
      <c r="I13" s="76"/>
      <c r="J13" s="77" t="e">
        <f t="shared" si="2"/>
        <v>#DIV/0!</v>
      </c>
    </row>
    <row r="14" spans="1:10" ht="15" x14ac:dyDescent="0.2">
      <c r="A14" s="73"/>
      <c r="B14" s="78" t="s">
        <v>107</v>
      </c>
      <c r="C14" s="75"/>
      <c r="D14" s="75"/>
      <c r="E14" s="75"/>
      <c r="F14" s="75">
        <f t="shared" si="0"/>
        <v>0</v>
      </c>
      <c r="G14" s="75"/>
      <c r="H14" s="75">
        <f t="shared" si="1"/>
        <v>0</v>
      </c>
      <c r="I14" s="76"/>
      <c r="J14" s="77" t="e">
        <f t="shared" si="2"/>
        <v>#DIV/0!</v>
      </c>
    </row>
    <row r="15" spans="1:10" ht="15" x14ac:dyDescent="0.2">
      <c r="A15" s="79"/>
      <c r="B15" s="74"/>
      <c r="C15" s="75"/>
      <c r="D15" s="75"/>
      <c r="E15" s="75"/>
      <c r="F15" s="75">
        <f t="shared" si="0"/>
        <v>0</v>
      </c>
      <c r="G15" s="75"/>
      <c r="H15" s="75">
        <f t="shared" si="1"/>
        <v>0</v>
      </c>
      <c r="I15" s="76"/>
      <c r="J15" s="77" t="e">
        <f t="shared" si="2"/>
        <v>#DIV/0!</v>
      </c>
    </row>
    <row r="16" spans="1:10" ht="15" x14ac:dyDescent="0.2">
      <c r="A16" s="79"/>
      <c r="B16" s="74"/>
      <c r="C16" s="75"/>
      <c r="D16" s="75"/>
      <c r="E16" s="75"/>
      <c r="F16" s="75">
        <f t="shared" si="0"/>
        <v>0</v>
      </c>
      <c r="G16" s="75"/>
      <c r="H16" s="75">
        <f t="shared" si="1"/>
        <v>0</v>
      </c>
      <c r="I16" s="76"/>
      <c r="J16" s="77" t="e">
        <f t="shared" si="2"/>
        <v>#DIV/0!</v>
      </c>
    </row>
    <row r="17" spans="1:10" ht="15.75" thickBot="1" x14ac:dyDescent="0.25">
      <c r="A17" s="80"/>
      <c r="B17" s="81"/>
      <c r="C17" s="82"/>
      <c r="D17" s="82"/>
      <c r="E17" s="82"/>
      <c r="F17" s="83">
        <f t="shared" si="0"/>
        <v>0</v>
      </c>
      <c r="G17" s="82"/>
      <c r="H17" s="82">
        <f t="shared" si="1"/>
        <v>0</v>
      </c>
      <c r="I17" s="84"/>
      <c r="J17" s="85" t="e">
        <f t="shared" si="2"/>
        <v>#DIV/0!</v>
      </c>
    </row>
    <row r="18" spans="1:10" ht="27" customHeight="1" thickTop="1" thickBot="1" x14ac:dyDescent="0.25">
      <c r="A18" s="60"/>
      <c r="B18" s="86" t="s">
        <v>108</v>
      </c>
      <c r="C18" s="87"/>
      <c r="D18" s="87"/>
      <c r="E18" s="87"/>
      <c r="F18" s="87">
        <f t="shared" si="0"/>
        <v>0</v>
      </c>
      <c r="G18" s="87"/>
      <c r="H18" s="87">
        <f t="shared" si="1"/>
        <v>0</v>
      </c>
      <c r="I18" s="88"/>
      <c r="J18" s="72" t="e">
        <f t="shared" si="2"/>
        <v>#DIV/0!</v>
      </c>
    </row>
    <row r="19" spans="1:10" ht="18" customHeight="1" thickTop="1" thickBot="1" x14ac:dyDescent="0.25"/>
    <row r="20" spans="1:10" ht="16.5" thickTop="1" thickBot="1" x14ac:dyDescent="0.25">
      <c r="A20" s="89" t="s">
        <v>94</v>
      </c>
      <c r="B20" s="336" t="s">
        <v>109</v>
      </c>
      <c r="C20" s="337"/>
      <c r="D20" s="337"/>
      <c r="E20" s="337"/>
      <c r="F20" s="337"/>
      <c r="G20" s="337"/>
      <c r="H20" s="337"/>
      <c r="I20" s="337"/>
      <c r="J20" s="338"/>
    </row>
    <row r="21" spans="1:10" ht="15.75" thickTop="1" x14ac:dyDescent="0.2">
      <c r="A21" s="90">
        <v>1</v>
      </c>
      <c r="B21" s="91"/>
      <c r="C21" s="92"/>
      <c r="D21" s="92"/>
      <c r="E21" s="92"/>
      <c r="F21" s="92"/>
      <c r="G21" s="92"/>
      <c r="H21" s="92"/>
      <c r="I21" s="92"/>
      <c r="J21" s="93"/>
    </row>
    <row r="22" spans="1:10" ht="15" x14ac:dyDescent="0.2">
      <c r="A22" s="94"/>
      <c r="B22" s="95"/>
      <c r="C22" s="96"/>
      <c r="D22" s="96"/>
      <c r="E22" s="96"/>
      <c r="F22" s="96"/>
      <c r="G22" s="96"/>
      <c r="H22" s="96"/>
      <c r="I22" s="96"/>
      <c r="J22" s="97"/>
    </row>
    <row r="23" spans="1:10" ht="15" x14ac:dyDescent="0.2">
      <c r="A23" s="98">
        <v>2</v>
      </c>
      <c r="B23" s="95"/>
      <c r="C23" s="96"/>
      <c r="D23" s="96"/>
      <c r="E23" s="96"/>
      <c r="F23" s="96"/>
      <c r="G23" s="96"/>
      <c r="H23" s="96"/>
      <c r="I23" s="96"/>
      <c r="J23" s="97"/>
    </row>
    <row r="24" spans="1:10" ht="15" x14ac:dyDescent="0.2">
      <c r="A24" s="94"/>
      <c r="B24" s="95"/>
      <c r="C24" s="96"/>
      <c r="D24" s="96"/>
      <c r="E24" s="96"/>
      <c r="F24" s="96"/>
      <c r="G24" s="96"/>
      <c r="H24" s="96"/>
      <c r="I24" s="96"/>
      <c r="J24" s="97"/>
    </row>
    <row r="25" spans="1:10" ht="15" x14ac:dyDescent="0.2">
      <c r="A25" s="98">
        <v>3</v>
      </c>
      <c r="B25" s="95"/>
      <c r="C25" s="96"/>
      <c r="D25" s="96"/>
      <c r="E25" s="96"/>
      <c r="F25" s="96"/>
      <c r="G25" s="96"/>
      <c r="H25" s="96"/>
      <c r="I25" s="96"/>
      <c r="J25" s="97"/>
    </row>
    <row r="26" spans="1:10" ht="15" x14ac:dyDescent="0.2">
      <c r="A26" s="94"/>
      <c r="B26" s="95"/>
      <c r="C26" s="96"/>
      <c r="D26" s="96"/>
      <c r="E26" s="96"/>
      <c r="F26" s="96"/>
      <c r="G26" s="96"/>
      <c r="H26" s="96"/>
      <c r="I26" s="96"/>
      <c r="J26" s="97"/>
    </row>
    <row r="27" spans="1:10" ht="15" x14ac:dyDescent="0.2">
      <c r="A27" s="98">
        <v>4</v>
      </c>
      <c r="B27" s="95"/>
      <c r="C27" s="96"/>
      <c r="D27" s="96"/>
      <c r="E27" s="96"/>
      <c r="F27" s="96"/>
      <c r="G27" s="96"/>
      <c r="H27" s="96"/>
      <c r="I27" s="96"/>
      <c r="J27" s="97"/>
    </row>
    <row r="28" spans="1:10" ht="15" x14ac:dyDescent="0.2">
      <c r="A28" s="94"/>
      <c r="B28" s="95"/>
      <c r="C28" s="96"/>
      <c r="D28" s="96"/>
      <c r="E28" s="96"/>
      <c r="F28" s="96"/>
      <c r="G28" s="96"/>
      <c r="H28" s="96"/>
      <c r="I28" s="96"/>
      <c r="J28" s="97"/>
    </row>
    <row r="29" spans="1:10" ht="15" x14ac:dyDescent="0.2">
      <c r="A29" s="98">
        <v>5</v>
      </c>
      <c r="B29" s="95"/>
      <c r="C29" s="96"/>
      <c r="D29" s="96"/>
      <c r="E29" s="96"/>
      <c r="F29" s="96"/>
      <c r="G29" s="96"/>
      <c r="H29" s="96"/>
      <c r="I29" s="96"/>
      <c r="J29" s="97"/>
    </row>
    <row r="30" spans="1:10" ht="15" x14ac:dyDescent="0.2">
      <c r="A30" s="94"/>
      <c r="B30" s="95"/>
      <c r="C30" s="96"/>
      <c r="D30" s="96"/>
      <c r="E30" s="96"/>
      <c r="F30" s="96"/>
      <c r="G30" s="96"/>
      <c r="H30" s="96"/>
      <c r="I30" s="96"/>
      <c r="J30" s="97"/>
    </row>
    <row r="31" spans="1:10" ht="15.75" thickBot="1" x14ac:dyDescent="0.25">
      <c r="A31" s="98"/>
      <c r="B31" s="99" t="s">
        <v>107</v>
      </c>
      <c r="C31" s="96"/>
      <c r="D31" s="96"/>
      <c r="E31" s="96"/>
      <c r="F31" s="96"/>
      <c r="G31" s="96"/>
      <c r="H31" s="96"/>
      <c r="I31" s="96"/>
      <c r="J31" s="97"/>
    </row>
    <row r="32" spans="1:10" ht="36.75" customHeight="1" thickTop="1" thickBot="1" x14ac:dyDescent="0.25">
      <c r="A32" s="110" t="s">
        <v>110</v>
      </c>
      <c r="B32" s="339" t="s">
        <v>111</v>
      </c>
      <c r="C32" s="340"/>
      <c r="D32" s="340"/>
      <c r="E32" s="340"/>
      <c r="F32" s="340"/>
      <c r="G32" s="340"/>
      <c r="H32" s="340"/>
      <c r="I32" s="340"/>
      <c r="J32" s="341"/>
    </row>
    <row r="33" spans="1:10" ht="15.75" thickTop="1" x14ac:dyDescent="0.2">
      <c r="A33" s="112"/>
      <c r="B33" s="100"/>
      <c r="C33" s="101"/>
      <c r="D33" s="101"/>
      <c r="E33" s="101"/>
      <c r="F33" s="101"/>
      <c r="G33" s="101"/>
      <c r="H33" s="101"/>
      <c r="I33" s="101"/>
      <c r="J33" s="102"/>
    </row>
    <row r="34" spans="1:10" ht="15" x14ac:dyDescent="0.2">
      <c r="A34" s="112"/>
      <c r="B34" s="100"/>
      <c r="C34" s="101"/>
      <c r="D34" s="101"/>
      <c r="E34" s="101"/>
      <c r="F34" s="101"/>
      <c r="G34" s="101"/>
      <c r="H34" s="101"/>
      <c r="I34" s="101"/>
      <c r="J34" s="102"/>
    </row>
    <row r="35" spans="1:10" ht="15.75" thickBot="1" x14ac:dyDescent="0.25">
      <c r="A35" s="112"/>
      <c r="B35" s="103"/>
      <c r="C35" s="101"/>
      <c r="D35" s="101"/>
      <c r="E35" s="101"/>
      <c r="F35" s="101"/>
      <c r="G35" s="101"/>
      <c r="H35" s="101"/>
      <c r="I35" s="101"/>
      <c r="J35" s="102"/>
    </row>
    <row r="36" spans="1:10" ht="8.1" customHeight="1" thickTop="1" thickBot="1" x14ac:dyDescent="0.25">
      <c r="A36" s="111"/>
      <c r="B36" s="104"/>
      <c r="C36" s="104"/>
      <c r="D36" s="104"/>
      <c r="E36" s="104"/>
      <c r="F36" s="104"/>
      <c r="G36" s="104"/>
      <c r="H36" s="104"/>
      <c r="I36" s="104"/>
      <c r="J36" s="104"/>
    </row>
    <row r="37" spans="1:10" ht="16.5" thickTop="1" thickBot="1" x14ac:dyDescent="0.25">
      <c r="A37" s="89"/>
      <c r="B37" s="336" t="s">
        <v>112</v>
      </c>
      <c r="C37" s="337"/>
      <c r="D37" s="337"/>
      <c r="E37" s="337"/>
      <c r="F37" s="337"/>
      <c r="G37" s="337"/>
      <c r="H37" s="337"/>
      <c r="I37" s="337"/>
      <c r="J37" s="338"/>
    </row>
    <row r="38" spans="1:10" ht="15.75" thickTop="1" x14ac:dyDescent="0.2">
      <c r="A38" s="90"/>
      <c r="B38" s="91"/>
      <c r="C38" s="92"/>
      <c r="D38" s="92"/>
      <c r="E38" s="92"/>
      <c r="F38" s="92"/>
      <c r="G38" s="92"/>
      <c r="H38" s="92"/>
      <c r="I38" s="92"/>
      <c r="J38" s="93"/>
    </row>
    <row r="39" spans="1:10" ht="15" x14ac:dyDescent="0.2">
      <c r="A39" s="94"/>
      <c r="B39" s="95"/>
      <c r="C39" s="96"/>
      <c r="D39" s="96"/>
      <c r="E39" s="96"/>
      <c r="F39" s="96"/>
      <c r="G39" s="96"/>
      <c r="H39" s="96"/>
      <c r="I39" s="96"/>
      <c r="J39" s="97"/>
    </row>
    <row r="40" spans="1:10" ht="15" x14ac:dyDescent="0.2">
      <c r="A40" s="98"/>
      <c r="B40" s="99" t="s">
        <v>107</v>
      </c>
      <c r="C40" s="96"/>
      <c r="D40" s="96"/>
      <c r="E40" s="96"/>
      <c r="F40" s="96"/>
      <c r="G40" s="96"/>
      <c r="H40" s="96"/>
      <c r="I40" s="96"/>
      <c r="J40" s="97"/>
    </row>
    <row r="41" spans="1:10" ht="15.75" thickBot="1" x14ac:dyDescent="0.25">
      <c r="A41" s="105"/>
      <c r="B41" s="106"/>
      <c r="C41" s="107"/>
      <c r="D41" s="107"/>
      <c r="E41" s="107"/>
      <c r="F41" s="107"/>
      <c r="G41" s="107"/>
      <c r="H41" s="107"/>
      <c r="I41" s="107"/>
      <c r="J41" s="108"/>
    </row>
    <row r="42" spans="1:10" ht="13.5" thickTop="1" x14ac:dyDescent="0.2"/>
    <row r="43" spans="1:10" x14ac:dyDescent="0.2">
      <c r="A43" s="109" t="s">
        <v>113</v>
      </c>
    </row>
  </sheetData>
  <mergeCells count="3">
    <mergeCell ref="B20:J20"/>
    <mergeCell ref="B32:J32"/>
    <mergeCell ref="B37:J37"/>
  </mergeCells>
  <pageMargins left="0.75" right="0.75" top="0.75" bottom="0.75" header="0.5" footer="0.5"/>
  <pageSetup scale="6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H8"/>
  <sheetViews>
    <sheetView showGridLines="0" workbookViewId="0">
      <selection activeCell="O11" sqref="O11"/>
    </sheetView>
  </sheetViews>
  <sheetFormatPr defaultRowHeight="14.25" x14ac:dyDescent="0.2"/>
  <cols>
    <col min="2" max="2" width="20.875" customWidth="1"/>
    <col min="3" max="3" width="20.875" style="1" customWidth="1"/>
    <col min="4" max="4" width="23.125" customWidth="1"/>
    <col min="5" max="5" width="13.75" customWidth="1"/>
    <col min="6" max="6" width="11.125" customWidth="1"/>
  </cols>
  <sheetData>
    <row r="1" spans="2:8" ht="15" thickBot="1" x14ac:dyDescent="0.25"/>
    <row r="2" spans="2:8" ht="16.5" thickBot="1" x14ac:dyDescent="0.25">
      <c r="B2" s="342" t="s">
        <v>139</v>
      </c>
      <c r="C2" s="343"/>
      <c r="D2" s="343"/>
      <c r="E2" s="343"/>
      <c r="F2" s="343"/>
      <c r="G2" s="343"/>
      <c r="H2" s="344"/>
    </row>
    <row r="3" spans="2:8" ht="31.5" x14ac:dyDescent="0.2">
      <c r="B3" s="158" t="s">
        <v>132</v>
      </c>
      <c r="C3" s="159" t="s">
        <v>133</v>
      </c>
      <c r="D3" s="159" t="s">
        <v>148</v>
      </c>
      <c r="E3" s="159" t="s">
        <v>134</v>
      </c>
      <c r="F3" s="159" t="s">
        <v>135</v>
      </c>
      <c r="G3" s="159" t="s">
        <v>136</v>
      </c>
      <c r="H3" s="160" t="s">
        <v>137</v>
      </c>
    </row>
    <row r="4" spans="2:8" ht="15" x14ac:dyDescent="0.2">
      <c r="B4" s="161">
        <v>44086</v>
      </c>
      <c r="C4" s="13" t="s">
        <v>45</v>
      </c>
      <c r="D4" s="13" t="s">
        <v>172</v>
      </c>
      <c r="E4" s="13" t="s">
        <v>138</v>
      </c>
      <c r="F4" s="13">
        <v>34480</v>
      </c>
      <c r="G4" s="13">
        <v>34530</v>
      </c>
      <c r="H4" s="162">
        <f>G4-F4</f>
        <v>50</v>
      </c>
    </row>
    <row r="5" spans="2:8" ht="15" x14ac:dyDescent="0.2">
      <c r="B5" s="161">
        <v>44088</v>
      </c>
      <c r="C5" s="13" t="s">
        <v>45</v>
      </c>
      <c r="D5" s="13" t="s">
        <v>173</v>
      </c>
      <c r="E5" s="13" t="s">
        <v>138</v>
      </c>
      <c r="F5" s="13">
        <f>G4</f>
        <v>34530</v>
      </c>
      <c r="G5" s="13">
        <v>34580</v>
      </c>
      <c r="H5" s="162">
        <f>G5-F5</f>
        <v>50</v>
      </c>
    </row>
    <row r="6" spans="2:8" ht="15" x14ac:dyDescent="0.2">
      <c r="B6" s="45"/>
      <c r="C6" s="13"/>
      <c r="D6" s="201"/>
      <c r="E6" s="13"/>
      <c r="F6" s="13"/>
      <c r="G6" s="13"/>
      <c r="H6" s="162"/>
    </row>
    <row r="7" spans="2:8" ht="15.75" thickBot="1" x14ac:dyDescent="0.25">
      <c r="B7" s="50"/>
      <c r="C7" s="51"/>
      <c r="D7" s="204"/>
      <c r="E7" s="51"/>
      <c r="F7" s="51"/>
      <c r="G7" s="51"/>
      <c r="H7" s="172"/>
    </row>
    <row r="8" spans="2:8" ht="30.75" thickBot="1" x14ac:dyDescent="0.25">
      <c r="B8" s="173"/>
      <c r="C8" s="173"/>
      <c r="D8" s="173"/>
      <c r="E8" s="173"/>
      <c r="F8" s="173"/>
      <c r="G8" s="202" t="s">
        <v>137</v>
      </c>
      <c r="H8" s="203">
        <f>SUM(H4:H7)</f>
        <v>100</v>
      </c>
    </row>
  </sheetData>
  <mergeCells count="1">
    <mergeCell ref="B2:H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P2:V24"/>
  <sheetViews>
    <sheetView showGridLines="0" workbookViewId="0">
      <selection activeCell="P21" sqref="P21:V24"/>
    </sheetView>
  </sheetViews>
  <sheetFormatPr defaultRowHeight="14.25" x14ac:dyDescent="0.2"/>
  <sheetData>
    <row r="2" spans="16:22" x14ac:dyDescent="0.2">
      <c r="P2" s="345" t="s">
        <v>176</v>
      </c>
      <c r="Q2" s="345"/>
      <c r="R2" s="345"/>
      <c r="S2" s="345"/>
      <c r="T2" s="345"/>
      <c r="U2" s="345"/>
      <c r="V2" s="345"/>
    </row>
    <row r="3" spans="16:22" x14ac:dyDescent="0.2">
      <c r="P3" s="345"/>
      <c r="Q3" s="345"/>
      <c r="R3" s="345"/>
      <c r="S3" s="345"/>
      <c r="T3" s="345"/>
      <c r="U3" s="345"/>
      <c r="V3" s="345"/>
    </row>
    <row r="4" spans="16:22" x14ac:dyDescent="0.2">
      <c r="P4" s="345"/>
      <c r="Q4" s="345"/>
      <c r="R4" s="345"/>
      <c r="S4" s="345"/>
      <c r="T4" s="345"/>
      <c r="U4" s="345"/>
      <c r="V4" s="345"/>
    </row>
    <row r="5" spans="16:22" x14ac:dyDescent="0.2">
      <c r="P5" s="345"/>
      <c r="Q5" s="345"/>
      <c r="R5" s="345"/>
      <c r="S5" s="345"/>
      <c r="T5" s="345"/>
      <c r="U5" s="345"/>
      <c r="V5" s="345"/>
    </row>
    <row r="6" spans="16:22" x14ac:dyDescent="0.2">
      <c r="P6" s="345"/>
      <c r="Q6" s="345"/>
      <c r="R6" s="345"/>
      <c r="S6" s="345"/>
      <c r="T6" s="345"/>
      <c r="U6" s="345"/>
      <c r="V6" s="345"/>
    </row>
    <row r="7" spans="16:22" x14ac:dyDescent="0.2">
      <c r="P7" s="345"/>
      <c r="Q7" s="345"/>
      <c r="R7" s="345"/>
      <c r="S7" s="345"/>
      <c r="T7" s="345"/>
      <c r="U7" s="345"/>
      <c r="V7" s="345"/>
    </row>
    <row r="8" spans="16:22" x14ac:dyDescent="0.2">
      <c r="P8" s="345"/>
      <c r="Q8" s="345"/>
      <c r="R8" s="345"/>
      <c r="S8" s="345"/>
      <c r="T8" s="345"/>
      <c r="U8" s="345"/>
      <c r="V8" s="345"/>
    </row>
    <row r="9" spans="16:22" x14ac:dyDescent="0.2">
      <c r="P9" s="345"/>
      <c r="Q9" s="345"/>
      <c r="R9" s="345"/>
      <c r="S9" s="345"/>
      <c r="T9" s="345"/>
      <c r="U9" s="345"/>
      <c r="V9" s="345"/>
    </row>
    <row r="10" spans="16:22" x14ac:dyDescent="0.2">
      <c r="P10" s="345"/>
      <c r="Q10" s="345"/>
      <c r="R10" s="345"/>
      <c r="S10" s="345"/>
      <c r="T10" s="345"/>
      <c r="U10" s="345"/>
      <c r="V10" s="345"/>
    </row>
    <row r="11" spans="16:22" s="1" customFormat="1" x14ac:dyDescent="0.2">
      <c r="P11" s="195"/>
      <c r="Q11" s="195"/>
      <c r="R11" s="195"/>
      <c r="S11" s="195"/>
      <c r="T11" s="195"/>
      <c r="U11" s="195"/>
      <c r="V11" s="195"/>
    </row>
    <row r="13" spans="16:22" x14ac:dyDescent="0.2">
      <c r="P13" s="345" t="s">
        <v>164</v>
      </c>
      <c r="Q13" s="346"/>
      <c r="R13" s="346"/>
      <c r="S13" s="346"/>
      <c r="T13" s="346"/>
      <c r="U13" s="346"/>
      <c r="V13" s="346"/>
    </row>
    <row r="14" spans="16:22" x14ac:dyDescent="0.2">
      <c r="P14" s="346"/>
      <c r="Q14" s="346"/>
      <c r="R14" s="346"/>
      <c r="S14" s="346"/>
      <c r="T14" s="346"/>
      <c r="U14" s="346"/>
      <c r="V14" s="346"/>
    </row>
    <row r="15" spans="16:22" x14ac:dyDescent="0.2">
      <c r="P15" s="346"/>
      <c r="Q15" s="346"/>
      <c r="R15" s="346"/>
      <c r="S15" s="346"/>
      <c r="T15" s="346"/>
      <c r="U15" s="346"/>
      <c r="V15" s="346"/>
    </row>
    <row r="16" spans="16:22" x14ac:dyDescent="0.2">
      <c r="P16" s="346"/>
      <c r="Q16" s="346"/>
      <c r="R16" s="346"/>
      <c r="S16" s="346"/>
      <c r="T16" s="346"/>
      <c r="U16" s="346"/>
      <c r="V16" s="346"/>
    </row>
    <row r="17" spans="16:22" x14ac:dyDescent="0.2">
      <c r="P17" s="346"/>
      <c r="Q17" s="346"/>
      <c r="R17" s="346"/>
      <c r="S17" s="346"/>
      <c r="T17" s="346"/>
      <c r="U17" s="346"/>
      <c r="V17" s="346"/>
    </row>
    <row r="18" spans="16:22" x14ac:dyDescent="0.2">
      <c r="P18" s="346"/>
      <c r="Q18" s="346"/>
      <c r="R18" s="346"/>
      <c r="S18" s="346"/>
      <c r="T18" s="346"/>
      <c r="U18" s="346"/>
      <c r="V18" s="346"/>
    </row>
    <row r="19" spans="16:22" x14ac:dyDescent="0.2">
      <c r="P19" s="346"/>
      <c r="Q19" s="346"/>
      <c r="R19" s="346"/>
      <c r="S19" s="346"/>
      <c r="T19" s="346"/>
      <c r="U19" s="346"/>
      <c r="V19" s="346"/>
    </row>
    <row r="21" spans="16:22" x14ac:dyDescent="0.2">
      <c r="P21" s="347" t="s">
        <v>175</v>
      </c>
      <c r="Q21" s="347"/>
      <c r="R21" s="347"/>
      <c r="S21" s="347"/>
      <c r="T21" s="347"/>
      <c r="U21" s="347"/>
      <c r="V21" s="347"/>
    </row>
    <row r="22" spans="16:22" x14ac:dyDescent="0.2">
      <c r="P22" s="347"/>
      <c r="Q22" s="347"/>
      <c r="R22" s="347"/>
      <c r="S22" s="347"/>
      <c r="T22" s="347"/>
      <c r="U22" s="347"/>
      <c r="V22" s="347"/>
    </row>
    <row r="23" spans="16:22" x14ac:dyDescent="0.2">
      <c r="P23" s="347"/>
      <c r="Q23" s="347"/>
      <c r="R23" s="347"/>
      <c r="S23" s="347"/>
      <c r="T23" s="347"/>
      <c r="U23" s="347"/>
      <c r="V23" s="347"/>
    </row>
    <row r="24" spans="16:22" x14ac:dyDescent="0.2">
      <c r="P24" s="347"/>
      <c r="Q24" s="347"/>
      <c r="R24" s="347"/>
      <c r="S24" s="347"/>
      <c r="T24" s="347"/>
      <c r="U24" s="347"/>
      <c r="V24" s="347"/>
    </row>
  </sheetData>
  <mergeCells count="3">
    <mergeCell ref="P2:V10"/>
    <mergeCell ref="P13:V19"/>
    <mergeCell ref="P21:V24"/>
  </mergeCells>
  <hyperlinks>
    <hyperlink ref="P2:V10" r:id="rId1" display="For more information on Travel Riemburement, see https://www.oregon.gov/das/Financial/Acctng/Documents/40.10.00.pdf"/>
    <hyperlink ref="P13" r:id="rId2" display="https://www.gsa.gov/travel/plan-book/per-diem-rates/per-diem-rates-lookup"/>
  </hyperlinks>
  <pageMargins left="0.7" right="0.7" top="0.75" bottom="0.75" header="0.3" footer="0.3"/>
  <pageSetup scale="3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11"/>
  <sheetViews>
    <sheetView showGridLines="0" workbookViewId="0">
      <selection activeCell="F3" sqref="F3"/>
    </sheetView>
  </sheetViews>
  <sheetFormatPr defaultRowHeight="14.25" x14ac:dyDescent="0.2"/>
  <cols>
    <col min="1" max="1" width="49.625" customWidth="1"/>
    <col min="2" max="2" width="85.125" customWidth="1"/>
    <col min="3" max="3" width="0.375" customWidth="1"/>
  </cols>
  <sheetData>
    <row r="1" spans="1:5" ht="21" thickBot="1" x14ac:dyDescent="0.25">
      <c r="A1" s="175" t="s">
        <v>154</v>
      </c>
      <c r="B1" s="179" t="s">
        <v>148</v>
      </c>
      <c r="C1" s="181"/>
    </row>
    <row r="2" spans="1:5" ht="30" customHeight="1" x14ac:dyDescent="0.2">
      <c r="A2" s="177" t="s">
        <v>149</v>
      </c>
      <c r="B2" s="348" t="s">
        <v>153</v>
      </c>
      <c r="C2" s="181"/>
    </row>
    <row r="3" spans="1:5" ht="30" customHeight="1" x14ac:dyDescent="0.2">
      <c r="A3" s="178" t="s">
        <v>150</v>
      </c>
      <c r="B3" s="349"/>
      <c r="C3" s="181"/>
    </row>
    <row r="4" spans="1:5" ht="30" customHeight="1" x14ac:dyDescent="0.2">
      <c r="A4" s="178" t="s">
        <v>151</v>
      </c>
      <c r="B4" s="349"/>
      <c r="C4" s="181"/>
    </row>
    <row r="5" spans="1:5" ht="30" customHeight="1" x14ac:dyDescent="0.2">
      <c r="A5" s="178" t="s">
        <v>152</v>
      </c>
      <c r="B5" s="350"/>
      <c r="C5" s="181"/>
    </row>
    <row r="6" spans="1:5" ht="30" customHeight="1" x14ac:dyDescent="0.2">
      <c r="B6" s="351" t="s">
        <v>155</v>
      </c>
      <c r="C6" s="181"/>
    </row>
    <row r="7" spans="1:5" ht="30" customHeight="1" x14ac:dyDescent="0.2">
      <c r="B7" s="352"/>
      <c r="C7" s="181"/>
    </row>
    <row r="8" spans="1:5" ht="30" customHeight="1" x14ac:dyDescent="0.2">
      <c r="B8" s="352"/>
      <c r="C8" s="181"/>
      <c r="E8" s="176"/>
    </row>
    <row r="9" spans="1:5" ht="30" customHeight="1" thickBot="1" x14ac:dyDescent="0.25">
      <c r="B9" s="353"/>
      <c r="C9" s="181"/>
    </row>
    <row r="10" spans="1:5" ht="4.5" customHeight="1" x14ac:dyDescent="0.2">
      <c r="C10" s="181"/>
    </row>
    <row r="11" spans="1:5" ht="3" customHeight="1" x14ac:dyDescent="0.2">
      <c r="A11" s="180"/>
      <c r="B11" s="180"/>
    </row>
  </sheetData>
  <mergeCells count="2">
    <mergeCell ref="B2:B5"/>
    <mergeCell ref="B6:B9"/>
  </mergeCells>
  <hyperlinks>
    <hyperlink ref="B2:B5" r:id="rId1" display="https://www.oregon.gov/odot/Business/Procurement/Pages/PSK.aspx"/>
  </hyperlinks>
  <pageMargins left="0.7" right="0.7" top="0.75" bottom="0.75" header="0.3" footer="0.3"/>
  <pageSetup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dience xmlns="ca339065-d680-4a93-9ad1-00d5967fe119">A&amp;E</Audience>
    <Topic xmlns="ca339065-d680-4a93-9ad1-00d5967fe119">Price Agreement Contract Exhibit</Topic>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41B8FDFD1CE746B0D5127DCC04E831" ma:contentTypeVersion="7" ma:contentTypeDescription="Create a new document." ma:contentTypeScope="" ma:versionID="02c2a520511170315f86e843e78a3460">
  <xsd:schema xmlns:xsd="http://www.w3.org/2001/XMLSchema" xmlns:xs="http://www.w3.org/2001/XMLSchema" xmlns:p="http://schemas.microsoft.com/office/2006/metadata/properties" xmlns:ns2="ca339065-d680-4a93-9ad1-00d5967fe119" xmlns:ns3="6ec60af1-6d1e-4575-bf73-1b6e791fcd10" targetNamespace="http://schemas.microsoft.com/office/2006/metadata/properties" ma:root="true" ma:fieldsID="d60188779eecb9c4f5cda6ff5c288fed" ns2:_="" ns3:_="">
    <xsd:import namespace="ca339065-d680-4a93-9ad1-00d5967fe119"/>
    <xsd:import namespace="6ec60af1-6d1e-4575-bf73-1b6e791fcd10"/>
    <xsd:element name="properties">
      <xsd:complexType>
        <xsd:sequence>
          <xsd:element name="documentManagement">
            <xsd:complexType>
              <xsd:all>
                <xsd:element ref="ns2:Audience"/>
                <xsd:element ref="ns2:Topic"/>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39065-d680-4a93-9ad1-00d5967fe119" elementFormDefault="qualified">
    <xsd:import namespace="http://schemas.microsoft.com/office/2006/documentManagement/types"/>
    <xsd:import namespace="http://schemas.microsoft.com/office/infopath/2007/PartnerControls"/>
    <xsd:element name="Audience" ma:index="4" ma:displayName="Audience" ma:default="A&amp;E" ma:description="Who is the audience for this document?" ma:format="Dropdown" ma:internalName="Audience" ma:readOnly="false">
      <xsd:simpleType>
        <xsd:restriction base="dms:Choice">
          <xsd:enumeration value="A&amp;E"/>
          <xsd:enumeration value="Other"/>
        </xsd:restriction>
      </xsd:simpleType>
    </xsd:element>
    <xsd:element name="Topic" ma:index="5" ma:displayName="Topic" ma:default="Price Agreement Contract Exhibit" ma:description="What topic is this document related to?" ma:format="Dropdown" ma:internalName="Topic" ma:readOnly="false">
      <xsd:simpleType>
        <xsd:restriction base="dms:Choice">
          <xsd:enumeration value="Price Agreement Contract Exhibit"/>
          <xsd:enumeration value="Policies"/>
          <xsd:enumeration value="Publications"/>
          <xsd:enumeration value="Miscellaneous Forms"/>
          <xsd:enumeration value="Compensation Forms"/>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52ACBC-CC7A-4438-ABFF-F48F54C2B65C}">
  <ds:schemaRefs>
    <ds:schemaRef ds:uri="http://purl.org/dc/terms/"/>
    <ds:schemaRef ds:uri="http://schemas.openxmlformats.org/package/2006/metadata/core-properties"/>
    <ds:schemaRef ds:uri="16c05727-aa75-4e4a-9b5f-8a80a1165891"/>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71af3243-3dd4-4a8d-8c0d-dd76da1f02a5"/>
    <ds:schemaRef ds:uri="http://www.w3.org/XML/1998/namespace"/>
  </ds:schemaRefs>
</ds:datastoreItem>
</file>

<file path=customXml/itemProps2.xml><?xml version="1.0" encoding="utf-8"?>
<ds:datastoreItem xmlns:ds="http://schemas.openxmlformats.org/officeDocument/2006/customXml" ds:itemID="{32AE9D64-307C-49CE-928A-D30A7F55F163}"/>
</file>

<file path=customXml/itemProps3.xml><?xml version="1.0" encoding="utf-8"?>
<ds:datastoreItem xmlns:ds="http://schemas.openxmlformats.org/officeDocument/2006/customXml" ds:itemID="{2E3254D1-2092-4A5A-9A93-C99D62776D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T&amp;M Invoice</vt:lpstr>
      <vt:lpstr>Subconsultant Invoices</vt:lpstr>
      <vt:lpstr>T&amp;M Invoice Checklist</vt:lpstr>
      <vt:lpstr>Progress Report Ex</vt:lpstr>
      <vt:lpstr>Supporting Documentation</vt:lpstr>
      <vt:lpstr>OAM - Per Diem Rates</vt:lpstr>
      <vt:lpstr>Other Resources</vt:lpstr>
      <vt:lpstr>'Subconsultant Invoices'!Print_Titles</vt:lpstr>
      <vt:lpstr>'T&amp;M Invoice'!Print_Titles</vt:lpstr>
      <vt:lpstr>'Subconsultant Invoices'!RowTitleRegion1..D4</vt:lpstr>
      <vt:lpstr>RowTitleRegion1..D4</vt:lpstr>
      <vt:lpstr>'Subconsultant Invoices'!RowTitleRegion2..D11</vt:lpstr>
      <vt:lpstr>RowTitleRegion2..D11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2019-06-18T21:49:30Z</dcterms:created>
  <dcterms:modified xsi:type="dcterms:W3CDTF">2022-03-31T22:18:26Z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0x010100FD41B8FDFD1CE746B0D5127DCC04E831</vt:lpwstr>
  </property>
</Properties>
</file>