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24137\Desktop\"/>
    </mc:Choice>
  </mc:AlternateContent>
  <xr:revisionPtr revIDLastSave="0" documentId="13_ncr:1_{323399EF-6D91-4129-B643-A0C9BF94DF96}" xr6:coauthVersionLast="47" xr6:coauthVersionMax="47" xr10:uidLastSave="{00000000-0000-0000-0000-000000000000}"/>
  <bookViews>
    <workbookView xWindow="-120" yWindow="-120" windowWidth="29040" windowHeight="15840" tabRatio="855" xr2:uid="{00000000-000D-0000-FFFF-FFFF00000000}"/>
  </bookViews>
  <sheets>
    <sheet name="Common Control Calc" sheetId="14" r:id="rId1"/>
    <sheet name="Treasury Rates" sheetId="18" r:id="rId2"/>
  </sheets>
  <definedNames>
    <definedName name="_xlnm.Print_Area" localSheetId="0">'Common Control Calc'!$A$1:$L$47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4" l="1"/>
  <c r="I33" i="18"/>
  <c r="I34" i="18"/>
  <c r="I35" i="18"/>
  <c r="I32" i="18"/>
  <c r="I30" i="18"/>
  <c r="I31" i="18"/>
  <c r="I29" i="18"/>
  <c r="I28" i="18" l="1"/>
  <c r="I45" i="18" s="1"/>
  <c r="I27" i="18" l="1"/>
  <c r="I41" i="18" l="1"/>
  <c r="I26" i="18"/>
  <c r="I25" i="18" l="1"/>
  <c r="I24" i="18" l="1"/>
  <c r="E24" i="14" l="1"/>
  <c r="E20" i="14"/>
  <c r="E26" i="14" l="1"/>
  <c r="E28" i="14" s="1"/>
  <c r="K36" i="14"/>
  <c r="I23" i="18"/>
  <c r="I22" i="18"/>
  <c r="I21" i="18"/>
  <c r="I20" i="18"/>
  <c r="E35" i="14" l="1"/>
  <c r="K30" i="14" s="1"/>
  <c r="I42" i="18"/>
  <c r="I40" i="18"/>
  <c r="I19" i="18"/>
  <c r="I18" i="18"/>
  <c r="I17" i="18"/>
  <c r="I16" i="18"/>
  <c r="I15" i="18"/>
  <c r="I14" i="18"/>
  <c r="I43" i="18" l="1"/>
  <c r="K31" i="14" l="1"/>
  <c r="K41" i="14" s="1"/>
</calcChain>
</file>

<file path=xl/sharedStrings.xml><?xml version="1.0" encoding="utf-8"?>
<sst xmlns="http://schemas.openxmlformats.org/spreadsheetml/2006/main" count="87" uniqueCount="64">
  <si>
    <t>Purpose:</t>
  </si>
  <si>
    <t>Scope:</t>
  </si>
  <si>
    <t>Source:</t>
  </si>
  <si>
    <t>Common Control Rent Calculation</t>
  </si>
  <si>
    <t>Narrative:</t>
  </si>
  <si>
    <t>Insurance</t>
  </si>
  <si>
    <t>Total Costs</t>
  </si>
  <si>
    <t>Cost of Money</t>
  </si>
  <si>
    <t>Common Control Adjustment:</t>
  </si>
  <si>
    <t>Beginning Asset Balance</t>
  </si>
  <si>
    <t>Net Beginning</t>
  </si>
  <si>
    <t>Less: Accumulated Depr.</t>
  </si>
  <si>
    <t>Ending Asset Balance</t>
  </si>
  <si>
    <t>Net Ending</t>
  </si>
  <si>
    <t>Average</t>
  </si>
  <si>
    <t>Average Net Book Value</t>
  </si>
  <si>
    <t>Land</t>
  </si>
  <si>
    <t>Legal &amp; Professional</t>
  </si>
  <si>
    <t>Taxes</t>
  </si>
  <si>
    <t>Cleaning &amp; Maintenance</t>
  </si>
  <si>
    <t>Repairs</t>
  </si>
  <si>
    <t>Security</t>
  </si>
  <si>
    <t>Utilities</t>
  </si>
  <si>
    <t>Administration</t>
  </si>
  <si>
    <t>Advertising</t>
  </si>
  <si>
    <t>Supplies</t>
  </si>
  <si>
    <t>Landscaping</t>
  </si>
  <si>
    <t>Consultant Firm Name</t>
  </si>
  <si>
    <t>Location of Common Control</t>
  </si>
  <si>
    <t>Annual Costs</t>
  </si>
  <si>
    <t>Depreciation/Amort.</t>
  </si>
  <si>
    <t>Treasury Rates</t>
  </si>
  <si>
    <t>Cost of Money Rates</t>
  </si>
  <si>
    <t>Cal. year</t>
  </si>
  <si>
    <t>Year</t>
  </si>
  <si>
    <t>Jan - June</t>
  </si>
  <si>
    <t>July - Dec</t>
  </si>
  <si>
    <t xml:space="preserve">Note:  Current Treasury rates may be obtained at: </t>
  </si>
  <si>
    <t>Average Treasury Rate for the 12-Month Audit Period:</t>
  </si>
  <si>
    <t>multiplied by</t>
  </si>
  <si>
    <t>equals</t>
  </si>
  <si>
    <t>(from table)</t>
  </si>
  <si>
    <t>For calendar-year companies, verify against Treasury Rate from above table</t>
  </si>
  <si>
    <t>Rent cost per ICR Schedule</t>
  </si>
  <si>
    <t>Idle or Sub-let Space (SQ. Ft.)</t>
  </si>
  <si>
    <t>Gross Space (SQ. Ft.)</t>
  </si>
  <si>
    <t>Allowable % of Costs</t>
  </si>
  <si>
    <t>Total Allowable Cost</t>
  </si>
  <si>
    <t>*NOTE: Since these costs represent expenses to the owner/lessor, they must be excluded from the indirect costs submitted by the lessee (Consultant Firm).</t>
  </si>
  <si>
    <t>*</t>
  </si>
  <si>
    <t>Fill in yellow boxes</t>
  </si>
  <si>
    <t>Avg. Fed. Treasury Rates</t>
  </si>
  <si>
    <t>(See Treasury Rates tab)</t>
  </si>
  <si>
    <t>Reference:</t>
  </si>
  <si>
    <t>Space Utilization</t>
  </si>
  <si>
    <t>Total Cost of Money</t>
  </si>
  <si>
    <t xml:space="preserve"> </t>
  </si>
  <si>
    <t>CFR 31.205-17 Idle Facilities and Idle Capacity Costs; CFR 31.205-36(b)(3) Rent/Lease</t>
  </si>
  <si>
    <t>Oct-Dec, 2021</t>
  </si>
  <si>
    <t>Jan-Jun, 2022</t>
  </si>
  <si>
    <t>Jul-Sept, 2022</t>
  </si>
  <si>
    <r>
      <t>Firm occupies xx.xx</t>
    </r>
    <r>
      <rPr>
        <sz val="10"/>
        <rFont val="Times New Roman"/>
        <family val="1"/>
      </rPr>
      <t>%</t>
    </r>
    <r>
      <rPr>
        <sz val="10"/>
        <color indexed="18"/>
        <rFont val="Times New Roman"/>
        <family val="1"/>
      </rPr>
      <t xml:space="preserve"> of the office building.</t>
    </r>
  </si>
  <si>
    <t>Tax Return of building owner</t>
  </si>
  <si>
    <t>Prompt Payment: Interest Rates (treasury.gov)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</si>
</sst>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00%"/>
    <numFmt numFmtId="167" formatCode="0.0000%"/>
    <numFmt numFmtId="168" formatCode="[$-409]mmmm\ d\,\ yyyy;@"/>
    <numFmt numFmtId="169" formatCode="#\ ??/12"/>
    <numFmt numFmtId="170" formatCode="0.000000%"/>
    <numFmt numFmtId="171" formatCode="@*."/>
  </numFmts>
  <fonts count="15" x14ac:knownFonts="1"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2"/>
      <color indexed="12"/>
      <name val="Helv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sz val="10"/>
      <color indexed="1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4" fillId="3" borderId="0" xfId="3" applyFont="1" applyFill="1"/>
    <xf numFmtId="0" fontId="4" fillId="0" borderId="0" xfId="3" applyFont="1"/>
    <xf numFmtId="0" fontId="5" fillId="0" borderId="0" xfId="3" applyFont="1" applyAlignment="1">
      <alignment horizontal="center" vertical="top"/>
    </xf>
    <xf numFmtId="0" fontId="4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/>
    <xf numFmtId="0" fontId="4" fillId="0" borderId="1" xfId="3" applyFont="1" applyBorder="1"/>
    <xf numFmtId="0" fontId="5" fillId="0" borderId="0" xfId="3" applyFont="1" applyAlignment="1">
      <alignment horizontal="center"/>
    </xf>
    <xf numFmtId="0" fontId="5" fillId="0" borderId="1" xfId="3" applyFont="1" applyBorder="1" applyAlignment="1">
      <alignment horizontal="center"/>
    </xf>
    <xf numFmtId="167" fontId="4" fillId="0" borderId="0" xfId="4" applyNumberFormat="1" applyFont="1"/>
    <xf numFmtId="0" fontId="9" fillId="0" borderId="0" xfId="5" applyAlignment="1" applyProtection="1"/>
    <xf numFmtId="168" fontId="4" fillId="0" borderId="0" xfId="3" applyNumberFormat="1" applyFont="1"/>
    <xf numFmtId="0" fontId="4" fillId="0" borderId="0" xfId="3" applyFont="1" applyProtection="1">
      <protection locked="0"/>
    </xf>
    <xf numFmtId="169" fontId="4" fillId="4" borderId="6" xfId="3" applyNumberFormat="1" applyFont="1" applyFill="1" applyBorder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167" fontId="4" fillId="4" borderId="6" xfId="3" applyNumberFormat="1" applyFont="1" applyFill="1" applyBorder="1" applyProtection="1">
      <protection locked="0"/>
    </xf>
    <xf numFmtId="170" fontId="4" fillId="0" borderId="0" xfId="3" applyNumberFormat="1" applyFont="1" applyProtection="1">
      <protection locked="0"/>
    </xf>
    <xf numFmtId="170" fontId="4" fillId="0" borderId="3" xfId="3" applyNumberFormat="1" applyFont="1" applyBorder="1"/>
    <xf numFmtId="167" fontId="4" fillId="4" borderId="0" xfId="3" applyNumberFormat="1" applyFont="1" applyFill="1" applyProtection="1">
      <protection locked="0"/>
    </xf>
    <xf numFmtId="0" fontId="1" fillId="0" borderId="0" xfId="0" applyFont="1"/>
    <xf numFmtId="0" fontId="11" fillId="0" borderId="0" xfId="0" applyFont="1"/>
    <xf numFmtId="0" fontId="11" fillId="0" borderId="0" xfId="0" applyFont="1" applyAlignment="1">
      <alignment vertical="top"/>
    </xf>
    <xf numFmtId="0" fontId="13" fillId="0" borderId="0" xfId="0" applyFont="1" applyProtection="1">
      <protection locked="0"/>
    </xf>
    <xf numFmtId="164" fontId="1" fillId="0" borderId="0" xfId="0" applyNumberFormat="1" applyFont="1"/>
    <xf numFmtId="165" fontId="12" fillId="2" borderId="1" xfId="0" applyNumberFormat="1" applyFont="1" applyFill="1" applyBorder="1" applyProtection="1">
      <protection locked="0"/>
    </xf>
    <xf numFmtId="164" fontId="12" fillId="0" borderId="0" xfId="0" applyNumberFormat="1" applyFont="1" applyProtection="1">
      <protection locked="0"/>
    </xf>
    <xf numFmtId="166" fontId="12" fillId="2" borderId="1" xfId="0" applyNumberFormat="1" applyFont="1" applyFill="1" applyBorder="1" applyProtection="1">
      <protection locked="0"/>
    </xf>
    <xf numFmtId="0" fontId="1" fillId="0" borderId="0" xfId="0" applyFont="1" applyAlignment="1">
      <alignment wrapText="1"/>
    </xf>
    <xf numFmtId="5" fontId="13" fillId="2" borderId="0" xfId="1" applyNumberFormat="1" applyFont="1" applyFill="1" applyBorder="1" applyProtection="1">
      <protection locked="0"/>
    </xf>
    <xf numFmtId="5" fontId="1" fillId="0" borderId="1" xfId="0" applyNumberFormat="1" applyFont="1" applyBorder="1"/>
    <xf numFmtId="5" fontId="1" fillId="0" borderId="3" xfId="0" applyNumberFormat="1" applyFont="1" applyBorder="1"/>
    <xf numFmtId="5" fontId="1" fillId="0" borderId="2" xfId="0" applyNumberFormat="1" applyFont="1" applyBorder="1"/>
    <xf numFmtId="165" fontId="1" fillId="0" borderId="2" xfId="0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165" fontId="12" fillId="2" borderId="0" xfId="0" applyNumberFormat="1" applyFont="1" applyFill="1" applyProtection="1">
      <protection locked="0"/>
    </xf>
    <xf numFmtId="165" fontId="1" fillId="0" borderId="0" xfId="0" applyNumberFormat="1" applyFont="1"/>
    <xf numFmtId="0" fontId="1" fillId="0" borderId="14" xfId="0" applyFont="1" applyBorder="1"/>
    <xf numFmtId="166" fontId="1" fillId="0" borderId="0" xfId="0" applyNumberFormat="1" applyFont="1"/>
    <xf numFmtId="0" fontId="11" fillId="0" borderId="13" xfId="0" applyFont="1" applyBorder="1"/>
    <xf numFmtId="167" fontId="1" fillId="0" borderId="0" xfId="0" applyNumberFormat="1" applyFont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1" xfId="0" applyFont="1" applyBorder="1"/>
    <xf numFmtId="0" fontId="13" fillId="0" borderId="11" xfId="0" applyFont="1" applyBorder="1" applyProtection="1">
      <protection locked="0"/>
    </xf>
    <xf numFmtId="164" fontId="1" fillId="0" borderId="11" xfId="0" applyNumberFormat="1" applyFont="1" applyBorder="1"/>
    <xf numFmtId="164" fontId="12" fillId="0" borderId="12" xfId="0" applyNumberFormat="1" applyFont="1" applyBorder="1" applyProtection="1">
      <protection locked="0"/>
    </xf>
    <xf numFmtId="164" fontId="1" fillId="0" borderId="14" xfId="0" applyNumberFormat="1" applyFont="1" applyBorder="1"/>
    <xf numFmtId="0" fontId="1" fillId="6" borderId="0" xfId="0" applyFont="1" applyFill="1"/>
    <xf numFmtId="0" fontId="13" fillId="6" borderId="0" xfId="0" applyFont="1" applyFill="1" applyProtection="1">
      <protection locked="0"/>
    </xf>
    <xf numFmtId="165" fontId="1" fillId="0" borderId="14" xfId="0" applyNumberFormat="1" applyFont="1" applyBorder="1"/>
    <xf numFmtId="3" fontId="1" fillId="2" borderId="0" xfId="0" applyNumberFormat="1" applyFont="1" applyFill="1"/>
    <xf numFmtId="5" fontId="1" fillId="0" borderId="0" xfId="0" applyNumberFormat="1" applyFont="1"/>
    <xf numFmtId="5" fontId="1" fillId="2" borderId="0" xfId="0" applyNumberFormat="1" applyFont="1" applyFill="1"/>
    <xf numFmtId="0" fontId="11" fillId="0" borderId="16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167" fontId="4" fillId="0" borderId="0" xfId="3" applyNumberFormat="1" applyFont="1"/>
    <xf numFmtId="0" fontId="1" fillId="6" borderId="18" xfId="0" applyFont="1" applyFill="1" applyBorder="1" applyAlignment="1">
      <alignment horizontal="left" vertical="top" wrapText="1"/>
    </xf>
    <xf numFmtId="0" fontId="1" fillId="6" borderId="19" xfId="0" applyFont="1" applyFill="1" applyBorder="1" applyAlignment="1">
      <alignment horizontal="left" vertical="top" wrapText="1"/>
    </xf>
    <xf numFmtId="0" fontId="1" fillId="6" borderId="20" xfId="0" applyFont="1" applyFill="1" applyBorder="1" applyAlignment="1">
      <alignment horizontal="left" vertical="top" wrapText="1"/>
    </xf>
    <xf numFmtId="0" fontId="1" fillId="6" borderId="21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horizontal="left" vertical="top" wrapText="1"/>
    </xf>
    <xf numFmtId="0" fontId="1" fillId="6" borderId="22" xfId="0" applyFont="1" applyFill="1" applyBorder="1" applyAlignment="1">
      <alignment horizontal="left" vertical="top" wrapText="1"/>
    </xf>
    <xf numFmtId="0" fontId="1" fillId="6" borderId="23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24" xfId="0" applyFont="1" applyFill="1" applyBorder="1" applyAlignment="1">
      <alignment horizontal="left" vertical="top" wrapText="1"/>
    </xf>
    <xf numFmtId="0" fontId="14" fillId="5" borderId="0" xfId="0" applyFont="1" applyFill="1" applyAlignment="1" applyProtection="1">
      <alignment horizontal="left"/>
      <protection locked="0"/>
    </xf>
    <xf numFmtId="0" fontId="11" fillId="5" borderId="0" xfId="0" applyFont="1" applyFill="1" applyAlignment="1">
      <alignment horizontal="left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12" fillId="2" borderId="9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2" borderId="4" xfId="0" applyFont="1" applyFill="1" applyBorder="1" applyAlignment="1" applyProtection="1">
      <alignment horizontal="left"/>
      <protection locked="0"/>
    </xf>
    <xf numFmtId="0" fontId="12" fillId="2" borderId="9" xfId="0" applyFont="1" applyFill="1" applyBorder="1" applyAlignment="1" applyProtection="1">
      <alignment horizontal="left"/>
      <protection locked="0"/>
    </xf>
    <xf numFmtId="0" fontId="12" fillId="2" borderId="5" xfId="0" applyFont="1" applyFill="1" applyBorder="1" applyAlignment="1" applyProtection="1">
      <alignment horizontal="left"/>
      <protection locked="0"/>
    </xf>
    <xf numFmtId="0" fontId="12" fillId="2" borderId="18" xfId="0" applyFont="1" applyFill="1" applyBorder="1" applyAlignment="1" applyProtection="1">
      <alignment horizontal="left" vertical="top" wrapText="1"/>
      <protection locked="0"/>
    </xf>
    <xf numFmtId="0" fontId="12" fillId="2" borderId="19" xfId="0" applyFont="1" applyFill="1" applyBorder="1" applyAlignment="1" applyProtection="1">
      <alignment horizontal="left" vertical="top" wrapText="1"/>
      <protection locked="0"/>
    </xf>
    <xf numFmtId="0" fontId="12" fillId="2" borderId="20" xfId="0" applyFont="1" applyFill="1" applyBorder="1" applyAlignment="1" applyProtection="1">
      <alignment horizontal="left" vertical="top" wrapText="1"/>
      <protection locked="0"/>
    </xf>
    <xf numFmtId="0" fontId="12" fillId="2" borderId="21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12" fillId="2" borderId="22" xfId="0" applyFont="1" applyFill="1" applyBorder="1" applyAlignment="1" applyProtection="1">
      <alignment horizontal="left" vertical="top" wrapText="1"/>
      <protection locked="0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0" fontId="12" fillId="2" borderId="24" xfId="0" applyFont="1" applyFill="1" applyBorder="1" applyAlignment="1" applyProtection="1">
      <alignment horizontal="left" vertical="top" wrapText="1"/>
      <protection locked="0"/>
    </xf>
    <xf numFmtId="0" fontId="5" fillId="0" borderId="0" xfId="3" applyFont="1" applyAlignment="1">
      <alignment horizontal="center"/>
    </xf>
    <xf numFmtId="0" fontId="6" fillId="3" borderId="0" xfId="3" applyFont="1" applyFill="1" applyAlignment="1">
      <alignment horizontal="center"/>
    </xf>
    <xf numFmtId="0" fontId="4" fillId="4" borderId="4" xfId="3" applyFont="1" applyFill="1" applyBorder="1" applyAlignment="1" applyProtection="1">
      <alignment horizontal="center"/>
      <protection locked="0"/>
    </xf>
    <xf numFmtId="0" fontId="4" fillId="4" borderId="5" xfId="3" applyFont="1" applyFill="1" applyBorder="1" applyAlignment="1" applyProtection="1">
      <alignment horizontal="center"/>
      <protection locked="0"/>
    </xf>
    <xf numFmtId="171" fontId="4" fillId="0" borderId="0" xfId="3" applyNumberFormat="1" applyFont="1" applyAlignment="1">
      <alignment horizontal="left"/>
    </xf>
    <xf numFmtId="5" fontId="1" fillId="0" borderId="8" xfId="0" applyNumberFormat="1" applyFont="1" applyBorder="1" applyAlignment="1">
      <alignment horizontal="right"/>
    </xf>
    <xf numFmtId="10" fontId="1" fillId="0" borderId="7" xfId="3" applyNumberFormat="1" applyFont="1" applyBorder="1" applyAlignment="1">
      <alignment horizontal="right"/>
    </xf>
  </cellXfs>
  <cellStyles count="9">
    <cellStyle name="Comma" xfId="1" builtinId="3"/>
    <cellStyle name="Comma 2" xfId="6" xr:uid="{00000000-0005-0000-0000-000001000000}"/>
    <cellStyle name="Currency 2" xfId="7" xr:uid="{00000000-0005-0000-0000-000002000000}"/>
    <cellStyle name="Hyperlink" xfId="5" builtinId="8"/>
    <cellStyle name="Normal" xfId="0" builtinId="0"/>
    <cellStyle name="Normal 2" xfId="2" xr:uid="{00000000-0005-0000-0000-000005000000}"/>
    <cellStyle name="Normal 3" xfId="3" xr:uid="{00000000-0005-0000-0000-000006000000}"/>
    <cellStyle name="Percent 2" xfId="4" xr:uid="{00000000-0005-0000-0000-000007000000}"/>
    <cellStyle name="Percent 3" xfId="8" xr:uid="{00000000-0005-0000-0000-000008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iscal.treasury.gov/prompt-payment/ra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6"/>
  <sheetViews>
    <sheetView tabSelected="1" topLeftCell="A11" zoomScale="115" zoomScaleNormal="115" workbookViewId="0">
      <selection activeCell="R28" sqref="R28"/>
    </sheetView>
  </sheetViews>
  <sheetFormatPr defaultColWidth="9.33203125" defaultRowHeight="12.75" x14ac:dyDescent="0.2"/>
  <cols>
    <col min="1" max="1" width="2.1640625" style="20" customWidth="1"/>
    <col min="2" max="2" width="8.6640625" style="20" customWidth="1"/>
    <col min="3" max="3" width="15.5" style="20" customWidth="1"/>
    <col min="4" max="4" width="11" style="20" customWidth="1"/>
    <col min="5" max="5" width="12.33203125" style="20" customWidth="1"/>
    <col min="6" max="7" width="3.83203125" style="20" customWidth="1"/>
    <col min="8" max="8" width="2" style="20" customWidth="1"/>
    <col min="9" max="9" width="3.6640625" style="20" customWidth="1"/>
    <col min="10" max="10" width="28.6640625" style="20" customWidth="1"/>
    <col min="11" max="11" width="14.1640625" style="20" customWidth="1"/>
    <col min="12" max="12" width="9.5" style="20" customWidth="1"/>
    <col min="13" max="16384" width="9.33203125" style="20"/>
  </cols>
  <sheetData>
    <row r="2" spans="1:12" x14ac:dyDescent="0.2">
      <c r="A2" s="72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</row>
    <row r="4" spans="1:12" x14ac:dyDescent="0.2">
      <c r="A4" s="21"/>
      <c r="C4" s="21" t="s">
        <v>0</v>
      </c>
      <c r="D4" s="20" t="s">
        <v>3</v>
      </c>
      <c r="K4" s="58" t="s">
        <v>50</v>
      </c>
      <c r="L4" s="59"/>
    </row>
    <row r="5" spans="1:12" ht="4.5" customHeight="1" x14ac:dyDescent="0.2">
      <c r="A5" s="21"/>
      <c r="B5" s="21"/>
    </row>
    <row r="6" spans="1:12" x14ac:dyDescent="0.2">
      <c r="A6" s="21"/>
      <c r="C6" s="21" t="s">
        <v>53</v>
      </c>
      <c r="D6" s="20" t="s">
        <v>57</v>
      </c>
    </row>
    <row r="7" spans="1:12" ht="5.25" customHeight="1" x14ac:dyDescent="0.2">
      <c r="A7" s="21"/>
    </row>
    <row r="8" spans="1:12" ht="12.75" customHeight="1" x14ac:dyDescent="0.2">
      <c r="A8" s="21"/>
      <c r="C8" s="22" t="s">
        <v>1</v>
      </c>
      <c r="D8" s="81" t="s">
        <v>28</v>
      </c>
      <c r="E8" s="82"/>
      <c r="F8" s="82"/>
      <c r="G8" s="82"/>
      <c r="H8" s="82"/>
      <c r="I8" s="82"/>
      <c r="J8" s="83"/>
    </row>
    <row r="9" spans="1:12" x14ac:dyDescent="0.2">
      <c r="A9" s="21"/>
      <c r="B9" s="22"/>
      <c r="D9" s="84"/>
      <c r="E9" s="85"/>
      <c r="F9" s="85"/>
      <c r="G9" s="85"/>
      <c r="H9" s="85"/>
      <c r="I9" s="85"/>
      <c r="J9" s="86"/>
    </row>
    <row r="10" spans="1:12" x14ac:dyDescent="0.2">
      <c r="B10" s="22"/>
      <c r="D10" s="87"/>
      <c r="E10" s="88"/>
      <c r="F10" s="88"/>
      <c r="G10" s="88"/>
      <c r="H10" s="88"/>
      <c r="I10" s="88"/>
      <c r="J10" s="89"/>
    </row>
    <row r="11" spans="1:12" ht="6" customHeight="1" x14ac:dyDescent="0.2">
      <c r="A11" s="22"/>
      <c r="C11" s="28"/>
    </row>
    <row r="12" spans="1:12" x14ac:dyDescent="0.2">
      <c r="C12" s="21" t="s">
        <v>2</v>
      </c>
      <c r="D12" s="78" t="s">
        <v>62</v>
      </c>
      <c r="E12" s="79"/>
      <c r="F12" s="79"/>
      <c r="G12" s="79"/>
      <c r="H12" s="79"/>
      <c r="I12" s="79"/>
      <c r="J12" s="80"/>
    </row>
    <row r="13" spans="1:12" ht="6" customHeight="1" x14ac:dyDescent="0.2"/>
    <row r="14" spans="1:12" ht="14.25" customHeight="1" x14ac:dyDescent="0.2">
      <c r="A14" s="22"/>
      <c r="C14" s="22" t="s">
        <v>4</v>
      </c>
      <c r="D14" s="75" t="s">
        <v>61</v>
      </c>
      <c r="E14" s="76"/>
      <c r="F14" s="76"/>
      <c r="G14" s="76"/>
      <c r="H14" s="76"/>
      <c r="I14" s="76"/>
      <c r="J14" s="77"/>
    </row>
    <row r="15" spans="1:12" ht="13.5" thickBot="1" x14ac:dyDescent="0.25">
      <c r="I15" s="23"/>
      <c r="J15" s="23"/>
      <c r="K15" s="24"/>
      <c r="L15" s="26"/>
    </row>
    <row r="16" spans="1:12" x14ac:dyDescent="0.2">
      <c r="A16" s="34"/>
      <c r="B16" s="46"/>
      <c r="C16" s="46"/>
      <c r="D16" s="46"/>
      <c r="E16" s="46"/>
      <c r="F16" s="35"/>
      <c r="H16" s="34"/>
      <c r="I16" s="47"/>
      <c r="J16" s="47"/>
      <c r="K16" s="48"/>
      <c r="L16" s="49"/>
    </row>
    <row r="17" spans="1:12" x14ac:dyDescent="0.2">
      <c r="A17" s="36"/>
      <c r="B17" s="71" t="s">
        <v>7</v>
      </c>
      <c r="C17" s="71"/>
      <c r="D17" s="71"/>
      <c r="E17" s="71"/>
      <c r="F17" s="39"/>
      <c r="H17" s="36"/>
      <c r="I17" s="70" t="s">
        <v>29</v>
      </c>
      <c r="J17" s="70"/>
      <c r="K17" s="70"/>
      <c r="L17" s="50"/>
    </row>
    <row r="18" spans="1:12" x14ac:dyDescent="0.2">
      <c r="A18" s="36"/>
      <c r="B18" s="20" t="s">
        <v>9</v>
      </c>
      <c r="D18" s="37">
        <v>0</v>
      </c>
      <c r="E18" s="38"/>
      <c r="F18" s="39"/>
      <c r="H18" s="36"/>
      <c r="I18" s="51" t="s">
        <v>49</v>
      </c>
      <c r="J18" s="52" t="s">
        <v>19</v>
      </c>
      <c r="K18" s="29">
        <v>0</v>
      </c>
      <c r="L18" s="50"/>
    </row>
    <row r="19" spans="1:12" x14ac:dyDescent="0.2">
      <c r="A19" s="36"/>
      <c r="B19" s="20" t="s">
        <v>11</v>
      </c>
      <c r="D19" s="25">
        <v>0</v>
      </c>
      <c r="E19" s="38"/>
      <c r="F19" s="39"/>
      <c r="H19" s="36"/>
      <c r="I19" s="51" t="s">
        <v>49</v>
      </c>
      <c r="J19" s="52" t="s">
        <v>24</v>
      </c>
      <c r="K19" s="29">
        <v>0</v>
      </c>
      <c r="L19" s="50"/>
    </row>
    <row r="20" spans="1:12" x14ac:dyDescent="0.2">
      <c r="A20" s="36"/>
      <c r="B20" s="20" t="s">
        <v>10</v>
      </c>
      <c r="D20" s="38"/>
      <c r="E20" s="38">
        <f>D18-D19</f>
        <v>0</v>
      </c>
      <c r="F20" s="39"/>
      <c r="H20" s="36"/>
      <c r="I20" s="51" t="s">
        <v>49</v>
      </c>
      <c r="J20" s="52" t="s">
        <v>5</v>
      </c>
      <c r="K20" s="29">
        <v>0</v>
      </c>
      <c r="L20" s="50"/>
    </row>
    <row r="21" spans="1:12" x14ac:dyDescent="0.2">
      <c r="A21" s="36"/>
      <c r="D21" s="38"/>
      <c r="E21" s="38"/>
      <c r="F21" s="39"/>
      <c r="H21" s="36"/>
      <c r="I21" s="51" t="s">
        <v>49</v>
      </c>
      <c r="J21" s="52" t="s">
        <v>17</v>
      </c>
      <c r="K21" s="29">
        <v>0</v>
      </c>
      <c r="L21" s="50"/>
    </row>
    <row r="22" spans="1:12" x14ac:dyDescent="0.2">
      <c r="A22" s="36"/>
      <c r="B22" s="20" t="s">
        <v>12</v>
      </c>
      <c r="D22" s="37">
        <v>0</v>
      </c>
      <c r="E22" s="38"/>
      <c r="F22" s="39"/>
      <c r="H22" s="36"/>
      <c r="I22" s="51" t="s">
        <v>49</v>
      </c>
      <c r="J22" s="52" t="s">
        <v>20</v>
      </c>
      <c r="K22" s="29">
        <v>0</v>
      </c>
      <c r="L22" s="50"/>
    </row>
    <row r="23" spans="1:12" x14ac:dyDescent="0.2">
      <c r="A23" s="36"/>
      <c r="B23" s="20" t="s">
        <v>11</v>
      </c>
      <c r="D23" s="25">
        <v>0</v>
      </c>
      <c r="E23" s="38"/>
      <c r="F23" s="39"/>
      <c r="H23" s="36"/>
      <c r="I23" s="51" t="s">
        <v>49</v>
      </c>
      <c r="J23" s="52" t="s">
        <v>18</v>
      </c>
      <c r="K23" s="29">
        <v>0</v>
      </c>
      <c r="L23" s="50"/>
    </row>
    <row r="24" spans="1:12" x14ac:dyDescent="0.2">
      <c r="A24" s="36"/>
      <c r="B24" s="20" t="s">
        <v>13</v>
      </c>
      <c r="D24" s="38"/>
      <c r="E24" s="38">
        <f>D22-D23</f>
        <v>0</v>
      </c>
      <c r="F24" s="39"/>
      <c r="H24" s="36"/>
      <c r="I24" s="51" t="s">
        <v>49</v>
      </c>
      <c r="J24" s="52" t="s">
        <v>30</v>
      </c>
      <c r="K24" s="29">
        <v>0</v>
      </c>
      <c r="L24" s="50"/>
    </row>
    <row r="25" spans="1:12" x14ac:dyDescent="0.2">
      <c r="A25" s="36"/>
      <c r="D25" s="38"/>
      <c r="E25" s="38"/>
      <c r="F25" s="39"/>
      <c r="H25" s="36"/>
      <c r="I25" s="51" t="s">
        <v>49</v>
      </c>
      <c r="J25" s="52" t="s">
        <v>25</v>
      </c>
      <c r="K25" s="29">
        <v>0</v>
      </c>
      <c r="L25" s="50"/>
    </row>
    <row r="26" spans="1:12" x14ac:dyDescent="0.2">
      <c r="A26" s="36"/>
      <c r="B26" s="20" t="s">
        <v>15</v>
      </c>
      <c r="D26" s="38"/>
      <c r="E26" s="38">
        <f>(E20+E24)/2</f>
        <v>0</v>
      </c>
      <c r="F26" s="39"/>
      <c r="H26" s="36"/>
      <c r="I26" s="51" t="s">
        <v>49</v>
      </c>
      <c r="J26" s="52" t="s">
        <v>21</v>
      </c>
      <c r="K26" s="29">
        <v>0</v>
      </c>
      <c r="L26" s="50"/>
    </row>
    <row r="27" spans="1:12" x14ac:dyDescent="0.2">
      <c r="A27" s="36"/>
      <c r="B27" s="20" t="s">
        <v>16</v>
      </c>
      <c r="D27" s="38"/>
      <c r="E27" s="25">
        <v>0</v>
      </c>
      <c r="F27" s="39"/>
      <c r="H27" s="36"/>
      <c r="I27" s="51" t="s">
        <v>49</v>
      </c>
      <c r="J27" s="52" t="s">
        <v>26</v>
      </c>
      <c r="K27" s="29">
        <v>0</v>
      </c>
      <c r="L27" s="50"/>
    </row>
    <row r="28" spans="1:12" x14ac:dyDescent="0.2">
      <c r="A28" s="36"/>
      <c r="D28" s="38"/>
      <c r="E28" s="38">
        <f>E26+E27</f>
        <v>0</v>
      </c>
      <c r="F28" s="39"/>
      <c r="H28" s="36"/>
      <c r="I28" s="51" t="s">
        <v>49</v>
      </c>
      <c r="J28" s="52" t="s">
        <v>22</v>
      </c>
      <c r="K28" s="29">
        <v>0</v>
      </c>
      <c r="L28" s="50"/>
    </row>
    <row r="29" spans="1:12" x14ac:dyDescent="0.2">
      <c r="A29" s="36"/>
      <c r="D29" s="38"/>
      <c r="E29" s="38"/>
      <c r="F29" s="39"/>
      <c r="H29" s="36"/>
      <c r="I29" s="51" t="s">
        <v>49</v>
      </c>
      <c r="J29" s="52" t="s">
        <v>23</v>
      </c>
      <c r="K29" s="29">
        <v>0</v>
      </c>
      <c r="L29" s="50"/>
    </row>
    <row r="30" spans="1:12" x14ac:dyDescent="0.2">
      <c r="A30" s="36"/>
      <c r="B30" s="20" t="s">
        <v>51</v>
      </c>
      <c r="D30" s="27">
        <v>0</v>
      </c>
      <c r="E30" s="38"/>
      <c r="F30" s="39"/>
      <c r="H30" s="36"/>
      <c r="I30" s="20" t="s">
        <v>7</v>
      </c>
      <c r="K30" s="30">
        <f>E35</f>
        <v>0</v>
      </c>
      <c r="L30" s="50" t="s">
        <v>56</v>
      </c>
    </row>
    <row r="31" spans="1:12" ht="18" customHeight="1" thickBot="1" x14ac:dyDescent="0.25">
      <c r="A31" s="36"/>
      <c r="B31" s="20" t="s">
        <v>52</v>
      </c>
      <c r="D31" s="38"/>
      <c r="E31" s="38"/>
      <c r="F31" s="39"/>
      <c r="H31" s="36"/>
      <c r="I31" s="20" t="s">
        <v>6</v>
      </c>
      <c r="K31" s="31">
        <f>SUM(K18:K30)</f>
        <v>0</v>
      </c>
      <c r="L31" s="39"/>
    </row>
    <row r="32" spans="1:12" ht="13.5" thickTop="1" x14ac:dyDescent="0.2">
      <c r="A32" s="36"/>
      <c r="D32" s="40"/>
      <c r="E32" s="38"/>
      <c r="F32" s="39"/>
      <c r="H32" s="36"/>
      <c r="L32" s="39"/>
    </row>
    <row r="33" spans="1:12" x14ac:dyDescent="0.2">
      <c r="A33" s="41"/>
      <c r="D33" s="38"/>
      <c r="E33" s="42"/>
      <c r="F33" s="39"/>
      <c r="H33" s="36"/>
      <c r="I33" s="71" t="s">
        <v>54</v>
      </c>
      <c r="J33" s="71"/>
      <c r="K33" s="71"/>
      <c r="L33" s="53"/>
    </row>
    <row r="34" spans="1:12" x14ac:dyDescent="0.2">
      <c r="A34" s="36"/>
      <c r="D34" s="38"/>
      <c r="E34" s="38"/>
      <c r="F34" s="39"/>
      <c r="H34" s="36"/>
      <c r="I34" s="20" t="s">
        <v>44</v>
      </c>
      <c r="K34" s="54">
        <v>0</v>
      </c>
      <c r="L34" s="53"/>
    </row>
    <row r="35" spans="1:12" ht="13.5" thickBot="1" x14ac:dyDescent="0.25">
      <c r="A35" s="36"/>
      <c r="B35" s="21" t="s">
        <v>55</v>
      </c>
      <c r="D35" s="38"/>
      <c r="E35" s="33">
        <f>E28*D30</f>
        <v>0</v>
      </c>
      <c r="F35" s="39"/>
      <c r="H35" s="36"/>
      <c r="I35" s="20" t="s">
        <v>45</v>
      </c>
      <c r="K35" s="54">
        <v>0</v>
      </c>
      <c r="L35" s="53"/>
    </row>
    <row r="36" spans="1:12" ht="13.5" thickTop="1" x14ac:dyDescent="0.2">
      <c r="A36" s="36"/>
      <c r="F36" s="39"/>
      <c r="H36" s="36"/>
      <c r="I36" s="20" t="s">
        <v>46</v>
      </c>
      <c r="K36" s="96" t="str">
        <f>IF(K35&gt;0,1-K34/K35,"N/A")</f>
        <v>N/A</v>
      </c>
      <c r="L36" s="53"/>
    </row>
    <row r="37" spans="1:12" ht="13.5" thickBot="1" x14ac:dyDescent="0.25">
      <c r="A37" s="36"/>
      <c r="F37" s="39"/>
      <c r="H37" s="36"/>
      <c r="I37" s="20" t="s">
        <v>47</v>
      </c>
      <c r="K37" s="95" t="str">
        <f>IFERROR(ROUND(K36*K31,2),"$0 ")</f>
        <v xml:space="preserve">$0 </v>
      </c>
      <c r="L37" s="53"/>
    </row>
    <row r="38" spans="1:12" ht="13.5" thickTop="1" x14ac:dyDescent="0.2">
      <c r="A38" s="36"/>
      <c r="F38" s="39"/>
      <c r="H38" s="36"/>
      <c r="K38" s="55"/>
      <c r="L38" s="39"/>
    </row>
    <row r="39" spans="1:12" x14ac:dyDescent="0.2">
      <c r="A39" s="36"/>
      <c r="F39" s="39"/>
      <c r="H39" s="36"/>
      <c r="I39" s="20" t="s">
        <v>43</v>
      </c>
      <c r="K39" s="56">
        <v>0</v>
      </c>
      <c r="L39" s="39"/>
    </row>
    <row r="40" spans="1:12" x14ac:dyDescent="0.2">
      <c r="A40" s="36"/>
      <c r="F40" s="39"/>
      <c r="H40" s="36"/>
      <c r="K40" s="55"/>
      <c r="L40" s="39"/>
    </row>
    <row r="41" spans="1:12" ht="13.5" thickBot="1" x14ac:dyDescent="0.25">
      <c r="A41" s="36"/>
      <c r="F41" s="39"/>
      <c r="H41" s="36"/>
      <c r="I41" s="21" t="s">
        <v>8</v>
      </c>
      <c r="K41" s="32">
        <f>K39-K37</f>
        <v>0</v>
      </c>
      <c r="L41" s="39"/>
    </row>
    <row r="42" spans="1:12" ht="14.25" thickTop="1" thickBot="1" x14ac:dyDescent="0.25">
      <c r="A42" s="43"/>
      <c r="B42" s="44"/>
      <c r="C42" s="44"/>
      <c r="D42" s="44"/>
      <c r="E42" s="44"/>
      <c r="F42" s="45"/>
      <c r="H42" s="43"/>
      <c r="I42" s="44"/>
      <c r="J42" s="44"/>
      <c r="K42" s="57"/>
      <c r="L42" s="45"/>
    </row>
    <row r="43" spans="1:12" ht="12.75" customHeight="1" x14ac:dyDescent="0.2"/>
    <row r="44" spans="1:12" x14ac:dyDescent="0.2">
      <c r="H44" s="61" t="s">
        <v>48</v>
      </c>
      <c r="I44" s="62"/>
      <c r="J44" s="62"/>
      <c r="K44" s="62"/>
      <c r="L44" s="63"/>
    </row>
    <row r="45" spans="1:12" x14ac:dyDescent="0.2">
      <c r="H45" s="64"/>
      <c r="I45" s="65"/>
      <c r="J45" s="65"/>
      <c r="K45" s="65"/>
      <c r="L45" s="66"/>
    </row>
    <row r="46" spans="1:12" ht="12.75" customHeight="1" x14ac:dyDescent="0.2">
      <c r="H46" s="67"/>
      <c r="I46" s="68"/>
      <c r="J46" s="68"/>
      <c r="K46" s="68"/>
      <c r="L46" s="69"/>
    </row>
  </sheetData>
  <mergeCells count="8">
    <mergeCell ref="H44:L46"/>
    <mergeCell ref="I17:K17"/>
    <mergeCell ref="I33:K33"/>
    <mergeCell ref="B17:E17"/>
    <mergeCell ref="A2:L2"/>
    <mergeCell ref="D14:J14"/>
    <mergeCell ref="D12:J12"/>
    <mergeCell ref="D8:J10"/>
  </mergeCells>
  <printOptions horizontalCentered="1"/>
  <pageMargins left="0.25" right="0.25" top="1" bottom="1" header="0.5" footer="0.5"/>
  <pageSetup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topLeftCell="A19" zoomScaleNormal="100" workbookViewId="0">
      <selection activeCell="K33" sqref="K33"/>
    </sheetView>
  </sheetViews>
  <sheetFormatPr defaultColWidth="9.33203125" defaultRowHeight="12.75" x14ac:dyDescent="0.2"/>
  <cols>
    <col min="1" max="2" width="10.1640625" style="2" customWidth="1"/>
    <col min="3" max="3" width="13.5" style="2" bestFit="1" customWidth="1"/>
    <col min="4" max="4" width="10.1640625" style="2" customWidth="1"/>
    <col min="5" max="5" width="12.1640625" style="2" bestFit="1" customWidth="1"/>
    <col min="6" max="6" width="13.1640625" style="2" customWidth="1"/>
    <col min="7" max="7" width="12.6640625" style="2" customWidth="1"/>
    <col min="8" max="8" width="21.83203125" style="2" customWidth="1"/>
    <col min="9" max="9" width="12.83203125" style="2" bestFit="1" customWidth="1"/>
    <col min="10" max="16384" width="9.33203125" style="2"/>
  </cols>
  <sheetData>
    <row r="1" spans="1:9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8.75" customHeight="1" x14ac:dyDescent="0.2">
      <c r="A2" s="90" t="s">
        <v>31</v>
      </c>
      <c r="B2" s="90"/>
      <c r="C2" s="90"/>
      <c r="D2" s="90"/>
      <c r="E2" s="90"/>
      <c r="F2" s="90"/>
      <c r="G2" s="90"/>
      <c r="H2" s="90"/>
      <c r="I2" s="90"/>
    </row>
    <row r="3" spans="1:9" ht="4.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3.75" customHeight="1" x14ac:dyDescent="0.2">
      <c r="C4" s="3"/>
      <c r="D4" s="4"/>
      <c r="E4" s="5"/>
      <c r="F4" s="6"/>
    </row>
    <row r="5" spans="1:9" ht="9" customHeight="1" x14ac:dyDescent="0.2"/>
    <row r="6" spans="1:9" x14ac:dyDescent="0.2">
      <c r="C6" s="91" t="s">
        <v>32</v>
      </c>
      <c r="D6" s="91"/>
      <c r="E6" s="91"/>
      <c r="F6" s="91"/>
      <c r="G6" s="91"/>
      <c r="H6" s="91"/>
      <c r="I6" s="91"/>
    </row>
    <row r="7" spans="1:9" ht="9" customHeight="1" x14ac:dyDescent="0.2">
      <c r="C7" s="7"/>
      <c r="E7" s="7"/>
      <c r="G7" s="7"/>
      <c r="I7" s="7"/>
    </row>
    <row r="8" spans="1:9" x14ac:dyDescent="0.2">
      <c r="C8" s="8"/>
      <c r="D8" s="8"/>
      <c r="E8" s="8"/>
      <c r="F8" s="8"/>
      <c r="G8" s="8"/>
      <c r="H8" s="8"/>
      <c r="I8" s="8" t="s">
        <v>33</v>
      </c>
    </row>
    <row r="9" spans="1:9" x14ac:dyDescent="0.2">
      <c r="C9" s="9" t="s">
        <v>34</v>
      </c>
      <c r="D9" s="8"/>
      <c r="E9" s="9" t="s">
        <v>35</v>
      </c>
      <c r="F9" s="8"/>
      <c r="G9" s="9" t="s">
        <v>36</v>
      </c>
      <c r="H9" s="8"/>
      <c r="I9" s="9" t="s">
        <v>14</v>
      </c>
    </row>
    <row r="10" spans="1:9" x14ac:dyDescent="0.2">
      <c r="C10" s="2">
        <v>2000</v>
      </c>
      <c r="E10" s="10">
        <v>6.7500000000000004E-2</v>
      </c>
      <c r="F10" s="10"/>
      <c r="G10" s="10">
        <v>7.2499999999999995E-2</v>
      </c>
      <c r="H10" s="10"/>
      <c r="I10" s="10">
        <v>7.0000000000000007E-2</v>
      </c>
    </row>
    <row r="11" spans="1:9" x14ac:dyDescent="0.2">
      <c r="C11" s="2">
        <v>2001</v>
      </c>
      <c r="E11" s="10">
        <v>6.3750000000000001E-2</v>
      </c>
      <c r="F11" s="10"/>
      <c r="G11" s="10">
        <v>5.8749999999999997E-2</v>
      </c>
      <c r="H11" s="10"/>
      <c r="I11" s="10">
        <v>6.1249999999999999E-2</v>
      </c>
    </row>
    <row r="12" spans="1:9" x14ac:dyDescent="0.2">
      <c r="C12" s="2">
        <v>2002</v>
      </c>
      <c r="E12" s="10">
        <v>5.5E-2</v>
      </c>
      <c r="F12" s="10"/>
      <c r="G12" s="10">
        <v>5.2499999999999998E-2</v>
      </c>
      <c r="H12" s="10"/>
      <c r="I12" s="10">
        <v>5.3749999999999999E-2</v>
      </c>
    </row>
    <row r="13" spans="1:9" x14ac:dyDescent="0.2">
      <c r="C13" s="2">
        <v>2003</v>
      </c>
      <c r="E13" s="10">
        <v>4.2500000000000003E-2</v>
      </c>
      <c r="F13" s="10"/>
      <c r="G13" s="10">
        <v>3.125E-2</v>
      </c>
      <c r="H13" s="10"/>
      <c r="I13" s="10">
        <v>3.6874999999999998E-2</v>
      </c>
    </row>
    <row r="14" spans="1:9" x14ac:dyDescent="0.2">
      <c r="C14" s="2">
        <v>2004</v>
      </c>
      <c r="E14" s="10">
        <v>0.04</v>
      </c>
      <c r="F14" s="10"/>
      <c r="G14" s="10">
        <v>4.4999999999999998E-2</v>
      </c>
      <c r="H14" s="10"/>
      <c r="I14" s="10">
        <f t="shared" ref="I14:I28" si="0">AVERAGE(E14,G14)</f>
        <v>4.2499999999999996E-2</v>
      </c>
    </row>
    <row r="15" spans="1:9" x14ac:dyDescent="0.2">
      <c r="C15" s="2">
        <v>2005</v>
      </c>
      <c r="E15" s="10">
        <v>4.2500000000000003E-2</v>
      </c>
      <c r="G15" s="10">
        <v>4.4999999999999998E-2</v>
      </c>
      <c r="I15" s="10">
        <f t="shared" si="0"/>
        <v>4.3749999999999997E-2</v>
      </c>
    </row>
    <row r="16" spans="1:9" x14ac:dyDescent="0.2">
      <c r="C16" s="2">
        <v>2006</v>
      </c>
      <c r="E16" s="10">
        <v>5.1249999999999997E-2</v>
      </c>
      <c r="G16" s="10">
        <v>5.7500000000000002E-2</v>
      </c>
      <c r="I16" s="10">
        <f t="shared" si="0"/>
        <v>5.4375E-2</v>
      </c>
    </row>
    <row r="17" spans="3:9" x14ac:dyDescent="0.2">
      <c r="C17" s="2">
        <v>2007</v>
      </c>
      <c r="E17" s="10">
        <v>5.2499999999999998E-2</v>
      </c>
      <c r="G17" s="10">
        <v>5.7500000000000002E-2</v>
      </c>
      <c r="I17" s="10">
        <f t="shared" si="0"/>
        <v>5.5E-2</v>
      </c>
    </row>
    <row r="18" spans="3:9" x14ac:dyDescent="0.2">
      <c r="C18" s="2">
        <v>2008</v>
      </c>
      <c r="E18" s="10">
        <v>4.7500000000000001E-2</v>
      </c>
      <c r="G18" s="10">
        <v>5.1299999999999998E-2</v>
      </c>
      <c r="I18" s="10">
        <f t="shared" si="0"/>
        <v>4.9399999999999999E-2</v>
      </c>
    </row>
    <row r="19" spans="3:9" x14ac:dyDescent="0.2">
      <c r="C19" s="2">
        <v>2009</v>
      </c>
      <c r="E19" s="10">
        <v>5.6250000000000001E-2</v>
      </c>
      <c r="G19" s="10">
        <v>4.8750000000000002E-2</v>
      </c>
      <c r="I19" s="10">
        <f t="shared" si="0"/>
        <v>5.2500000000000005E-2</v>
      </c>
    </row>
    <row r="20" spans="3:9" x14ac:dyDescent="0.2">
      <c r="C20" s="2">
        <v>2010</v>
      </c>
      <c r="E20" s="10">
        <v>3.2500000000000001E-2</v>
      </c>
      <c r="G20" s="10">
        <v>3.125E-2</v>
      </c>
      <c r="I20" s="10">
        <f t="shared" si="0"/>
        <v>3.1875000000000001E-2</v>
      </c>
    </row>
    <row r="21" spans="3:9" x14ac:dyDescent="0.2">
      <c r="C21" s="2">
        <v>2011</v>
      </c>
      <c r="E21" s="10">
        <v>2.63E-2</v>
      </c>
      <c r="G21" s="10">
        <v>2.5000000000000001E-2</v>
      </c>
      <c r="I21" s="10">
        <f t="shared" si="0"/>
        <v>2.5649999999999999E-2</v>
      </c>
    </row>
    <row r="22" spans="3:9" x14ac:dyDescent="0.2">
      <c r="C22" s="2">
        <v>2012</v>
      </c>
      <c r="E22" s="10">
        <v>0.02</v>
      </c>
      <c r="G22" s="10">
        <v>1.7500000000000002E-2</v>
      </c>
      <c r="I22" s="10">
        <f t="shared" si="0"/>
        <v>1.8750000000000003E-2</v>
      </c>
    </row>
    <row r="23" spans="3:9" x14ac:dyDescent="0.2">
      <c r="C23" s="2">
        <v>2013</v>
      </c>
      <c r="E23" s="10">
        <v>1.375E-2</v>
      </c>
      <c r="G23" s="10">
        <v>1.7500000000000002E-2</v>
      </c>
      <c r="I23" s="10">
        <f t="shared" si="0"/>
        <v>1.5625E-2</v>
      </c>
    </row>
    <row r="24" spans="3:9" x14ac:dyDescent="0.2">
      <c r="C24" s="2">
        <v>2014</v>
      </c>
      <c r="E24" s="10">
        <v>2.1250000000000002E-2</v>
      </c>
      <c r="G24" s="10">
        <v>0.02</v>
      </c>
      <c r="I24" s="10">
        <f t="shared" si="0"/>
        <v>2.0625000000000001E-2</v>
      </c>
    </row>
    <row r="25" spans="3:9" x14ac:dyDescent="0.2">
      <c r="C25" s="2">
        <v>2015</v>
      </c>
      <c r="E25" s="10">
        <v>2.1250000000000002E-2</v>
      </c>
      <c r="G25" s="10">
        <v>2.375E-2</v>
      </c>
      <c r="I25" s="10">
        <f t="shared" si="0"/>
        <v>2.2499999999999999E-2</v>
      </c>
    </row>
    <row r="26" spans="3:9" x14ac:dyDescent="0.2">
      <c r="C26" s="2">
        <v>2016</v>
      </c>
      <c r="E26" s="10">
        <v>2.5000000000000001E-2</v>
      </c>
      <c r="G26" s="10">
        <v>1.8749999999999999E-2</v>
      </c>
      <c r="I26" s="10">
        <f t="shared" si="0"/>
        <v>2.1874999999999999E-2</v>
      </c>
    </row>
    <row r="27" spans="3:9" x14ac:dyDescent="0.2">
      <c r="C27" s="2">
        <v>2017</v>
      </c>
      <c r="E27" s="10">
        <v>2.5000000000000001E-2</v>
      </c>
      <c r="G27" s="10">
        <v>2.375E-2</v>
      </c>
      <c r="I27" s="10">
        <f t="shared" si="0"/>
        <v>2.4375000000000001E-2</v>
      </c>
    </row>
    <row r="28" spans="3:9" x14ac:dyDescent="0.2">
      <c r="C28" s="2">
        <v>2018</v>
      </c>
      <c r="E28" s="10">
        <v>2.6249999999999999E-2</v>
      </c>
      <c r="G28" s="60">
        <v>3.5000000000000003E-2</v>
      </c>
      <c r="I28" s="60">
        <f t="shared" si="0"/>
        <v>3.0624999999999999E-2</v>
      </c>
    </row>
    <row r="29" spans="3:9" x14ac:dyDescent="0.2">
      <c r="C29" s="2">
        <v>2019</v>
      </c>
      <c r="E29" s="10">
        <v>3.6249999999999998E-2</v>
      </c>
      <c r="G29" s="60">
        <v>2.6249999999999999E-2</v>
      </c>
      <c r="I29" s="60">
        <f t="shared" ref="I29:I30" si="1">AVERAGE(E29,G29)</f>
        <v>3.125E-2</v>
      </c>
    </row>
    <row r="30" spans="3:9" x14ac:dyDescent="0.2">
      <c r="C30" s="2">
        <v>2020</v>
      </c>
      <c r="D30" s="2" t="s">
        <v>56</v>
      </c>
      <c r="E30" s="10">
        <v>2.1250000000000002E-2</v>
      </c>
      <c r="G30" s="60">
        <v>1.125E-2</v>
      </c>
      <c r="I30" s="60">
        <f t="shared" si="1"/>
        <v>1.6250000000000001E-2</v>
      </c>
    </row>
    <row r="31" spans="3:9" x14ac:dyDescent="0.2">
      <c r="C31" s="2">
        <v>2021</v>
      </c>
      <c r="D31" s="2" t="s">
        <v>56</v>
      </c>
      <c r="E31" s="10">
        <v>8.7500000000000008E-3</v>
      </c>
      <c r="G31" s="60">
        <v>1.125E-2</v>
      </c>
      <c r="I31" s="60">
        <f t="shared" ref="I31:I35" si="2">AVERAGE(E31,G31)</f>
        <v>0.01</v>
      </c>
    </row>
    <row r="32" spans="3:9" x14ac:dyDescent="0.2">
      <c r="C32" s="2">
        <v>2022</v>
      </c>
      <c r="D32" s="2" t="s">
        <v>56</v>
      </c>
      <c r="E32" s="10">
        <v>1.6250000000000001E-2</v>
      </c>
      <c r="G32" s="60">
        <v>0.04</v>
      </c>
      <c r="I32" s="60">
        <f t="shared" si="2"/>
        <v>2.8125000000000001E-2</v>
      </c>
    </row>
    <row r="33" spans="1:9" x14ac:dyDescent="0.2">
      <c r="C33" s="2">
        <v>2023</v>
      </c>
      <c r="D33" s="2" t="s">
        <v>56</v>
      </c>
      <c r="E33" s="10">
        <v>4.6249999999999999E-2</v>
      </c>
      <c r="G33" s="60">
        <v>4.8750000000000002E-2</v>
      </c>
      <c r="I33" s="60">
        <f t="shared" si="2"/>
        <v>4.7500000000000001E-2</v>
      </c>
    </row>
    <row r="34" spans="1:9" x14ac:dyDescent="0.2">
      <c r="C34" s="2">
        <v>2024</v>
      </c>
      <c r="D34" s="2" t="s">
        <v>56</v>
      </c>
      <c r="E34" s="10">
        <v>4.8750000000000002E-2</v>
      </c>
      <c r="G34" s="60">
        <v>4.8750000000000002E-2</v>
      </c>
      <c r="I34" s="60">
        <f t="shared" si="2"/>
        <v>4.8750000000000002E-2</v>
      </c>
    </row>
    <row r="35" spans="1:9" x14ac:dyDescent="0.2">
      <c r="C35" s="2">
        <v>2025</v>
      </c>
      <c r="D35" s="2" t="s">
        <v>56</v>
      </c>
      <c r="E35" s="10"/>
      <c r="G35" s="60"/>
      <c r="I35" s="60" t="e">
        <f t="shared" si="2"/>
        <v>#DIV/0!</v>
      </c>
    </row>
    <row r="36" spans="1:9" x14ac:dyDescent="0.2">
      <c r="C36" s="2" t="s">
        <v>37</v>
      </c>
    </row>
    <row r="37" spans="1:9" ht="15.75" x14ac:dyDescent="0.25">
      <c r="C37" s="11" t="s">
        <v>63</v>
      </c>
    </row>
    <row r="39" spans="1:9" x14ac:dyDescent="0.2">
      <c r="A39" s="12" t="s">
        <v>38</v>
      </c>
      <c r="G39" s="4"/>
    </row>
    <row r="40" spans="1:9" x14ac:dyDescent="0.2">
      <c r="B40" s="92" t="s">
        <v>58</v>
      </c>
      <c r="C40" s="93"/>
      <c r="D40" s="13"/>
      <c r="E40" s="14">
        <v>0.25</v>
      </c>
      <c r="F40" s="15" t="s">
        <v>39</v>
      </c>
      <c r="G40" s="16">
        <v>1.125E-2</v>
      </c>
      <c r="H40" s="15" t="s">
        <v>40</v>
      </c>
      <c r="I40" s="17">
        <f>E40*G40</f>
        <v>2.8124999999999999E-3</v>
      </c>
    </row>
    <row r="41" spans="1:9" x14ac:dyDescent="0.2">
      <c r="B41" s="92" t="s">
        <v>59</v>
      </c>
      <c r="C41" s="93"/>
      <c r="D41" s="13"/>
      <c r="E41" s="14">
        <v>0.5</v>
      </c>
      <c r="F41" s="15" t="s">
        <v>39</v>
      </c>
      <c r="G41" s="16">
        <v>1.6250000000000001E-2</v>
      </c>
      <c r="H41" s="15" t="s">
        <v>40</v>
      </c>
      <c r="I41" s="17">
        <f>E41*G41</f>
        <v>8.1250000000000003E-3</v>
      </c>
    </row>
    <row r="42" spans="1:9" x14ac:dyDescent="0.2">
      <c r="B42" s="92" t="s">
        <v>60</v>
      </c>
      <c r="C42" s="93"/>
      <c r="D42" s="13"/>
      <c r="E42" s="14">
        <v>0.25</v>
      </c>
      <c r="F42" s="15" t="s">
        <v>39</v>
      </c>
      <c r="G42" s="16">
        <v>0.04</v>
      </c>
      <c r="H42" s="15" t="s">
        <v>40</v>
      </c>
      <c r="I42" s="17">
        <f>E42*G42</f>
        <v>0.01</v>
      </c>
    </row>
    <row r="43" spans="1:9" ht="13.5" thickBot="1" x14ac:dyDescent="0.25">
      <c r="G43" s="4" t="s">
        <v>41</v>
      </c>
      <c r="I43" s="18">
        <f>SUM(I40:I42)</f>
        <v>2.0937499999999998E-2</v>
      </c>
    </row>
    <row r="44" spans="1:9" ht="13.5" thickTop="1" x14ac:dyDescent="0.2"/>
    <row r="45" spans="1:9" x14ac:dyDescent="0.2">
      <c r="A45" s="94" t="s">
        <v>42</v>
      </c>
      <c r="B45" s="94"/>
      <c r="C45" s="94"/>
      <c r="D45" s="94"/>
      <c r="E45" s="94"/>
      <c r="F45" s="94"/>
      <c r="G45" s="94"/>
      <c r="H45" s="94"/>
      <c r="I45" s="19">
        <f>I28</f>
        <v>3.0624999999999999E-2</v>
      </c>
    </row>
  </sheetData>
  <mergeCells count="6">
    <mergeCell ref="A2:I2"/>
    <mergeCell ref="C6:I6"/>
    <mergeCell ref="B40:C40"/>
    <mergeCell ref="B42:C42"/>
    <mergeCell ref="A45:H45"/>
    <mergeCell ref="B41:C41"/>
  </mergeCells>
  <hyperlinks>
    <hyperlink ref="C37" r:id="rId1" display="https://www.fiscal.treasury.gov/prompt-payment/rates.html" xr:uid="{037ED42A-C514-4F69-AE48-ED0E019CD076}"/>
  </hyperlinks>
  <pageMargins left="0.75" right="0.75" top="1" bottom="1" header="0.5" footer="0.5"/>
  <pageSetup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1B8FDFD1CE746B0D5127DCC04E831" ma:contentTypeVersion="7" ma:contentTypeDescription="Create a new document." ma:contentTypeScope="" ma:versionID="02c2a520511170315f86e843e78a3460">
  <xsd:schema xmlns:xsd="http://www.w3.org/2001/XMLSchema" xmlns:xs="http://www.w3.org/2001/XMLSchema" xmlns:p="http://schemas.microsoft.com/office/2006/metadata/properties" xmlns:ns2="ca339065-d680-4a93-9ad1-00d5967fe119" xmlns:ns3="6ec60af1-6d1e-4575-bf73-1b6e791fcd10" targetNamespace="http://schemas.microsoft.com/office/2006/metadata/properties" ma:root="true" ma:fieldsID="d60188779eecb9c4f5cda6ff5c288fed" ns2:_="" ns3:_="">
    <xsd:import namespace="ca339065-d680-4a93-9ad1-00d5967fe119"/>
    <xsd:import namespace="6ec60af1-6d1e-4575-bf73-1b6e791fcd10"/>
    <xsd:element name="properties">
      <xsd:complexType>
        <xsd:sequence>
          <xsd:element name="documentManagement">
            <xsd:complexType>
              <xsd:all>
                <xsd:element ref="ns2:Audience"/>
                <xsd:element ref="ns2:Topic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39065-d680-4a93-9ad1-00d5967fe119" elementFormDefault="qualified">
    <xsd:import namespace="http://schemas.microsoft.com/office/2006/documentManagement/types"/>
    <xsd:import namespace="http://schemas.microsoft.com/office/infopath/2007/PartnerControls"/>
    <xsd:element name="Audience" ma:index="4" ma:displayName="Audience" ma:default="A&amp;E" ma:description="Who is the audience for this document?" ma:format="Dropdown" ma:internalName="Audience" ma:readOnly="false">
      <xsd:simpleType>
        <xsd:restriction base="dms:Choice">
          <xsd:enumeration value="A&amp;E"/>
          <xsd:enumeration value="Other"/>
        </xsd:restriction>
      </xsd:simpleType>
    </xsd:element>
    <xsd:element name="Topic" ma:index="5" ma:displayName="Topic" ma:default="Price Agreement Contract Exhibit" ma:description="What topic is this document related to?" ma:format="Dropdown" ma:internalName="Topic" ma:readOnly="false">
      <xsd:simpleType>
        <xsd:restriction base="dms:Choice">
          <xsd:enumeration value="Price Agreement Contract Exhibit"/>
          <xsd:enumeration value="Policies"/>
          <xsd:enumeration value="Publications"/>
          <xsd:enumeration value="Miscellaneous Forms"/>
          <xsd:enumeration value="Compensation Form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60af1-6d1e-4575-bf73-1b6e791fc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ca339065-d680-4a93-9ad1-00d5967fe119">Compensation Forms</Topic>
    <Audience xmlns="ca339065-d680-4a93-9ad1-00d5967fe119">A&amp;E</Audience>
  </documentManagement>
</p:properties>
</file>

<file path=customXml/itemProps1.xml><?xml version="1.0" encoding="utf-8"?>
<ds:datastoreItem xmlns:ds="http://schemas.openxmlformats.org/officeDocument/2006/customXml" ds:itemID="{643FA5ED-7BF9-4774-BA01-6177C71152E0}"/>
</file>

<file path=customXml/itemProps2.xml><?xml version="1.0" encoding="utf-8"?>
<ds:datastoreItem xmlns:ds="http://schemas.openxmlformats.org/officeDocument/2006/customXml" ds:itemID="{1F5953A4-7EE5-4260-B9ED-5816DFF57340}"/>
</file>

<file path=customXml/itemProps3.xml><?xml version="1.0" encoding="utf-8"?>
<ds:datastoreItem xmlns:ds="http://schemas.openxmlformats.org/officeDocument/2006/customXml" ds:itemID="{A5CECA33-3E9F-4433-A508-223C6109DC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Common Control Calc</vt:lpstr>
      <vt:lpstr>Treasury Rates</vt:lpstr>
      <vt:lpstr>'Common Control Calc'!Print_Area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Control Worksheet</dc:title>
  <dc:creator>Audit</dc:creator>
  <cp:lastModifiedBy>CHEN Yu J</cp:lastModifiedBy>
  <cp:lastPrinted>2009-08-21T16:26:09Z</cp:lastPrinted>
  <dcterms:created xsi:type="dcterms:W3CDTF">2002-01-28T18:36:02Z</dcterms:created>
  <dcterms:modified xsi:type="dcterms:W3CDTF">2024-08-09T15:49:52Z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cf6fe3-5bce-446b-ad70-bd306593eea0_Enabled">
    <vt:lpwstr>true</vt:lpwstr>
  </property>
  <property fmtid="{D5CDD505-2E9C-101B-9397-08002B2CF9AE}" pid="3" name="MSIP_Label_c9cf6fe3-5bce-446b-ad70-bd306593eea0_SetDate">
    <vt:lpwstr>2024-07-18T18:32:13Z</vt:lpwstr>
  </property>
  <property fmtid="{D5CDD505-2E9C-101B-9397-08002B2CF9AE}" pid="4" name="MSIP_Label_c9cf6fe3-5bce-446b-ad70-bd306593eea0_Method">
    <vt:lpwstr>Privileged</vt:lpwstr>
  </property>
  <property fmtid="{D5CDD505-2E9C-101B-9397-08002B2CF9AE}" pid="5" name="MSIP_Label_c9cf6fe3-5bce-446b-ad70-bd306593eea0_Name">
    <vt:lpwstr>Level 1 - Published (Items)</vt:lpwstr>
  </property>
  <property fmtid="{D5CDD505-2E9C-101B-9397-08002B2CF9AE}" pid="6" name="MSIP_Label_c9cf6fe3-5bce-446b-ad70-bd306593eea0_SiteId">
    <vt:lpwstr>28b0d013-46bc-4a64-8d86-1c8a31cf590d</vt:lpwstr>
  </property>
  <property fmtid="{D5CDD505-2E9C-101B-9397-08002B2CF9AE}" pid="7" name="MSIP_Label_c9cf6fe3-5bce-446b-ad70-bd306593eea0_ActionId">
    <vt:lpwstr>2539a76d-4ce5-43c1-b735-9e57e4fbdc26</vt:lpwstr>
  </property>
  <property fmtid="{D5CDD505-2E9C-101B-9397-08002B2CF9AE}" pid="8" name="MSIP_Label_c9cf6fe3-5bce-446b-ad70-bd306593eea0_ContentBits">
    <vt:lpwstr>0</vt:lpwstr>
  </property>
  <property fmtid="{D5CDD505-2E9C-101B-9397-08002B2CF9AE}" pid="9" name="ContentTypeId">
    <vt:lpwstr>0x010100FD41B8FDFD1CE746B0D5127DCC04E831</vt:lpwstr>
  </property>
</Properties>
</file>