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5.xml" ContentType="application/vnd.openxmlformats-officedocument.spreadsheetml.comments+xml"/>
  <Override PartName="/xl/ctrlProps/ctrlProp1.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6.xml" ContentType="application/vnd.openxmlformats-officedocument.spreadsheetml.comments+xml"/>
  <Override PartName="/xl/ctrlProps/ctrlProp2.xml" ContentType="application/vnd.ms-excel.controlproperties+xml"/>
  <Override PartName="/xl/ctrlProps/ctrlProp3.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7.xml" ContentType="application/vnd.openxmlformats-officedocument.spreadsheetml.comments+xml"/>
  <Override PartName="/xl/ctrlProps/ctrlProp4.xml" ContentType="application/vnd.ms-excel.controlproperties+xml"/>
  <Override PartName="/xl/comments1.xml" ContentType="application/vnd.openxmlformats-officedocument.spreadsheetml.comment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ctrlProps/ctrlProp5.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6.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4.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trlProps/ctrlProp13.xml" ContentType="application/vnd.ms-excel.controlproperties+xml"/>
  <Override PartName="/xl/ctrlProps/ctrlProp15.xml" ContentType="application/vnd.ms-excel.controlproperties+xml"/>
  <Override PartName="/xl/ctrlProps/ctrlProp16.xml" ContentType="application/vnd.ms-excel.controlproperties+xml"/>
  <Override PartName="/xl/comments4.xml" ContentType="application/vnd.openxmlformats-officedocument.spreadsheetml.comment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3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Y:\consdata\Forms\LDsTool-LaneClosuresDelays\"/>
    </mc:Choice>
  </mc:AlternateContent>
  <xr:revisionPtr revIDLastSave="0" documentId="13_ncr:1_{1011C275-A11C-45F7-B9FE-2531D88484AE}" xr6:coauthVersionLast="47" xr6:coauthVersionMax="47" xr10:uidLastSave="{00000000-0000-0000-0000-000000000000}"/>
  <bookViews>
    <workbookView xWindow="28680" yWindow="-120" windowWidth="29040" windowHeight="15840" xr2:uid="{00000000-000D-0000-FFFF-FFFF00000000}"/>
  </bookViews>
  <sheets>
    <sheet name="Weekly" sheetId="3" r:id="rId1"/>
    <sheet name="Daily-SUN" sheetId="29" r:id="rId2"/>
    <sheet name="Daily-MON" sheetId="24" r:id="rId3"/>
    <sheet name="Daily-TUE" sheetId="25" r:id="rId4"/>
    <sheet name="Daily-WED" sheetId="19" r:id="rId5"/>
    <sheet name="Daily-THU" sheetId="26" r:id="rId6"/>
    <sheet name="Daily-FRI" sheetId="27" r:id="rId7"/>
    <sheet name="Daily-SAT" sheetId="28" r:id="rId8"/>
    <sheet name="EXAMPLE" sheetId="23" r:id="rId9"/>
  </sheets>
  <definedNames>
    <definedName name="_xlnm.Print_Area" localSheetId="6">'Daily-FRI'!$A$1:$K$31</definedName>
    <definedName name="_xlnm.Print_Area" localSheetId="2">'Daily-MON'!$A$1:$K$31</definedName>
    <definedName name="_xlnm.Print_Area" localSheetId="7">'Daily-SAT'!$A$1:$K$31</definedName>
    <definedName name="_xlnm.Print_Area" localSheetId="1">'Daily-SUN'!$A$1:$K$31</definedName>
    <definedName name="_xlnm.Print_Area" localSheetId="5">'Daily-THU'!$A$1:$K$31</definedName>
    <definedName name="_xlnm.Print_Area" localSheetId="3">'Daily-TUE'!$A$1:$K$31</definedName>
    <definedName name="_xlnm.Print_Area" localSheetId="4">'Daily-WED'!$A$1:$K$31</definedName>
    <definedName name="_xlnm.Print_Area" localSheetId="8">EXAMPLE!$A$1:$K$31</definedName>
    <definedName name="_xlnm.Print_Area" localSheetId="0">Weekly!$A$1:$J$28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28" l="1"/>
  <c r="K15" i="23" l="1"/>
  <c r="J15" i="23"/>
  <c r="I15" i="23"/>
  <c r="K15" i="28"/>
  <c r="K18" i="28" s="1"/>
  <c r="K19" i="28" s="1"/>
  <c r="K21" i="28" s="1"/>
  <c r="J15" i="28"/>
  <c r="I15" i="28"/>
  <c r="I18" i="28" s="1"/>
  <c r="I19" i="28" s="1"/>
  <c r="I21" i="28" s="1"/>
  <c r="K15" i="27"/>
  <c r="K18" i="27" s="1"/>
  <c r="K19" i="27" s="1"/>
  <c r="K21" i="27" s="1"/>
  <c r="J15" i="27"/>
  <c r="I15" i="27"/>
  <c r="K15" i="26"/>
  <c r="K18" i="26" s="1"/>
  <c r="K19" i="26" s="1"/>
  <c r="K21" i="26" s="1"/>
  <c r="J15" i="26"/>
  <c r="J18" i="26" s="1"/>
  <c r="J19" i="26" s="1"/>
  <c r="J21" i="26" s="1"/>
  <c r="I15" i="26"/>
  <c r="I18" i="26" s="1"/>
  <c r="I19" i="26" s="1"/>
  <c r="I21" i="26" s="1"/>
  <c r="K15" i="19"/>
  <c r="K18" i="19" s="1"/>
  <c r="K19" i="19" s="1"/>
  <c r="K21" i="19" s="1"/>
  <c r="J15" i="19"/>
  <c r="J18" i="19" s="1"/>
  <c r="J19" i="19" s="1"/>
  <c r="J21" i="19" s="1"/>
  <c r="I15" i="19"/>
  <c r="I18" i="19" s="1"/>
  <c r="I19" i="19" s="1"/>
  <c r="I21" i="19" s="1"/>
  <c r="K15" i="25"/>
  <c r="K18" i="25" s="1"/>
  <c r="K19" i="25" s="1"/>
  <c r="K21" i="25" s="1"/>
  <c r="J15" i="25"/>
  <c r="J18" i="25" s="1"/>
  <c r="J19" i="25" s="1"/>
  <c r="J21" i="25" s="1"/>
  <c r="I15" i="25"/>
  <c r="I18" i="25" s="1"/>
  <c r="I19" i="25" s="1"/>
  <c r="I21" i="25" s="1"/>
  <c r="K15" i="24"/>
  <c r="J15" i="24"/>
  <c r="I15" i="24"/>
  <c r="J15" i="29"/>
  <c r="J18" i="29" s="1"/>
  <c r="J19" i="29" s="1"/>
  <c r="J21" i="29" s="1"/>
  <c r="K15" i="29"/>
  <c r="K18" i="29" s="1"/>
  <c r="K19" i="29" s="1"/>
  <c r="K21" i="29" s="1"/>
  <c r="I15" i="29"/>
  <c r="I18" i="29" s="1"/>
  <c r="I19" i="29" s="1"/>
  <c r="I21" i="29" s="1"/>
  <c r="J18" i="28"/>
  <c r="J19" i="28" s="1"/>
  <c r="J21" i="28" s="1"/>
  <c r="H15" i="28"/>
  <c r="H18" i="28" s="1"/>
  <c r="H19" i="28" s="1"/>
  <c r="H21" i="28" s="1"/>
  <c r="G15" i="28"/>
  <c r="G18" i="28" s="1"/>
  <c r="G19" i="28" s="1"/>
  <c r="G21" i="28" s="1"/>
  <c r="F15" i="28"/>
  <c r="F18" i="28" s="1"/>
  <c r="F19" i="28" s="1"/>
  <c r="F21" i="28" s="1"/>
  <c r="E15" i="28"/>
  <c r="E18" i="28" s="1"/>
  <c r="E19" i="28" s="1"/>
  <c r="E21" i="28" s="1"/>
  <c r="D18" i="28"/>
  <c r="D19" i="28" s="1"/>
  <c r="D21" i="28" s="1"/>
  <c r="G18" i="27"/>
  <c r="G19" i="27" s="1"/>
  <c r="G21" i="27" s="1"/>
  <c r="F18" i="27"/>
  <c r="F19" i="27" s="1"/>
  <c r="F21" i="27" s="1"/>
  <c r="D18" i="27"/>
  <c r="D19" i="27" s="1"/>
  <c r="D21" i="27" s="1"/>
  <c r="J18" i="27"/>
  <c r="J19" i="27" s="1"/>
  <c r="J21" i="27" s="1"/>
  <c r="I18" i="27"/>
  <c r="I19" i="27" s="1"/>
  <c r="I21" i="27" s="1"/>
  <c r="H15" i="27"/>
  <c r="H18" i="27" s="1"/>
  <c r="H19" i="27" s="1"/>
  <c r="H21" i="27" s="1"/>
  <c r="G15" i="27"/>
  <c r="F15" i="27"/>
  <c r="E15" i="27"/>
  <c r="E18" i="27" s="1"/>
  <c r="E19" i="27" s="1"/>
  <c r="E21" i="27" s="1"/>
  <c r="D15" i="27"/>
  <c r="G18" i="26"/>
  <c r="G19" i="26" s="1"/>
  <c r="G21" i="26" s="1"/>
  <c r="E18" i="26"/>
  <c r="E19" i="26" s="1"/>
  <c r="E21" i="26" s="1"/>
  <c r="H15" i="26"/>
  <c r="H18" i="26" s="1"/>
  <c r="H19" i="26" s="1"/>
  <c r="H21" i="26" s="1"/>
  <c r="G15" i="26"/>
  <c r="F15" i="26"/>
  <c r="F18" i="26" s="1"/>
  <c r="F19" i="26" s="1"/>
  <c r="F21" i="26" s="1"/>
  <c r="E15" i="26"/>
  <c r="D15" i="26"/>
  <c r="D18" i="26" s="1"/>
  <c r="D19" i="26" s="1"/>
  <c r="D21" i="26" s="1"/>
  <c r="E18" i="19"/>
  <c r="E19" i="19" s="1"/>
  <c r="E21" i="19" s="1"/>
  <c r="H15" i="19"/>
  <c r="H18" i="19" s="1"/>
  <c r="H19" i="19" s="1"/>
  <c r="H21" i="19" s="1"/>
  <c r="G15" i="19"/>
  <c r="G18" i="19" s="1"/>
  <c r="G19" i="19" s="1"/>
  <c r="G21" i="19" s="1"/>
  <c r="F15" i="19"/>
  <c r="F18" i="19" s="1"/>
  <c r="F19" i="19" s="1"/>
  <c r="F21" i="19" s="1"/>
  <c r="E15" i="19"/>
  <c r="D15" i="19"/>
  <c r="D18" i="19" s="1"/>
  <c r="D19" i="19" s="1"/>
  <c r="D21" i="19" s="1"/>
  <c r="F18" i="25"/>
  <c r="F19" i="25" s="1"/>
  <c r="F21" i="25" s="1"/>
  <c r="E18" i="25"/>
  <c r="E19" i="25" s="1"/>
  <c r="E21" i="25" s="1"/>
  <c r="H15" i="25"/>
  <c r="H18" i="25" s="1"/>
  <c r="H19" i="25" s="1"/>
  <c r="H21" i="25" s="1"/>
  <c r="G15" i="25"/>
  <c r="G18" i="25" s="1"/>
  <c r="G19" i="25" s="1"/>
  <c r="G21" i="25" s="1"/>
  <c r="F15" i="25"/>
  <c r="E15" i="25"/>
  <c r="D15" i="25"/>
  <c r="D18" i="25" s="1"/>
  <c r="D19" i="25" s="1"/>
  <c r="D21" i="25" s="1"/>
  <c r="G18" i="24"/>
  <c r="G19" i="24" s="1"/>
  <c r="G21" i="24" s="1"/>
  <c r="F18" i="24"/>
  <c r="F19" i="24" s="1"/>
  <c r="F21" i="24" s="1"/>
  <c r="E18" i="24"/>
  <c r="E19" i="24" s="1"/>
  <c r="E21" i="24" s="1"/>
  <c r="D18" i="24"/>
  <c r="D19" i="24" s="1"/>
  <c r="D21" i="24" s="1"/>
  <c r="K18" i="24"/>
  <c r="K19" i="24" s="1"/>
  <c r="K21" i="24" s="1"/>
  <c r="J18" i="24"/>
  <c r="J19" i="24" s="1"/>
  <c r="J21" i="24" s="1"/>
  <c r="I18" i="24"/>
  <c r="I19" i="24" s="1"/>
  <c r="I21" i="24" s="1"/>
  <c r="H15" i="24"/>
  <c r="H18" i="24" s="1"/>
  <c r="H19" i="24" s="1"/>
  <c r="H21" i="24" s="1"/>
  <c r="G15" i="24"/>
  <c r="F15" i="24"/>
  <c r="E15" i="24"/>
  <c r="D15" i="24"/>
  <c r="E18" i="29"/>
  <c r="E19" i="29" s="1"/>
  <c r="E21" i="29" s="1"/>
  <c r="H15" i="29"/>
  <c r="H18" i="29" s="1"/>
  <c r="H19" i="29" s="1"/>
  <c r="H21" i="29" s="1"/>
  <c r="G15" i="29"/>
  <c r="G18" i="29" s="1"/>
  <c r="G19" i="29" s="1"/>
  <c r="G21" i="29" s="1"/>
  <c r="F15" i="29"/>
  <c r="F18" i="29" s="1"/>
  <c r="F19" i="29" s="1"/>
  <c r="F21" i="29" s="1"/>
  <c r="E15" i="29"/>
  <c r="D15" i="29"/>
  <c r="D18" i="29" s="1"/>
  <c r="D19" i="29" s="1"/>
  <c r="D21" i="29" s="1"/>
  <c r="G18" i="3" l="1"/>
  <c r="G17" i="3"/>
  <c r="G16" i="3"/>
  <c r="G14" i="3"/>
  <c r="G13" i="3"/>
  <c r="G12" i="3"/>
  <c r="C18" i="3"/>
  <c r="C17" i="3"/>
  <c r="C16" i="3"/>
  <c r="C14" i="3"/>
  <c r="C13" i="3"/>
  <c r="C12" i="3"/>
  <c r="E29" i="29"/>
  <c r="J23" i="29"/>
  <c r="I12" i="3" s="1"/>
  <c r="J22" i="29"/>
  <c r="A8" i="29"/>
  <c r="A6" i="29"/>
  <c r="J4" i="29"/>
  <c r="H4" i="29"/>
  <c r="A4" i="29"/>
  <c r="E29" i="28"/>
  <c r="J23" i="28"/>
  <c r="I18" i="3" s="1"/>
  <c r="J22" i="28"/>
  <c r="E18" i="3" s="1"/>
  <c r="A8" i="28"/>
  <c r="A6" i="28"/>
  <c r="J4" i="28"/>
  <c r="H4" i="28"/>
  <c r="A4" i="28"/>
  <c r="E29" i="27"/>
  <c r="J23" i="27"/>
  <c r="I17" i="3" s="1"/>
  <c r="J22" i="27"/>
  <c r="E17" i="3" s="1"/>
  <c r="A8" i="27"/>
  <c r="A6" i="27"/>
  <c r="J4" i="27"/>
  <c r="H4" i="27"/>
  <c r="A4" i="27"/>
  <c r="E29" i="26"/>
  <c r="J23" i="26"/>
  <c r="I16" i="3" s="1"/>
  <c r="J22" i="26"/>
  <c r="A8" i="26"/>
  <c r="A6" i="26"/>
  <c r="J4" i="26"/>
  <c r="H4" i="26"/>
  <c r="A4" i="26"/>
  <c r="E29" i="25"/>
  <c r="J23" i="25"/>
  <c r="I14" i="3" s="1"/>
  <c r="J22" i="25"/>
  <c r="A8" i="25"/>
  <c r="A6" i="25"/>
  <c r="J4" i="25"/>
  <c r="H4" i="25"/>
  <c r="A4" i="25"/>
  <c r="E29" i="24"/>
  <c r="J23" i="24"/>
  <c r="I13" i="3" s="1"/>
  <c r="J22" i="24"/>
  <c r="A8" i="24"/>
  <c r="A6" i="24"/>
  <c r="J4" i="24"/>
  <c r="H4" i="24"/>
  <c r="A4" i="24"/>
  <c r="J4" i="19"/>
  <c r="H4" i="19"/>
  <c r="A4" i="19"/>
  <c r="J24" i="25" l="1"/>
  <c r="J24" i="24"/>
  <c r="J24" i="26"/>
  <c r="E13" i="3"/>
  <c r="J24" i="29"/>
  <c r="E12" i="3"/>
  <c r="J24" i="28"/>
  <c r="J24" i="27"/>
  <c r="E16" i="3"/>
  <c r="E14" i="3"/>
  <c r="B18" i="3" l="1"/>
  <c r="K18" i="23"/>
  <c r="K19" i="23" s="1"/>
  <c r="K21" i="23" s="1"/>
  <c r="J18" i="23"/>
  <c r="J19" i="23" s="1"/>
  <c r="J21" i="23" s="1"/>
  <c r="I18" i="23"/>
  <c r="I19" i="23" s="1"/>
  <c r="I21" i="23" s="1"/>
  <c r="H15" i="23"/>
  <c r="H18" i="23" s="1"/>
  <c r="H19" i="23" s="1"/>
  <c r="H21" i="23" s="1"/>
  <c r="G15" i="23"/>
  <c r="G18" i="23" s="1"/>
  <c r="G19" i="23" s="1"/>
  <c r="G21" i="23" s="1"/>
  <c r="F15" i="23"/>
  <c r="F18" i="23" s="1"/>
  <c r="F19" i="23" s="1"/>
  <c r="F21" i="23" s="1"/>
  <c r="E15" i="23"/>
  <c r="E18" i="23" s="1"/>
  <c r="E19" i="23" s="1"/>
  <c r="E21" i="23" s="1"/>
  <c r="D15" i="23"/>
  <c r="D18" i="23" s="1"/>
  <c r="D19" i="23" s="1"/>
  <c r="D21" i="23" s="1"/>
  <c r="J23" i="23" l="1"/>
  <c r="B17" i="3"/>
  <c r="H6" i="27" s="1"/>
  <c r="H6" i="28"/>
  <c r="B12" i="3"/>
  <c r="H6" i="29" s="1"/>
  <c r="B15" i="3"/>
  <c r="H6" i="19" s="1"/>
  <c r="B14" i="3"/>
  <c r="H6" i="25" s="1"/>
  <c r="B13" i="3"/>
  <c r="H6" i="24" s="1"/>
  <c r="B16" i="3"/>
  <c r="H6" i="26" s="1"/>
  <c r="J22" i="23"/>
  <c r="J24" i="23" s="1"/>
  <c r="A8" i="19" l="1"/>
  <c r="A6" i="19"/>
  <c r="E29" i="19"/>
  <c r="C15" i="3"/>
  <c r="G15" i="3" l="1"/>
  <c r="J22" i="19"/>
  <c r="E15" i="3" s="1"/>
  <c r="J23" i="19"/>
  <c r="J24" i="19" l="1"/>
  <c r="I15" i="3"/>
  <c r="I19" i="3" l="1"/>
  <c r="I20" i="3" l="1"/>
  <c r="I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K3" authorId="0" shapeId="0" xr:uid="{00000000-0006-0000-0000-000001000000}">
      <text>
        <r>
          <rPr>
            <b/>
            <sz val="10"/>
            <color indexed="81"/>
            <rFont val="Tahoma"/>
            <family val="2"/>
          </rPr>
          <t>If you have any comments or questions regarding this tool email: ODOTContractSvcs@odot.Oregon.gov</t>
        </r>
      </text>
    </comment>
    <comment ref="L11" authorId="1" shapeId="0" xr:uid="{00000000-0006-0000-0000-000002000000}">
      <text>
        <r>
          <rPr>
            <b/>
            <sz val="9"/>
            <color indexed="81"/>
            <rFont val="Tahoma"/>
            <family val="2"/>
          </rPr>
          <t xml:space="preserve">Directions: (LIGHT GRAY CELLS AUTO-POPULATE AND ARE LOCKED)
</t>
        </r>
        <r>
          <rPr>
            <sz val="9"/>
            <color indexed="81"/>
            <rFont val="Tahoma"/>
            <family val="2"/>
          </rPr>
          <t xml:space="preserve">Complete header data to populate the Daily tabs: 
     Project Name
     F.A. Project No.
     Contract No.
     Highway
     Charges for Week Ending
     Date Sent to Contractor
     Contractor Name and Address
Complete comments area if desired (to force a line break, select Alt + Enter after double clicking into the field)
Complete footer data:
     Prepared By 
     Resident Engineer Name
The rest of the fields auto-populate from data entry on each of the Daily tabs.
If signing in Doc Express, Resident Engineer Signature and Date do not need to be completed on this tab.
May send Weekly Summary to Contractor to accompany any completed Daily Statements. If sending to contractor, select method sent by in header area checkboxes (cells I7-J10).
</t>
        </r>
        <r>
          <rPr>
            <b/>
            <sz val="9"/>
            <color indexed="81"/>
            <rFont val="Tahoma"/>
            <family val="2"/>
          </rPr>
          <t>This workbook is a tracking tool, not an official construction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100-000001000000}">
      <text>
        <r>
          <rPr>
            <b/>
            <sz val="10"/>
            <color indexed="81"/>
            <rFont val="Tahoma"/>
            <family val="2"/>
          </rPr>
          <t>If you have any comments or questions regarding this tool email: ODOTContractSvcs@odot.Oregon.gov</t>
        </r>
      </text>
    </comment>
    <comment ref="L12" authorId="1" shapeId="0" xr:uid="{00000000-0006-0000-01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200-000001000000}">
      <text>
        <r>
          <rPr>
            <b/>
            <sz val="10"/>
            <color indexed="81"/>
            <rFont val="Tahoma"/>
            <family val="2"/>
          </rPr>
          <t>If you have any comments or questions regarding this tool email: ODOTContractSvcs@odot.Oregon.gov</t>
        </r>
      </text>
    </comment>
    <comment ref="L12" authorId="1" shapeId="0" xr:uid="{00000000-0006-0000-02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300-000001000000}">
      <text>
        <r>
          <rPr>
            <b/>
            <sz val="10"/>
            <color indexed="81"/>
            <rFont val="Tahoma"/>
            <family val="2"/>
          </rPr>
          <t>If you have any comments or questions regarding this tool email: ODOTContractSvcs@odot.Oregon.gov</t>
        </r>
      </text>
    </comment>
    <comment ref="L12" authorId="1" shapeId="0" xr:uid="{00000000-0006-0000-03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400-000001000000}">
      <text>
        <r>
          <rPr>
            <b/>
            <sz val="10"/>
            <color indexed="81"/>
            <rFont val="Tahoma"/>
            <family val="2"/>
          </rPr>
          <t>If you have any comments or questions regarding this tool email: ODOTContractSvcs@odot.Oregon.gov</t>
        </r>
      </text>
    </comment>
    <comment ref="L12" authorId="1" shapeId="0" xr:uid="{00000000-0006-0000-04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500-000001000000}">
      <text>
        <r>
          <rPr>
            <b/>
            <sz val="10"/>
            <color indexed="81"/>
            <rFont val="Tahoma"/>
            <family val="2"/>
          </rPr>
          <t>If you have any comments or questions regarding this tool email: ODOTContractSvcs@odot.Oregon.gov</t>
        </r>
      </text>
    </comment>
    <comment ref="L12" authorId="1" shapeId="0" xr:uid="{00000000-0006-0000-05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600-000001000000}">
      <text>
        <r>
          <rPr>
            <b/>
            <sz val="10"/>
            <color indexed="81"/>
            <rFont val="Tahoma"/>
            <family val="2"/>
          </rPr>
          <t>If you have any comments or questions regarding this tool email: ODOTContractSvcs@odot.Oregon.gov</t>
        </r>
      </text>
    </comment>
    <comment ref="L12" authorId="1" shapeId="0" xr:uid="{00000000-0006-0000-06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700-000001000000}">
      <text>
        <r>
          <rPr>
            <b/>
            <sz val="10"/>
            <color indexed="81"/>
            <rFont val="Tahoma"/>
            <family val="2"/>
          </rPr>
          <t>If you have any comments or questions regarding this tool email: ODOTContractSvcs@odot.Oregon.gov</t>
        </r>
      </text>
    </comment>
    <comment ref="L12" authorId="1" shapeId="0" xr:uid="{00000000-0006-0000-0700-000002000000}">
      <text>
        <r>
          <rPr>
            <b/>
            <sz val="9"/>
            <color indexed="81"/>
            <rFont val="Tahoma"/>
            <family val="2"/>
          </rPr>
          <t>Directions: (LIGHT GRAY CELLS AUTO-POPULATE AND ARE LOCKED)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for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Butler</author>
    <author>GUTHRIE Summer</author>
  </authors>
  <commentList>
    <comment ref="L3" authorId="0" shapeId="0" xr:uid="{00000000-0006-0000-0800-000001000000}">
      <text>
        <r>
          <rPr>
            <b/>
            <sz val="10"/>
            <color indexed="81"/>
            <rFont val="Tahoma"/>
            <family val="2"/>
          </rPr>
          <t>If you have any comments or questions regarding this form email: ODOTContractSvcs@odot.Oregon.gov</t>
        </r>
      </text>
    </comment>
    <comment ref="L12" authorId="1" shapeId="0" xr:uid="{00000000-0006-0000-0800-000002000000}">
      <text>
        <r>
          <rPr>
            <b/>
            <sz val="9"/>
            <color indexed="81"/>
            <rFont val="Tahoma"/>
            <family val="2"/>
          </rPr>
          <t>Directions: (RED text = requires data entry) (BLUE text = auto-populated)
HEADER:</t>
        </r>
        <r>
          <rPr>
            <sz val="9"/>
            <color indexed="81"/>
            <rFont val="Tahoma"/>
            <family val="2"/>
          </rPr>
          <t xml:space="preserve"> header is partially auto-populated from the Weekly tab
     Project Name, F.A. Project No., Contract No., Highway, Date of Lane Charges and Contractor information auto-populates 
     Date Sent to Contractor must be completed on this tab
     Select correct checkbox for how this information was transmitted to the Contractor</t>
        </r>
        <r>
          <rPr>
            <b/>
            <sz val="9"/>
            <color indexed="81"/>
            <rFont val="Tahoma"/>
            <family val="2"/>
          </rPr>
          <t xml:space="preserve">
ROW 11: </t>
        </r>
        <r>
          <rPr>
            <sz val="9"/>
            <color indexed="81"/>
            <rFont val="Tahoma"/>
            <family val="2"/>
          </rPr>
          <t>use drop down menus to select type of closure or delay for the column</t>
        </r>
        <r>
          <rPr>
            <b/>
            <sz val="9"/>
            <color indexed="81"/>
            <rFont val="Tahoma"/>
            <family val="2"/>
          </rPr>
          <t xml:space="preserve">
ROW 12: </t>
        </r>
        <r>
          <rPr>
            <sz val="9"/>
            <color indexed="81"/>
            <rFont val="Tahoma"/>
            <family val="2"/>
          </rPr>
          <t>enter description of road and lane impacted: 
    Road name
    Direction (EB for eastbound, NB for northbound, etc.)
    Which lane (RT for right, MD for middle, LT left, etc.)</t>
        </r>
        <r>
          <rPr>
            <b/>
            <sz val="9"/>
            <color indexed="81"/>
            <rFont val="Tahoma"/>
            <family val="2"/>
          </rPr>
          <t xml:space="preserve">
ROW 13: </t>
        </r>
        <r>
          <rPr>
            <sz val="9"/>
            <color indexed="81"/>
            <rFont val="Tahoma"/>
            <family val="2"/>
          </rPr>
          <t>enter the time the lane/road was supposed to be opened to traffic (lane closures only)</t>
        </r>
        <r>
          <rPr>
            <b/>
            <sz val="9"/>
            <color indexed="81"/>
            <rFont val="Tahoma"/>
            <family val="2"/>
          </rPr>
          <t xml:space="preserve">
ROW 14: </t>
        </r>
        <r>
          <rPr>
            <sz val="9"/>
            <color indexed="81"/>
            <rFont val="Tahoma"/>
            <family val="2"/>
          </rPr>
          <t>enter the time the lane/road was reopened or the total duration of traffic holds/rolling slowdowns (in minutes)</t>
        </r>
        <r>
          <rPr>
            <b/>
            <sz val="9"/>
            <color indexed="81"/>
            <rFont val="Tahoma"/>
            <family val="2"/>
          </rPr>
          <t xml:space="preserve">
ROW 15:</t>
        </r>
        <r>
          <rPr>
            <sz val="9"/>
            <color indexed="81"/>
            <rFont val="Tahoma"/>
            <family val="2"/>
          </rPr>
          <t xml:space="preserve"> row is auto-calculated as follows for both closures and delays:
    Closures = B Time Opened minus A Time Should Have Opened
    Delays = B Total Duration of Hold minus non-chargeable initial 20 minutes</t>
        </r>
        <r>
          <rPr>
            <b/>
            <sz val="9"/>
            <color indexed="81"/>
            <rFont val="Tahoma"/>
            <family val="2"/>
          </rPr>
          <t xml:space="preserve">
ROW 16:</t>
        </r>
        <r>
          <rPr>
            <sz val="9"/>
            <color indexed="81"/>
            <rFont val="Tahoma"/>
            <family val="2"/>
          </rPr>
          <t xml:space="preserve"> enter the liquidated damages time increments in minutes according to 00180.85 of the Special Provisions</t>
        </r>
        <r>
          <rPr>
            <b/>
            <sz val="9"/>
            <color indexed="81"/>
            <rFont val="Tahoma"/>
            <family val="2"/>
          </rPr>
          <t xml:space="preserve">
ROW 17: </t>
        </r>
        <r>
          <rPr>
            <sz val="9"/>
            <color indexed="81"/>
            <rFont val="Tahoma"/>
            <family val="2"/>
          </rPr>
          <t>enter the liquidated damages cost per lane according to 00180.85 of the Special Provisions</t>
        </r>
        <r>
          <rPr>
            <b/>
            <sz val="9"/>
            <color indexed="81"/>
            <rFont val="Tahoma"/>
            <family val="2"/>
          </rPr>
          <t xml:space="preserve">
ROW 18: </t>
        </r>
        <r>
          <rPr>
            <sz val="9"/>
            <color indexed="81"/>
            <rFont val="Tahoma"/>
            <family val="2"/>
          </rPr>
          <t>row is auto-calculated as follows for both closures and delays:
    Increments = C Time Over Allowable times 1440 divided by D Liquidated Damages Time Increments (Minutes), rounded up
    NOTE: multiplying time by 1440 converts time to total minutes (24 hours * 60 minutes = 1440 minutes in one day)</t>
        </r>
        <r>
          <rPr>
            <b/>
            <sz val="9"/>
            <color indexed="81"/>
            <rFont val="Tahoma"/>
            <family val="2"/>
          </rPr>
          <t xml:space="preserve">
ROW 19: </t>
        </r>
        <r>
          <rPr>
            <sz val="9"/>
            <color indexed="81"/>
            <rFont val="Tahoma"/>
            <family val="2"/>
          </rPr>
          <t>row is auto-calculated as follows for both closures and delays: E Liquidated Damages Amount Per Lane times F Number Of Time Increments Assessed</t>
        </r>
        <r>
          <rPr>
            <b/>
            <sz val="9"/>
            <color indexed="81"/>
            <rFont val="Tahoma"/>
            <family val="2"/>
          </rPr>
          <t xml:space="preserve">
ROW 20: </t>
        </r>
        <r>
          <rPr>
            <sz val="9"/>
            <color indexed="81"/>
            <rFont val="Tahoma"/>
            <family val="2"/>
          </rPr>
          <t>enter any monetary revisions or adjustments; only negative numbers allowed</t>
        </r>
        <r>
          <rPr>
            <b/>
            <sz val="9"/>
            <color indexed="81"/>
            <rFont val="Tahoma"/>
            <family val="2"/>
          </rPr>
          <t xml:space="preserve">
ROW 21:</t>
        </r>
        <r>
          <rPr>
            <sz val="9"/>
            <color indexed="81"/>
            <rFont val="Tahoma"/>
            <family val="2"/>
          </rPr>
          <t xml:space="preserve"> row is auto-calculated as follows for both closures and delays: G Subtotal Liquidated Damages By Road/Lane plus H Revisions Or Adjustments</t>
        </r>
        <r>
          <rPr>
            <b/>
            <sz val="9"/>
            <color indexed="81"/>
            <rFont val="Tahoma"/>
            <family val="2"/>
          </rPr>
          <t xml:space="preserve">
ROW 22:</t>
        </r>
        <r>
          <rPr>
            <sz val="9"/>
            <color indexed="81"/>
            <rFont val="Tahoma"/>
            <family val="2"/>
          </rPr>
          <t xml:space="preserve"> row is auto-calculated as follows: sum of all closure liquidated damages in Row I (cells D21 through H21)</t>
        </r>
        <r>
          <rPr>
            <b/>
            <sz val="9"/>
            <color indexed="81"/>
            <rFont val="Tahoma"/>
            <family val="2"/>
          </rPr>
          <t xml:space="preserve">
ROW 23:</t>
        </r>
        <r>
          <rPr>
            <sz val="9"/>
            <color indexed="81"/>
            <rFont val="Tahoma"/>
            <family val="2"/>
          </rPr>
          <t xml:space="preserve"> row is auto-calculated as follows: sum of all delay liquidated damages in Row I (cells I21 through K21)</t>
        </r>
        <r>
          <rPr>
            <b/>
            <sz val="9"/>
            <color indexed="81"/>
            <rFont val="Tahoma"/>
            <family val="2"/>
          </rPr>
          <t xml:space="preserve">
ROW 24: </t>
        </r>
        <r>
          <rPr>
            <sz val="9"/>
            <color indexed="81"/>
            <rFont val="Tahoma"/>
            <family val="2"/>
          </rPr>
          <t>row is auto-calculated as follows: sum of subtotals Rows J and K (cells J22 + J23)</t>
        </r>
        <r>
          <rPr>
            <b/>
            <sz val="9"/>
            <color indexed="81"/>
            <rFont val="Tahoma"/>
            <family val="2"/>
          </rPr>
          <t xml:space="preserve">
ROW 27: </t>
        </r>
        <r>
          <rPr>
            <sz val="9"/>
            <color indexed="81"/>
            <rFont val="Tahoma"/>
            <family val="2"/>
          </rPr>
          <t>complete applicable comments (to force a line break, select Alt + Enter after double clicking into the field)</t>
        </r>
        <r>
          <rPr>
            <b/>
            <sz val="9"/>
            <color indexed="81"/>
            <rFont val="Tahoma"/>
            <family val="2"/>
          </rPr>
          <t xml:space="preserve">
ROW 29: </t>
        </r>
        <r>
          <rPr>
            <sz val="9"/>
            <color indexed="81"/>
            <rFont val="Tahoma"/>
            <family val="2"/>
          </rPr>
          <t>row is partially auto-populated from the Weekly tab
     complete Prepared By field
     Resident Engineer name auto-populates 
     if signing in Doc Express, Resident Engineer Signature and Date do not need to be completed on this tab</t>
        </r>
        <r>
          <rPr>
            <b/>
            <sz val="9"/>
            <color indexed="81"/>
            <rFont val="Tahoma"/>
            <family val="2"/>
          </rPr>
          <t xml:space="preserve">
This workbook is a tracking tool, not an official construction form.</t>
        </r>
        <r>
          <rPr>
            <sz val="9"/>
            <color indexed="81"/>
            <rFont val="Tahoma"/>
            <family val="2"/>
          </rPr>
          <t xml:space="preserve">
</t>
        </r>
      </text>
    </comment>
  </commentList>
</comments>
</file>

<file path=xl/sharedStrings.xml><?xml version="1.0" encoding="utf-8"?>
<sst xmlns="http://schemas.openxmlformats.org/spreadsheetml/2006/main" count="442" uniqueCount="86">
  <si>
    <t>PROJECT NAME (SECTION)</t>
  </si>
  <si>
    <t>CONTRACT NO.</t>
  </si>
  <si>
    <t>HIGHWAY</t>
  </si>
  <si>
    <t>F.A. PROJECT NO.</t>
  </si>
  <si>
    <t>CONTRACTOR NAME AND ADDRESS</t>
  </si>
  <si>
    <t>DAY OF WEEK</t>
  </si>
  <si>
    <t>SUN.</t>
  </si>
  <si>
    <t>MON.</t>
  </si>
  <si>
    <t>TUE.</t>
  </si>
  <si>
    <t>WED.</t>
  </si>
  <si>
    <t>THU.</t>
  </si>
  <si>
    <t>FRI.</t>
  </si>
  <si>
    <t>SAT.</t>
  </si>
  <si>
    <t>DATE</t>
  </si>
  <si>
    <t>DISTRIBUTION: CONTRACTOR'S HEADQUARTERS, CONTRACTOR'S PROJECT OFFICE, REGION, AND CONSTRUCTION</t>
  </si>
  <si>
    <t>RESIDENT ENGINEER SIGNATURE</t>
  </si>
  <si>
    <t>PREPARED BY:</t>
  </si>
  <si>
    <t>RESIDENT ENGINEER NAME</t>
  </si>
  <si>
    <t>MONTH / DAY</t>
  </si>
  <si>
    <t>DATE OF LANE CHARGES</t>
  </si>
  <si>
    <t>DATE SENT TO CONTRACTOR</t>
  </si>
  <si>
    <t>SENT TO CONTRACTOR VIA</t>
  </si>
  <si>
    <t>CHARGES FOR WEEK ENDING</t>
  </si>
  <si>
    <t>TOTAL LANE CLOSURE AND/OR HELD TRAFFIC CHARGES THIS WEEK</t>
  </si>
  <si>
    <t>LANE CLOSURE</t>
  </si>
  <si>
    <t>TRAFFIC HELD</t>
  </si>
  <si>
    <t>ROLLING SLOWDOWN</t>
  </si>
  <si>
    <t>COMMENTS: (LIST NUMBER OF LANES BEING IMPACTED, DIRECTION, TURN LANE; WHAT LANES CAN BE CLOSED BY CONTRACTOR; REASONS FOR NOT CHARGING TIME; CAUSE FOR LATE LANE OPENING OR DELAYING TRAFFIC BEYOND 20 MINUTES; OTHER RELEVANT INFORMATION)</t>
  </si>
  <si>
    <t>00220.40(e) Lane Closures
00220.40(f) Limited Duration Road Closure</t>
  </si>
  <si>
    <t>CLOSURES</t>
  </si>
  <si>
    <t>DELAYS</t>
  </si>
  <si>
    <t>DAILY STATEMENT OF CLOSURE AND 
DELAY LIQUIDATED DAMAGES</t>
  </si>
  <si>
    <t>00220.02(9th bullet) Held Traffic 
00220.40(g) Rolling Slowdown Road Closure</t>
  </si>
  <si>
    <t>TYPE OF 
CLOSURE OR DELAY</t>
  </si>
  <si>
    <t>A</t>
  </si>
  <si>
    <t>B</t>
  </si>
  <si>
    <t>C</t>
  </si>
  <si>
    <t>D</t>
  </si>
  <si>
    <r>
      <t xml:space="preserve">NO. OF TIME INCREMENTS ASSESSED  </t>
    </r>
    <r>
      <rPr>
        <b/>
        <sz val="6"/>
        <rFont val="Calibri"/>
        <family val="2"/>
        <scheme val="minor"/>
      </rPr>
      <t>C*1440/D</t>
    </r>
  </si>
  <si>
    <r>
      <t xml:space="preserve">TIME OVER ALLOWABLE
</t>
    </r>
    <r>
      <rPr>
        <b/>
        <sz val="6"/>
        <rFont val="Calibri"/>
        <family val="2"/>
        <scheme val="minor"/>
      </rPr>
      <t>B-A(-20 FOR DELAYS)</t>
    </r>
  </si>
  <si>
    <t>E</t>
  </si>
  <si>
    <t>F</t>
  </si>
  <si>
    <t>G</t>
  </si>
  <si>
    <t>H</t>
  </si>
  <si>
    <t>I</t>
  </si>
  <si>
    <t>J</t>
  </si>
  <si>
    <t>K</t>
  </si>
  <si>
    <r>
      <t xml:space="preserve">SUBTOTAL LIQUIDATED DAMAGES BY RD/LN </t>
    </r>
    <r>
      <rPr>
        <b/>
        <sz val="6"/>
        <rFont val="Calibri"/>
        <family val="2"/>
        <scheme val="minor"/>
      </rPr>
      <t>E*F</t>
    </r>
  </si>
  <si>
    <t>WEEKLY SUMMARY OF CLOSURE AND 
DELAY LIQUIDATED DAMAGES</t>
  </si>
  <si>
    <r>
      <t xml:space="preserve">SUBTOTAL ALL CLOSURE LIQUIDATED DAMAGES </t>
    </r>
    <r>
      <rPr>
        <b/>
        <sz val="6"/>
        <rFont val="Calibri"/>
        <family val="2"/>
        <scheme val="minor"/>
      </rPr>
      <t>SUM CLOSURES ROW I</t>
    </r>
  </si>
  <si>
    <r>
      <t xml:space="preserve">SUBTOTAL ALL DELAY LIQUIDATED DAMAGES </t>
    </r>
    <r>
      <rPr>
        <b/>
        <sz val="6"/>
        <rFont val="Calibri"/>
        <family val="2"/>
        <scheme val="minor"/>
      </rPr>
      <t>SUM DELAYS ROW I</t>
    </r>
  </si>
  <si>
    <r>
      <t>TOTAL CLOSURE AND/OR DELAY LIQUIDATED DAMAGES</t>
    </r>
    <r>
      <rPr>
        <b/>
        <sz val="6"/>
        <rFont val="Calibri"/>
        <family val="2"/>
        <scheme val="minor"/>
      </rPr>
      <t xml:space="preserve"> J+K</t>
    </r>
  </si>
  <si>
    <t>SUBTOTAL WEEKLY LANE CLOSURE CHARGES</t>
  </si>
  <si>
    <t xml:space="preserve">SUBTOTAL WEEKLY HELD TRAFFIC CHARGES </t>
  </si>
  <si>
    <r>
      <t xml:space="preserve">TOTAL LIQUIDATED DAMAGES BY RD/LN </t>
    </r>
    <r>
      <rPr>
        <b/>
        <sz val="6"/>
        <rFont val="Calibri"/>
        <family val="2"/>
        <scheme val="minor"/>
      </rPr>
      <t>G+H</t>
    </r>
  </si>
  <si>
    <t>NUMBER OF 15-MINUTE INCREMENTS CHARGED</t>
  </si>
  <si>
    <t>LANE CLOSURE TOTAL 
CHARGES PER DAY 
(minus any adjustments)</t>
  </si>
  <si>
    <t>NUMBER OF 20-MINUTE INCREMENTS CHARGED</t>
  </si>
  <si>
    <t>HELD TRAFFIC TOTAL 
CHARGES PER DAY 
(minus any adjustments)</t>
  </si>
  <si>
    <t>DESCRIPTION OF 
ROAD/LANE IMPACTED</t>
  </si>
  <si>
    <t>LIQUIDATED DAMAGES AMOUNT PER LANE/ROAD</t>
  </si>
  <si>
    <t>TIME RD/LN OPEN TO TRAFFIC OR DURATION OF DELAY (MIN)</t>
  </si>
  <si>
    <t>LIQUIDATED DAMAGES 
TIME INCREMENTS (MIN):</t>
  </si>
  <si>
    <t>REVISION OR ADJUSTMENT
(explain in comments below)</t>
  </si>
  <si>
    <t>Parkway EB RT lane</t>
  </si>
  <si>
    <t>Parkway EB LT lane</t>
  </si>
  <si>
    <t>Dove Wy NB 
MID lane</t>
  </si>
  <si>
    <t>Division WB MID lane</t>
  </si>
  <si>
    <t>Division WB RT lane</t>
  </si>
  <si>
    <t>Division WB LT lane</t>
  </si>
  <si>
    <t>I-205 SB offramp LT lane</t>
  </si>
  <si>
    <t>I-205 SB offramp RT lane</t>
  </si>
  <si>
    <t>TIME REOPENED TO TRAFFIC OR DURATION OF DELAY (MIN)</t>
  </si>
  <si>
    <t>DESCRIPTION OF ROAD 
AND LANE IMPACTED</t>
  </si>
  <si>
    <t>ROAD CLOSURE (LIMITED DURATION)</t>
  </si>
  <si>
    <t>Mr. or Mrs. RE Person</t>
  </si>
  <si>
    <t>Minion</t>
  </si>
  <si>
    <t>Big Project</t>
  </si>
  <si>
    <t>ABCDEFG</t>
  </si>
  <si>
    <t>Road to Nowhere</t>
  </si>
  <si>
    <t>Noisy and Messy Contracting
Dirt Road
Local, Oregon</t>
  </si>
  <si>
    <t>Extended closure on I-205 SB offramp RT lane not contractor's fault, it was so hot the sign melted off the bridge onto the road below. RE crediting LD's back for that closure only.</t>
  </si>
  <si>
    <t>COMMENTS:</t>
  </si>
  <si>
    <r>
      <t xml:space="preserve">REVISION OR ADJUSTMENT
</t>
    </r>
    <r>
      <rPr>
        <b/>
        <sz val="8"/>
        <rFont val="Calibri"/>
        <family val="2"/>
        <scheme val="minor"/>
      </rPr>
      <t>(explain in comments below)</t>
    </r>
  </si>
  <si>
    <r>
      <t xml:space="preserve">TYPE OF 
CLOSURE OR DELAY
</t>
    </r>
    <r>
      <rPr>
        <b/>
        <sz val="8"/>
        <rFont val="Calibri"/>
        <family val="2"/>
        <scheme val="minor"/>
      </rPr>
      <t>(select with drop down menu)</t>
    </r>
  </si>
  <si>
    <t xml:space="preserve">TIME RD/LN TO BE REOPENED TO TRAFFIC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</si>
</sst>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d\-mmm\-yyyy;@"/>
    <numFmt numFmtId="165" formatCode="[$-409]h:mm\ AM/PM;@"/>
    <numFmt numFmtId="166" formatCode="h:mm;@"/>
    <numFmt numFmtId="167" formatCode="m/d;@"/>
    <numFmt numFmtId="168" formatCode="yyyymmdd"/>
    <numFmt numFmtId="169" formatCode="yyyy\-mm\-dd"/>
  </numFmts>
  <fonts count="25" x14ac:knownFonts="1">
    <font>
      <sz val="10"/>
      <name val="Arial"/>
    </font>
    <font>
      <b/>
      <sz val="10"/>
      <color indexed="81"/>
      <name val="Tahoma"/>
      <family val="2"/>
    </font>
    <font>
      <sz val="10"/>
      <name val="Arial"/>
      <family val="2"/>
    </font>
    <font>
      <sz val="11"/>
      <color rgb="FFFF0000"/>
      <name val="Calibri"/>
      <family val="2"/>
      <scheme val="minor"/>
    </font>
    <font>
      <b/>
      <i/>
      <sz val="6"/>
      <name val="Calibri"/>
      <family val="2"/>
      <scheme val="minor"/>
    </font>
    <font>
      <sz val="10"/>
      <name val="Calibri"/>
      <family val="2"/>
      <scheme val="minor"/>
    </font>
    <font>
      <b/>
      <sz val="14"/>
      <name val="Calibri"/>
      <family val="2"/>
      <scheme val="minor"/>
    </font>
    <font>
      <b/>
      <sz val="8"/>
      <name val="Calibri"/>
      <family val="2"/>
      <scheme val="minor"/>
    </font>
    <font>
      <sz val="9"/>
      <name val="Calibri"/>
      <family val="2"/>
      <scheme val="minor"/>
    </font>
    <font>
      <b/>
      <sz val="9"/>
      <name val="Calibri"/>
      <family val="2"/>
      <scheme val="minor"/>
    </font>
    <font>
      <sz val="10"/>
      <color rgb="FFFF0000"/>
      <name val="Calibri"/>
      <family val="2"/>
      <scheme val="minor"/>
    </font>
    <font>
      <b/>
      <sz val="9"/>
      <color rgb="FFFF0000"/>
      <name val="Calibri"/>
      <family val="2"/>
      <scheme val="minor"/>
    </font>
    <font>
      <sz val="8"/>
      <name val="Calibri"/>
      <family val="2"/>
      <scheme val="minor"/>
    </font>
    <font>
      <sz val="10"/>
      <color rgb="FF0000FF"/>
      <name val="Calibri"/>
      <family val="2"/>
      <scheme val="minor"/>
    </font>
    <font>
      <b/>
      <sz val="10"/>
      <color rgb="FF0000FF"/>
      <name val="Calibri"/>
      <family val="2"/>
      <scheme val="minor"/>
    </font>
    <font>
      <sz val="8"/>
      <color rgb="FF000000"/>
      <name val="Segoe UI"/>
      <family val="2"/>
    </font>
    <font>
      <b/>
      <sz val="8"/>
      <color rgb="FFFF0000"/>
      <name val="Calibri"/>
      <family val="2"/>
      <scheme val="minor"/>
    </font>
    <font>
      <sz val="9"/>
      <color indexed="81"/>
      <name val="Tahoma"/>
      <family val="2"/>
    </font>
    <font>
      <b/>
      <sz val="9"/>
      <color indexed="81"/>
      <name val="Tahoma"/>
      <family val="2"/>
    </font>
    <font>
      <b/>
      <sz val="6"/>
      <name val="Calibri"/>
      <family val="2"/>
      <scheme val="minor"/>
    </font>
    <font>
      <sz val="8"/>
      <color theme="0"/>
      <name val="Calibri"/>
      <family val="2"/>
      <scheme val="minor"/>
    </font>
    <font>
      <sz val="11"/>
      <color rgb="FF0000FF"/>
      <name val="Calibri"/>
      <family val="2"/>
      <scheme val="minor"/>
    </font>
    <font>
      <sz val="11"/>
      <name val="Calibri"/>
      <family val="2"/>
      <scheme val="minor"/>
    </font>
    <font>
      <b/>
      <sz val="10"/>
      <name val="Calibri"/>
      <family val="2"/>
      <scheme val="minor"/>
    </font>
    <font>
      <sz val="10"/>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s>
  <cellStyleXfs count="2">
    <xf numFmtId="0" fontId="0" fillId="0" borderId="0"/>
    <xf numFmtId="44" fontId="2" fillId="0" borderId="0" applyFont="0" applyFill="0" applyBorder="0" applyAlignment="0" applyProtection="0"/>
  </cellStyleXfs>
  <cellXfs count="271">
    <xf numFmtId="0" fontId="0" fillId="0" borderId="0" xfId="0"/>
    <xf numFmtId="0" fontId="4" fillId="0" borderId="0" xfId="0" applyFont="1"/>
    <xf numFmtId="0" fontId="5" fillId="0" borderId="0" xfId="0" applyFont="1"/>
    <xf numFmtId="0" fontId="7" fillId="0" borderId="0" xfId="0" applyFont="1"/>
    <xf numFmtId="44" fontId="10" fillId="0" borderId="4" xfId="1" applyFont="1" applyBorder="1" applyAlignment="1" applyProtection="1">
      <alignment vertical="center"/>
      <protection locked="0"/>
    </xf>
    <xf numFmtId="165" fontId="10" fillId="0" borderId="4" xfId="0" applyNumberFormat="1" applyFont="1" applyBorder="1" applyAlignment="1" applyProtection="1">
      <alignment horizontal="center" vertical="center"/>
      <protection locked="0"/>
    </xf>
    <xf numFmtId="165" fontId="10" fillId="0" borderId="11" xfId="0" applyNumberFormat="1" applyFont="1" applyBorder="1" applyAlignment="1" applyProtection="1">
      <alignment horizontal="center" vertical="center"/>
      <protection locked="0"/>
    </xf>
    <xf numFmtId="0" fontId="5" fillId="0" borderId="0" xfId="0" applyFont="1" applyAlignment="1">
      <alignment vertical="top"/>
    </xf>
    <xf numFmtId="0" fontId="5" fillId="0" borderId="0" xfId="0" applyFont="1" applyAlignment="1">
      <alignment vertical="top" wrapText="1"/>
    </xf>
    <xf numFmtId="0" fontId="7" fillId="0" borderId="7" xfId="0" applyFont="1" applyBorder="1"/>
    <xf numFmtId="166" fontId="13" fillId="0" borderId="11" xfId="0" applyNumberFormat="1" applyFont="1" applyBorder="1" applyAlignment="1" applyProtection="1">
      <alignment horizontal="center" vertical="center"/>
      <protection locked="0"/>
    </xf>
    <xf numFmtId="1" fontId="13" fillId="0" borderId="11" xfId="0" applyNumberFormat="1" applyFont="1" applyBorder="1" applyAlignment="1" applyProtection="1">
      <alignment horizontal="center" vertical="center"/>
      <protection locked="0"/>
    </xf>
    <xf numFmtId="165" fontId="10" fillId="0" borderId="15" xfId="0" applyNumberFormat="1" applyFont="1" applyBorder="1" applyAlignment="1" applyProtection="1">
      <alignment horizontal="center" vertical="center"/>
      <protection locked="0"/>
    </xf>
    <xf numFmtId="166" fontId="13" fillId="0" borderId="15" xfId="0" applyNumberFormat="1" applyFont="1" applyBorder="1" applyAlignment="1" applyProtection="1">
      <alignment horizontal="center" vertical="center"/>
      <protection locked="0"/>
    </xf>
    <xf numFmtId="44" fontId="10" fillId="0" borderId="15" xfId="1" applyFont="1" applyBorder="1" applyAlignment="1" applyProtection="1">
      <alignment vertical="center"/>
      <protection locked="0"/>
    </xf>
    <xf numFmtId="1" fontId="13" fillId="0" borderId="15" xfId="0" applyNumberFormat="1" applyFont="1" applyBorder="1" applyAlignment="1" applyProtection="1">
      <alignment horizontal="center" vertical="center"/>
      <protection locked="0"/>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44" fontId="13" fillId="0" borderId="15" xfId="1" applyFont="1" applyBorder="1" applyAlignment="1" applyProtection="1">
      <alignment horizontal="center" vertical="center"/>
      <protection locked="0"/>
    </xf>
    <xf numFmtId="44" fontId="13" fillId="0" borderId="4" xfId="1" applyFont="1" applyBorder="1" applyAlignment="1" applyProtection="1">
      <alignment horizontal="center" vertical="center"/>
      <protection locked="0"/>
    </xf>
    <xf numFmtId="44" fontId="5" fillId="0" borderId="15" xfId="1" applyFont="1" applyBorder="1" applyAlignment="1" applyProtection="1">
      <alignment horizontal="center" vertical="center"/>
      <protection locked="0"/>
    </xf>
    <xf numFmtId="44" fontId="5" fillId="0" borderId="4" xfId="1" applyFont="1" applyBorder="1" applyAlignment="1" applyProtection="1">
      <alignment horizontal="center" vertical="center"/>
      <protection locked="0"/>
    </xf>
    <xf numFmtId="44" fontId="13" fillId="0" borderId="29" xfId="1" applyFont="1" applyBorder="1" applyAlignment="1" applyProtection="1">
      <alignment horizontal="center" vertical="center"/>
      <protection locked="0"/>
    </xf>
    <xf numFmtId="44" fontId="13" fillId="0" borderId="7" xfId="1" applyFont="1" applyBorder="1" applyAlignment="1" applyProtection="1">
      <alignment horizontal="center" vertical="center"/>
      <protection locked="0"/>
    </xf>
    <xf numFmtId="44" fontId="13" fillId="0" borderId="16" xfId="1" applyFont="1" applyBorder="1" applyAlignment="1" applyProtection="1">
      <alignment horizontal="center" vertical="center"/>
      <protection locked="0"/>
    </xf>
    <xf numFmtId="0" fontId="5" fillId="0" borderId="0" xfId="0" applyFont="1" applyAlignment="1">
      <alignment vertical="center"/>
    </xf>
    <xf numFmtId="0" fontId="10" fillId="0" borderId="15"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7" fillId="0" borderId="5" xfId="0" applyFont="1" applyBorder="1" applyAlignment="1">
      <alignment vertical="top" wrapText="1"/>
    </xf>
    <xf numFmtId="0" fontId="7" fillId="0" borderId="0" xfId="0" applyFont="1" applyAlignment="1">
      <alignment vertical="top" wrapText="1"/>
    </xf>
    <xf numFmtId="0" fontId="7" fillId="0" borderId="6" xfId="0" applyFont="1" applyBorder="1" applyAlignment="1">
      <alignment vertical="top" wrapText="1"/>
    </xf>
    <xf numFmtId="0" fontId="12" fillId="0" borderId="0" xfId="0" applyFont="1"/>
    <xf numFmtId="0" fontId="12" fillId="0" borderId="2" xfId="0" applyFont="1" applyBorder="1"/>
    <xf numFmtId="0" fontId="16" fillId="2" borderId="3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20" fillId="0" borderId="2" xfId="0" applyFont="1" applyBorder="1"/>
    <xf numFmtId="0" fontId="20" fillId="0" borderId="0" xfId="0" applyFont="1"/>
    <xf numFmtId="0" fontId="16" fillId="3" borderId="36"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9" xfId="0" applyFont="1" applyBorder="1" applyAlignment="1">
      <alignment horizontal="center" vertical="center" wrapText="1"/>
    </xf>
    <xf numFmtId="44" fontId="10" fillId="0" borderId="15" xfId="1" applyFont="1" applyBorder="1" applyAlignment="1" applyProtection="1">
      <alignment horizontal="center" vertical="center"/>
      <protection locked="0"/>
    </xf>
    <xf numFmtId="44" fontId="10" fillId="0" borderId="4" xfId="1" applyFont="1" applyBorder="1" applyAlignment="1" applyProtection="1">
      <alignment horizontal="center" vertical="center"/>
      <protection locked="0"/>
    </xf>
    <xf numFmtId="165" fontId="10" fillId="5" borderId="15" xfId="0" applyNumberFormat="1" applyFont="1" applyFill="1" applyBorder="1" applyAlignment="1" applyProtection="1">
      <alignment horizontal="center" vertical="center"/>
      <protection locked="0"/>
    </xf>
    <xf numFmtId="165" fontId="10" fillId="5" borderId="4" xfId="0" applyNumberFormat="1" applyFont="1" applyFill="1" applyBorder="1" applyAlignment="1" applyProtection="1">
      <alignment horizontal="center" vertical="center"/>
      <protection locked="0"/>
    </xf>
    <xf numFmtId="1" fontId="10" fillId="0" borderId="15" xfId="0" applyNumberFormat="1" applyFont="1" applyBorder="1" applyAlignment="1" applyProtection="1">
      <alignment horizontal="center" vertical="center"/>
      <protection locked="0"/>
    </xf>
    <xf numFmtId="1" fontId="10" fillId="0" borderId="11" xfId="0" applyNumberFormat="1" applyFont="1" applyBorder="1" applyAlignment="1" applyProtection="1">
      <alignment horizontal="center" vertical="center"/>
      <protection locked="0"/>
    </xf>
    <xf numFmtId="1" fontId="13" fillId="0" borderId="27" xfId="0" applyNumberFormat="1" applyFont="1" applyBorder="1" applyAlignment="1" applyProtection="1">
      <alignment horizontal="center" vertical="center"/>
      <protection locked="0"/>
    </xf>
    <xf numFmtId="1" fontId="13" fillId="0" borderId="4" xfId="0" applyNumberFormat="1" applyFont="1" applyBorder="1" applyAlignment="1" applyProtection="1">
      <alignment horizontal="center" vertical="center"/>
      <protection locked="0"/>
    </xf>
    <xf numFmtId="0" fontId="7" fillId="2" borderId="36"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5" fillId="0" borderId="15"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165" fontId="5" fillId="0" borderId="15"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165" fontId="5" fillId="0" borderId="11" xfId="0" applyNumberFormat="1" applyFont="1" applyBorder="1" applyAlignment="1" applyProtection="1">
      <alignment horizontal="center" vertical="center"/>
      <protection locked="0"/>
    </xf>
    <xf numFmtId="1" fontId="5" fillId="0" borderId="15" xfId="0" applyNumberFormat="1"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44" fontId="5" fillId="0" borderId="15" xfId="1" applyFont="1" applyBorder="1" applyAlignment="1" applyProtection="1">
      <alignment vertical="center"/>
      <protection locked="0"/>
    </xf>
    <xf numFmtId="44" fontId="5" fillId="0" borderId="4" xfId="1" applyFont="1" applyBorder="1" applyAlignment="1" applyProtection="1">
      <alignment vertical="center"/>
      <protection locked="0"/>
    </xf>
    <xf numFmtId="0" fontId="24" fillId="0" borderId="0" xfId="0" applyFont="1"/>
    <xf numFmtId="0" fontId="7" fillId="0" borderId="4" xfId="0" applyFont="1" applyBorder="1" applyAlignment="1">
      <alignment horizontal="center" wrapText="1"/>
    </xf>
    <xf numFmtId="0" fontId="7" fillId="0" borderId="11" xfId="0" applyFont="1" applyBorder="1" applyAlignment="1">
      <alignment horizontal="center" wrapText="1"/>
    </xf>
    <xf numFmtId="0" fontId="8" fillId="0" borderId="4" xfId="0" applyFont="1" applyBorder="1" applyAlignment="1">
      <alignment horizontal="center" vertical="center"/>
    </xf>
    <xf numFmtId="0" fontId="5" fillId="0" borderId="5" xfId="0" applyFont="1" applyBorder="1"/>
    <xf numFmtId="0" fontId="5" fillId="0" borderId="6" xfId="0" applyFont="1" applyBorder="1"/>
    <xf numFmtId="169" fontId="5" fillId="0" borderId="14" xfId="0" applyNumberFormat="1" applyFont="1" applyBorder="1" applyAlignment="1" applyProtection="1">
      <alignment horizontal="center"/>
      <protection locked="0"/>
    </xf>
    <xf numFmtId="168" fontId="5" fillId="0" borderId="14" xfId="0" applyNumberFormat="1" applyFont="1" applyBorder="1" applyAlignment="1" applyProtection="1">
      <alignment horizontal="center"/>
      <protection locked="0"/>
    </xf>
    <xf numFmtId="0" fontId="9" fillId="4" borderId="11" xfId="0" applyFont="1" applyFill="1" applyBorder="1" applyAlignment="1">
      <alignment horizontal="center" vertical="center" wrapText="1"/>
    </xf>
    <xf numFmtId="0" fontId="7" fillId="3" borderId="46" xfId="0" applyFont="1" applyFill="1" applyBorder="1" applyAlignment="1" applyProtection="1">
      <alignment horizontal="center" vertical="center" wrapText="1"/>
      <protection locked="0"/>
    </xf>
    <xf numFmtId="0" fontId="5" fillId="0" borderId="43" xfId="0" applyFont="1" applyBorder="1" applyAlignment="1" applyProtection="1">
      <alignment horizontal="center" vertical="center" wrapText="1" shrinkToFit="1"/>
      <protection locked="0"/>
    </xf>
    <xf numFmtId="1" fontId="5" fillId="0" borderId="43" xfId="0" applyNumberFormat="1" applyFont="1" applyBorder="1" applyAlignment="1" applyProtection="1">
      <alignment horizontal="center" vertical="center"/>
      <protection locked="0"/>
    </xf>
    <xf numFmtId="0" fontId="9" fillId="0" borderId="43" xfId="0" applyFont="1" applyBorder="1" applyAlignment="1" applyProtection="1">
      <alignment horizontal="center" vertical="center" wrapText="1"/>
      <protection locked="0"/>
    </xf>
    <xf numFmtId="44" fontId="5" fillId="0" borderId="43" xfId="1" applyFont="1" applyBorder="1" applyAlignment="1" applyProtection="1">
      <alignment vertical="center"/>
      <protection locked="0"/>
    </xf>
    <xf numFmtId="44" fontId="5" fillId="0" borderId="43" xfId="1" applyFont="1" applyBorder="1" applyAlignment="1" applyProtection="1">
      <alignment horizontal="center" vertical="center"/>
      <protection locked="0"/>
    </xf>
    <xf numFmtId="0" fontId="16" fillId="3" borderId="46" xfId="0" applyFont="1" applyFill="1" applyBorder="1" applyAlignment="1">
      <alignment horizontal="center" vertical="center" wrapText="1"/>
    </xf>
    <xf numFmtId="0" fontId="10" fillId="0" borderId="43" xfId="0" applyFont="1" applyBorder="1" applyAlignment="1" applyProtection="1">
      <alignment horizontal="center" vertical="center" wrapText="1" shrinkToFit="1"/>
      <protection locked="0"/>
    </xf>
    <xf numFmtId="165" fontId="10" fillId="5" borderId="43" xfId="0" applyNumberFormat="1" applyFont="1" applyFill="1" applyBorder="1" applyAlignment="1" applyProtection="1">
      <alignment horizontal="center" vertical="center"/>
      <protection locked="0"/>
    </xf>
    <xf numFmtId="1" fontId="10" fillId="0" borderId="43" xfId="0" applyNumberFormat="1" applyFont="1" applyBorder="1" applyAlignment="1" applyProtection="1">
      <alignment horizontal="center" vertical="center"/>
      <protection locked="0"/>
    </xf>
    <xf numFmtId="1" fontId="13" fillId="0" borderId="43" xfId="0" applyNumberFormat="1" applyFont="1" applyBorder="1" applyAlignment="1" applyProtection="1">
      <alignment horizontal="center" vertical="center"/>
      <protection locked="0"/>
    </xf>
    <xf numFmtId="0" fontId="11" fillId="0" borderId="43" xfId="0" applyFont="1" applyBorder="1" applyAlignment="1">
      <alignment horizontal="center" vertical="center" wrapText="1"/>
    </xf>
    <xf numFmtId="44" fontId="10" fillId="0" borderId="43" xfId="1" applyFont="1" applyBorder="1" applyAlignment="1" applyProtection="1">
      <alignment vertical="center"/>
      <protection locked="0"/>
    </xf>
    <xf numFmtId="44" fontId="13" fillId="0" borderId="43" xfId="1" applyFont="1" applyBorder="1" applyAlignment="1" applyProtection="1">
      <alignment horizontal="center" vertical="center"/>
      <protection locked="0"/>
    </xf>
    <xf numFmtId="44" fontId="10" fillId="0" borderId="43" xfId="1" applyFont="1" applyBorder="1" applyAlignment="1" applyProtection="1">
      <alignment horizontal="center" vertical="center"/>
      <protection locked="0"/>
    </xf>
    <xf numFmtId="44" fontId="13" fillId="0" borderId="45" xfId="1" applyFont="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165" fontId="5" fillId="6" borderId="15" xfId="0" applyNumberFormat="1" applyFont="1" applyFill="1" applyBorder="1" applyAlignment="1" applyProtection="1">
      <alignment horizontal="center" vertical="center"/>
      <protection locked="0"/>
    </xf>
    <xf numFmtId="165" fontId="5" fillId="6" borderId="4" xfId="0" applyNumberFormat="1" applyFont="1" applyFill="1" applyBorder="1" applyAlignment="1" applyProtection="1">
      <alignment horizontal="center" vertical="center"/>
      <protection locked="0"/>
    </xf>
    <xf numFmtId="165" fontId="5" fillId="6" borderId="43" xfId="0" applyNumberFormat="1" applyFont="1" applyFill="1" applyBorder="1" applyAlignment="1" applyProtection="1">
      <alignment horizontal="center" vertical="center"/>
      <protection locked="0"/>
    </xf>
    <xf numFmtId="166" fontId="5" fillId="7" borderId="15" xfId="0" applyNumberFormat="1" applyFont="1" applyFill="1" applyBorder="1" applyAlignment="1">
      <alignment horizontal="center" vertical="center"/>
    </xf>
    <xf numFmtId="166" fontId="5" fillId="7" borderId="11" xfId="0" applyNumberFormat="1" applyFont="1" applyFill="1" applyBorder="1" applyAlignment="1">
      <alignment horizontal="center" vertical="center"/>
    </xf>
    <xf numFmtId="1" fontId="5" fillId="7" borderId="27" xfId="0" applyNumberFormat="1" applyFont="1" applyFill="1" applyBorder="1" applyAlignment="1">
      <alignment horizontal="center" vertical="center"/>
    </xf>
    <xf numFmtId="1" fontId="5" fillId="7" borderId="4" xfId="0" applyNumberFormat="1" applyFont="1" applyFill="1" applyBorder="1" applyAlignment="1">
      <alignment horizontal="center" vertical="center"/>
    </xf>
    <xf numFmtId="1" fontId="5" fillId="7" borderId="12" xfId="0" applyNumberFormat="1" applyFont="1" applyFill="1" applyBorder="1" applyAlignment="1">
      <alignment horizontal="center" vertical="center"/>
    </xf>
    <xf numFmtId="1" fontId="5" fillId="7" borderId="15" xfId="0" applyNumberFormat="1" applyFont="1" applyFill="1" applyBorder="1" applyAlignment="1">
      <alignment horizontal="center" vertical="center"/>
    </xf>
    <xf numFmtId="1" fontId="5" fillId="7" borderId="11" xfId="0" applyNumberFormat="1" applyFont="1" applyFill="1" applyBorder="1" applyAlignment="1">
      <alignment horizontal="center" vertical="center"/>
    </xf>
    <xf numFmtId="1" fontId="5" fillId="7" borderId="43" xfId="0" applyNumberFormat="1" applyFont="1" applyFill="1" applyBorder="1" applyAlignment="1">
      <alignment horizontal="center" vertical="center"/>
    </xf>
    <xf numFmtId="44" fontId="5" fillId="7" borderId="15" xfId="1" applyFont="1" applyFill="1" applyBorder="1" applyAlignment="1" applyProtection="1">
      <alignment horizontal="center" vertical="center"/>
    </xf>
    <xf numFmtId="44" fontId="5" fillId="7" borderId="4" xfId="1" applyFont="1" applyFill="1" applyBorder="1" applyAlignment="1" applyProtection="1">
      <alignment horizontal="center" vertical="center"/>
    </xf>
    <xf numFmtId="44" fontId="5" fillId="7" borderId="43" xfId="1" applyFont="1" applyFill="1" applyBorder="1" applyAlignment="1" applyProtection="1">
      <alignment horizontal="center" vertical="center"/>
    </xf>
    <xf numFmtId="44" fontId="5" fillId="7" borderId="29" xfId="1" applyFont="1" applyFill="1" applyBorder="1" applyAlignment="1" applyProtection="1">
      <alignment horizontal="center" vertical="center"/>
    </xf>
    <xf numFmtId="44" fontId="5" fillId="7" borderId="7" xfId="1" applyFont="1" applyFill="1" applyBorder="1" applyAlignment="1" applyProtection="1">
      <alignment horizontal="center" vertical="center"/>
    </xf>
    <xf numFmtId="44" fontId="5" fillId="7" borderId="16" xfId="1" applyFont="1" applyFill="1" applyBorder="1" applyAlignment="1" applyProtection="1">
      <alignment horizontal="center" vertical="center"/>
    </xf>
    <xf numFmtId="44" fontId="5" fillId="7" borderId="45" xfId="1" applyFont="1" applyFill="1" applyBorder="1" applyAlignment="1" applyProtection="1">
      <alignment horizontal="center" vertical="center"/>
    </xf>
    <xf numFmtId="167" fontId="8" fillId="7" borderId="4" xfId="0" applyNumberFormat="1" applyFont="1" applyFill="1" applyBorder="1" applyAlignment="1">
      <alignment horizontal="center" vertical="center"/>
    </xf>
    <xf numFmtId="1" fontId="13" fillId="7" borderId="27" xfId="0" applyNumberFormat="1" applyFont="1" applyFill="1" applyBorder="1" applyAlignment="1">
      <alignment horizontal="center" vertical="center"/>
    </xf>
    <xf numFmtId="1" fontId="13" fillId="7" borderId="4" xfId="0" applyNumberFormat="1" applyFont="1" applyFill="1" applyBorder="1" applyAlignment="1">
      <alignment horizontal="center" vertical="center"/>
    </xf>
    <xf numFmtId="1" fontId="13" fillId="7" borderId="12" xfId="0" applyNumberFormat="1" applyFont="1" applyFill="1" applyBorder="1" applyAlignment="1">
      <alignment horizontal="center" vertical="center"/>
    </xf>
    <xf numFmtId="14" fontId="5" fillId="0" borderId="10" xfId="0" applyNumberFormat="1" applyFont="1" applyBorder="1" applyAlignment="1">
      <alignment horizontal="left"/>
    </xf>
    <xf numFmtId="14" fontId="5" fillId="0" borderId="8" xfId="0" applyNumberFormat="1" applyFont="1" applyBorder="1" applyAlignment="1">
      <alignment horizontal="left"/>
    </xf>
    <xf numFmtId="14" fontId="5" fillId="0" borderId="9" xfId="0" applyNumberFormat="1" applyFont="1" applyBorder="1" applyAlignment="1">
      <alignment horizontal="left"/>
    </xf>
    <xf numFmtId="44" fontId="5" fillId="7" borderId="4" xfId="0" applyNumberFormat="1" applyFont="1" applyFill="1" applyBorder="1" applyAlignment="1">
      <alignment horizontal="left" vertical="center"/>
    </xf>
    <xf numFmtId="44" fontId="5" fillId="7" borderId="43" xfId="0" applyNumberFormat="1" applyFont="1" applyFill="1" applyBorder="1" applyAlignment="1">
      <alignment horizontal="left" vertical="center"/>
    </xf>
    <xf numFmtId="44" fontId="5" fillId="7" borderId="44" xfId="0" applyNumberFormat="1" applyFont="1" applyFill="1" applyBorder="1" applyAlignment="1">
      <alignment horizontal="left" vertical="center"/>
    </xf>
    <xf numFmtId="44" fontId="5" fillId="7" borderId="45" xfId="0" applyNumberFormat="1" applyFont="1" applyFill="1" applyBorder="1" applyAlignment="1">
      <alignment horizontal="left" vertical="center"/>
    </xf>
    <xf numFmtId="0" fontId="9" fillId="0" borderId="17" xfId="0" applyFont="1" applyBorder="1" applyAlignment="1">
      <alignment horizontal="right" vertical="center" wrapText="1" indent="2"/>
    </xf>
    <xf numFmtId="0" fontId="9" fillId="0" borderId="18" xfId="0" applyFont="1" applyBorder="1" applyAlignment="1">
      <alignment horizontal="right" vertical="center" wrapText="1" indent="2"/>
    </xf>
    <xf numFmtId="0" fontId="9" fillId="0" borderId="19" xfId="0" applyFont="1" applyBorder="1" applyAlignment="1">
      <alignment horizontal="right" vertical="center" wrapText="1" indent="2"/>
    </xf>
    <xf numFmtId="44" fontId="23" fillId="7" borderId="20" xfId="1" applyFont="1" applyFill="1" applyBorder="1" applyAlignment="1" applyProtection="1">
      <alignment horizontal="center" vertical="center"/>
    </xf>
    <xf numFmtId="44" fontId="23" fillId="7" borderId="21" xfId="1" applyFont="1" applyFill="1" applyBorder="1" applyAlignment="1" applyProtection="1">
      <alignment horizontal="center" vertical="center"/>
    </xf>
    <xf numFmtId="1" fontId="5" fillId="7" borderId="27" xfId="0" applyNumberFormat="1" applyFont="1" applyFill="1" applyBorder="1" applyAlignment="1">
      <alignment horizontal="center" vertical="center" shrinkToFit="1"/>
    </xf>
    <xf numFmtId="0" fontId="5" fillId="7" borderId="13" xfId="0" applyFont="1" applyFill="1" applyBorder="1" applyAlignment="1">
      <alignment horizontal="center" vertical="center" shrinkToFi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44" fontId="23" fillId="7" borderId="11" xfId="1" applyFont="1" applyFill="1" applyBorder="1" applyAlignment="1" applyProtection="1">
      <alignment horizontal="center" vertical="center"/>
    </xf>
    <xf numFmtId="44" fontId="23" fillId="7" borderId="28" xfId="1" applyFont="1" applyFill="1" applyBorder="1" applyAlignment="1" applyProtection="1">
      <alignment horizontal="center" vertical="center"/>
    </xf>
    <xf numFmtId="44" fontId="5" fillId="7" borderId="11" xfId="1" applyFont="1" applyFill="1" applyBorder="1" applyAlignment="1" applyProtection="1">
      <alignment horizontal="center" vertical="center"/>
    </xf>
    <xf numFmtId="44" fontId="5" fillId="7" borderId="28" xfId="1" applyFont="1" applyFill="1" applyBorder="1" applyAlignment="1" applyProtection="1">
      <alignment horizontal="center" vertical="center"/>
    </xf>
    <xf numFmtId="44" fontId="5" fillId="7" borderId="38" xfId="1" applyFont="1" applyFill="1" applyBorder="1" applyAlignment="1" applyProtection="1">
      <alignment horizontal="center" vertical="center"/>
    </xf>
    <xf numFmtId="44" fontId="5" fillId="7" borderId="39" xfId="1" applyFont="1" applyFill="1" applyBorder="1" applyAlignment="1" applyProtection="1">
      <alignment horizontal="center" vertical="center"/>
    </xf>
    <xf numFmtId="0" fontId="12"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22" fillId="0" borderId="10" xfId="0" applyFont="1" applyBorder="1" applyAlignment="1" applyProtection="1">
      <alignment horizontal="left"/>
      <protection locked="0"/>
    </xf>
    <xf numFmtId="0" fontId="22" fillId="0" borderId="8" xfId="0" applyFont="1" applyBorder="1" applyAlignment="1" applyProtection="1">
      <alignment horizontal="left"/>
      <protection locked="0"/>
    </xf>
    <xf numFmtId="0" fontId="22" fillId="0" borderId="9" xfId="0" applyFont="1" applyBorder="1" applyAlignment="1" applyProtection="1">
      <alignment horizontal="left"/>
      <protection locked="0"/>
    </xf>
    <xf numFmtId="0" fontId="22" fillId="0" borderId="10" xfId="0" applyFont="1" applyBorder="1" applyAlignment="1" applyProtection="1">
      <alignment horizontal="center"/>
      <protection locked="0"/>
    </xf>
    <xf numFmtId="0" fontId="22" fillId="0" borderId="9" xfId="0" applyFont="1" applyBorder="1" applyAlignment="1" applyProtection="1">
      <alignment horizontal="center"/>
      <protection locked="0"/>
    </xf>
    <xf numFmtId="169" fontId="22" fillId="0" borderId="10" xfId="0" applyNumberFormat="1" applyFont="1" applyBorder="1" applyAlignment="1" applyProtection="1">
      <alignment horizontal="center"/>
      <protection locked="0"/>
    </xf>
    <xf numFmtId="169" fontId="22" fillId="0" borderId="9" xfId="0" applyNumberFormat="1" applyFont="1" applyBorder="1" applyAlignment="1" applyProtection="1">
      <alignment horizontal="center"/>
      <protection locked="0"/>
    </xf>
    <xf numFmtId="0" fontId="5" fillId="0" borderId="10"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5" fillId="0" borderId="9" xfId="0" applyFont="1" applyBorder="1" applyAlignment="1" applyProtection="1">
      <alignment horizontal="left" vertical="top" wrapText="1" indent="1"/>
      <protection locked="0"/>
    </xf>
    <xf numFmtId="0" fontId="5" fillId="0" borderId="1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9" fillId="0" borderId="27" xfId="0" applyFont="1" applyBorder="1" applyAlignment="1">
      <alignment horizontal="right" vertical="center" wrapText="1" indent="2"/>
    </xf>
    <xf numFmtId="0" fontId="9" fillId="0" borderId="12" xfId="0" applyFont="1" applyBorder="1" applyAlignment="1">
      <alignment horizontal="right" vertical="center" wrapText="1" indent="2"/>
    </xf>
    <xf numFmtId="0" fontId="9" fillId="0" borderId="13" xfId="0" applyFont="1" applyBorder="1" applyAlignment="1">
      <alignment horizontal="right" vertical="center" wrapText="1" indent="2"/>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44" fontId="5" fillId="7" borderId="14" xfId="0" applyNumberFormat="1" applyFont="1" applyFill="1" applyBorder="1" applyAlignment="1">
      <alignment horizontal="left" vertical="center"/>
    </xf>
    <xf numFmtId="44" fontId="5" fillId="7" borderId="42" xfId="0" applyNumberFormat="1" applyFont="1" applyFill="1" applyBorder="1" applyAlignment="1">
      <alignment horizontal="left" vertical="center"/>
    </xf>
    <xf numFmtId="1" fontId="5" fillId="7" borderId="40"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27" xfId="0" applyFont="1" applyFill="1" applyBorder="1" applyAlignment="1">
      <alignment horizontal="center" vertical="center" shrinkToFit="1"/>
    </xf>
    <xf numFmtId="44" fontId="5" fillId="7" borderId="10" xfId="1" applyFont="1" applyFill="1" applyBorder="1" applyAlignment="1" applyProtection="1">
      <alignment horizontal="center" vertical="center"/>
    </xf>
    <xf numFmtId="44" fontId="5" fillId="7" borderId="41" xfId="1" applyFont="1" applyFill="1" applyBorder="1" applyAlignment="1" applyProtection="1">
      <alignment horizontal="center" vertical="center"/>
    </xf>
    <xf numFmtId="164" fontId="22" fillId="0" borderId="5" xfId="0" applyNumberFormat="1" applyFont="1" applyBorder="1" applyAlignment="1" applyProtection="1">
      <alignment horizontal="center"/>
      <protection locked="0"/>
    </xf>
    <xf numFmtId="164" fontId="22" fillId="0" borderId="6" xfId="0" applyNumberFormat="1" applyFont="1" applyBorder="1" applyAlignment="1" applyProtection="1">
      <alignment horizontal="center"/>
      <protection locked="0"/>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9" fillId="0" borderId="22" xfId="0" applyFont="1" applyBorder="1" applyAlignment="1">
      <alignment horizontal="right" vertical="center" wrapText="1" indent="2"/>
    </xf>
    <xf numFmtId="0" fontId="9" fillId="0" borderId="23" xfId="0" applyFont="1" applyBorder="1" applyAlignment="1">
      <alignment horizontal="right" vertical="center" wrapText="1" indent="2"/>
    </xf>
    <xf numFmtId="0" fontId="9" fillId="0" borderId="24" xfId="0" applyFont="1" applyBorder="1" applyAlignment="1">
      <alignment horizontal="right" vertical="center" wrapText="1" indent="2"/>
    </xf>
    <xf numFmtId="44" fontId="23" fillId="7" borderId="25" xfId="1" applyFont="1" applyFill="1" applyBorder="1" applyAlignment="1" applyProtection="1">
      <alignment horizontal="center" vertical="center"/>
    </xf>
    <xf numFmtId="44" fontId="23" fillId="7" borderId="26" xfId="1" applyFont="1" applyFill="1" applyBorder="1" applyAlignment="1" applyProtection="1">
      <alignment horizontal="center" vertical="center"/>
    </xf>
    <xf numFmtId="0" fontId="7" fillId="2" borderId="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6" xfId="0" applyFont="1" applyFill="1" applyBorder="1" applyAlignment="1">
      <alignment horizontal="left" vertical="center" wrapText="1" indent="1"/>
    </xf>
    <xf numFmtId="0" fontId="7" fillId="3" borderId="7"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6" xfId="0" applyFont="1" applyFill="1" applyBorder="1" applyAlignment="1">
      <alignment horizontal="left" vertical="center" wrapText="1" indent="1"/>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22" fillId="7" borderId="10" xfId="0" applyFont="1" applyFill="1" applyBorder="1" applyAlignment="1">
      <alignment horizontal="left"/>
    </xf>
    <xf numFmtId="0" fontId="22" fillId="7" borderId="8" xfId="0" applyFont="1" applyFill="1" applyBorder="1" applyAlignment="1">
      <alignment horizontal="left"/>
    </xf>
    <xf numFmtId="0" fontId="22" fillId="7" borderId="9" xfId="0" applyFont="1" applyFill="1" applyBorder="1" applyAlignment="1">
      <alignment horizontal="left"/>
    </xf>
    <xf numFmtId="0" fontId="22" fillId="7" borderId="10" xfId="0" applyFont="1" applyFill="1" applyBorder="1" applyAlignment="1">
      <alignment horizontal="center"/>
    </xf>
    <xf numFmtId="0" fontId="22" fillId="7" borderId="9" xfId="0" applyFont="1" applyFill="1" applyBorder="1" applyAlignment="1">
      <alignment horizontal="center"/>
    </xf>
    <xf numFmtId="168" fontId="22" fillId="7" borderId="10" xfId="0" applyNumberFormat="1" applyFont="1" applyFill="1" applyBorder="1" applyAlignment="1">
      <alignment horizontal="center"/>
    </xf>
    <xf numFmtId="168" fontId="22" fillId="7" borderId="9" xfId="0" applyNumberFormat="1" applyFont="1" applyFill="1" applyBorder="1" applyAlignment="1">
      <alignment horizontal="center"/>
    </xf>
    <xf numFmtId="168" fontId="22" fillId="0" borderId="10" xfId="0" applyNumberFormat="1" applyFont="1" applyBorder="1" applyAlignment="1" applyProtection="1">
      <alignment horizontal="center"/>
      <protection locked="0"/>
    </xf>
    <xf numFmtId="168" fontId="22" fillId="0" borderId="9" xfId="0" applyNumberFormat="1" applyFont="1" applyBorder="1" applyAlignment="1" applyProtection="1">
      <alignment horizontal="center"/>
      <protection locked="0"/>
    </xf>
    <xf numFmtId="0" fontId="5" fillId="7" borderId="5"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6" xfId="0" applyFont="1" applyFill="1" applyBorder="1" applyAlignment="1">
      <alignment horizontal="left" vertical="center" wrapText="1"/>
    </xf>
    <xf numFmtId="0" fontId="9" fillId="0" borderId="38" xfId="0" applyFont="1" applyBorder="1" applyAlignment="1">
      <alignment horizontal="right" vertical="center" wrapText="1"/>
    </xf>
    <xf numFmtId="0" fontId="9" fillId="0" borderId="39" xfId="0" applyFont="1" applyBorder="1" applyAlignment="1">
      <alignment horizontal="right" vertical="center" wrapText="1"/>
    </xf>
    <xf numFmtId="0" fontId="9" fillId="4" borderId="11" xfId="0" applyFont="1" applyFill="1" applyBorder="1" applyAlignment="1">
      <alignment horizontal="right" vertical="center" wrapText="1"/>
    </xf>
    <xf numFmtId="0" fontId="9" fillId="4" borderId="28" xfId="0" applyFont="1" applyFill="1" applyBorder="1" applyAlignment="1">
      <alignment horizontal="right" vertical="center" wrapText="1"/>
    </xf>
    <xf numFmtId="0" fontId="9" fillId="0" borderId="11" xfId="0" applyFont="1" applyBorder="1" applyAlignment="1">
      <alignment horizontal="right" vertical="center" wrapText="1"/>
    </xf>
    <xf numFmtId="0" fontId="7" fillId="0" borderId="28" xfId="0" applyFont="1" applyBorder="1" applyAlignment="1">
      <alignment horizontal="right" vertical="center" wrapText="1"/>
    </xf>
    <xf numFmtId="0" fontId="9" fillId="0" borderId="28" xfId="0" applyFont="1" applyBorder="1" applyAlignment="1">
      <alignment horizontal="right" vertical="center" wrapText="1"/>
    </xf>
    <xf numFmtId="0" fontId="5" fillId="0" borderId="0" xfId="0" applyFont="1" applyAlignment="1">
      <alignment horizontal="left" vertical="top" wrapText="1"/>
    </xf>
    <xf numFmtId="0" fontId="7" fillId="0" borderId="11" xfId="0" applyFont="1" applyBorder="1" applyAlignment="1">
      <alignment horizontal="right" vertical="center" wrapText="1"/>
    </xf>
    <xf numFmtId="0" fontId="9" fillId="0" borderId="23" xfId="0" applyFont="1" applyBorder="1" applyAlignment="1">
      <alignment horizontal="right" vertical="center" wrapText="1"/>
    </xf>
    <xf numFmtId="0" fontId="9" fillId="0" borderId="24"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33" xfId="0" applyFont="1" applyBorder="1" applyAlignment="1">
      <alignment horizontal="right" vertical="center" wrapText="1" indent="1"/>
    </xf>
    <xf numFmtId="0" fontId="9" fillId="0" borderId="34" xfId="0" applyFont="1" applyBorder="1" applyAlignment="1">
      <alignment horizontal="right" vertical="center" wrapText="1" indent="1"/>
    </xf>
    <xf numFmtId="0" fontId="5" fillId="0" borderId="1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7" borderId="10" xfId="0" applyFont="1" applyFill="1" applyBorder="1" applyAlignment="1">
      <alignment horizontal="left"/>
    </xf>
    <xf numFmtId="0" fontId="5" fillId="7" borderId="8" xfId="0" applyFont="1" applyFill="1" applyBorder="1" applyAlignment="1">
      <alignment horizontal="left"/>
    </xf>
    <xf numFmtId="0" fontId="5" fillId="7" borderId="9" xfId="0" applyFont="1" applyFill="1" applyBorder="1" applyAlignment="1">
      <alignment horizontal="left"/>
    </xf>
    <xf numFmtId="14" fontId="5" fillId="0" borderId="10" xfId="0" applyNumberFormat="1" applyFont="1" applyBorder="1" applyAlignment="1" applyProtection="1">
      <alignment horizontal="left"/>
      <protection locked="0"/>
    </xf>
    <xf numFmtId="14" fontId="5" fillId="0" borderId="8" xfId="0" applyNumberFormat="1" applyFont="1" applyBorder="1" applyAlignment="1" applyProtection="1">
      <alignment horizontal="left"/>
      <protection locked="0"/>
    </xf>
    <xf numFmtId="14" fontId="5" fillId="0" borderId="9" xfId="0" applyNumberFormat="1" applyFont="1" applyBorder="1" applyAlignment="1" applyProtection="1">
      <alignment horizontal="left"/>
      <protection locked="0"/>
    </xf>
    <xf numFmtId="0" fontId="10" fillId="0" borderId="10" xfId="0" applyFont="1" applyBorder="1" applyAlignment="1" applyProtection="1">
      <alignment vertical="top" wrapText="1"/>
      <protection locked="0"/>
    </xf>
    <xf numFmtId="0" fontId="10" fillId="0" borderId="10"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0" fontId="13" fillId="0" borderId="10"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44" fontId="14" fillId="0" borderId="25" xfId="1" applyFont="1" applyBorder="1" applyAlignment="1" applyProtection="1">
      <alignment horizontal="center" vertical="center"/>
    </xf>
    <xf numFmtId="44" fontId="14" fillId="0" borderId="26" xfId="1" applyFont="1" applyBorder="1" applyAlignment="1" applyProtection="1">
      <alignment horizontal="center" vertical="center"/>
    </xf>
    <xf numFmtId="44" fontId="14" fillId="0" borderId="11" xfId="1" applyFont="1" applyBorder="1" applyAlignment="1" applyProtection="1">
      <alignment horizontal="center" vertical="center"/>
    </xf>
    <xf numFmtId="44" fontId="14" fillId="0" borderId="28" xfId="1" applyFont="1" applyBorder="1" applyAlignment="1" applyProtection="1">
      <alignment horizontal="center" vertical="center"/>
    </xf>
    <xf numFmtId="44" fontId="14" fillId="0" borderId="20" xfId="1" applyFont="1" applyBorder="1" applyAlignment="1" applyProtection="1">
      <alignment horizontal="center" vertical="center"/>
    </xf>
    <xf numFmtId="44" fontId="14" fillId="0" borderId="21" xfId="1" applyFont="1" applyBorder="1" applyAlignment="1" applyProtection="1">
      <alignment horizontal="center" vertical="center"/>
    </xf>
    <xf numFmtId="0" fontId="13" fillId="0" borderId="5" xfId="0" applyFont="1" applyBorder="1" applyAlignment="1" applyProtection="1">
      <alignment horizontal="left" vertical="center" wrapText="1" shrinkToFit="1"/>
      <protection locked="0"/>
    </xf>
    <xf numFmtId="0" fontId="13" fillId="0" borderId="0" xfId="0" applyFont="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164" fontId="3" fillId="0" borderId="5"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21" fillId="0" borderId="10" xfId="0" applyFont="1" applyBorder="1" applyAlignment="1" applyProtection="1">
      <alignment horizontal="left"/>
      <protection locked="0"/>
    </xf>
    <xf numFmtId="0" fontId="21" fillId="0" borderId="8" xfId="0" applyFont="1" applyBorder="1" applyAlignment="1" applyProtection="1">
      <alignment horizontal="left"/>
      <protection locked="0"/>
    </xf>
    <xf numFmtId="0" fontId="21" fillId="0" borderId="9" xfId="0" applyFont="1" applyBorder="1" applyAlignment="1" applyProtection="1">
      <alignment horizontal="left"/>
      <protection locked="0"/>
    </xf>
    <xf numFmtId="168" fontId="21" fillId="0" borderId="10" xfId="0" applyNumberFormat="1" applyFont="1" applyBorder="1" applyAlignment="1" applyProtection="1">
      <alignment horizontal="center"/>
      <protection locked="0"/>
    </xf>
    <xf numFmtId="168" fontId="21" fillId="0" borderId="9" xfId="0" applyNumberFormat="1" applyFont="1" applyBorder="1" applyAlignment="1" applyProtection="1">
      <alignment horizontal="center"/>
      <protection locked="0"/>
    </xf>
    <xf numFmtId="168" fontId="3" fillId="0" borderId="10" xfId="0" applyNumberFormat="1" applyFont="1" applyBorder="1" applyAlignment="1" applyProtection="1">
      <alignment horizontal="center"/>
      <protection locked="0"/>
    </xf>
    <xf numFmtId="168" fontId="3" fillId="0" borderId="9" xfId="0" applyNumberFormat="1" applyFont="1" applyBorder="1" applyAlignment="1" applyProtection="1">
      <alignment horizontal="center"/>
      <protection locked="0"/>
    </xf>
    <xf numFmtId="0" fontId="21" fillId="0" borderId="10" xfId="0" applyFont="1" applyBorder="1" applyAlignment="1" applyProtection="1">
      <alignment horizontal="center"/>
      <protection locked="0"/>
    </xf>
    <xf numFmtId="0" fontId="21" fillId="0" borderId="9"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2</xdr:col>
      <xdr:colOff>164523</xdr:colOff>
      <xdr:row>1</xdr:row>
      <xdr:rowOff>354163</xdr:rowOff>
    </xdr:to>
    <xdr:pic>
      <xdr:nvPicPr>
        <xdr:cNvPr id="2" name="Picture 5" descr="FLYING 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520289" cy="4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68580</xdr:colOff>
          <xdr:row>8</xdr:row>
          <xdr:rowOff>30480</xdr:rowOff>
        </xdr:from>
        <xdr:to>
          <xdr:col>10</xdr:col>
          <xdr:colOff>182880</xdr:colOff>
          <xdr:row>9</xdr:row>
          <xdr:rowOff>83820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22860</xdr:rowOff>
        </xdr:from>
        <xdr:to>
          <xdr:col>10</xdr:col>
          <xdr:colOff>190500</xdr:colOff>
          <xdr:row>8</xdr:row>
          <xdr:rowOff>30480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9</xdr:col>
          <xdr:colOff>114300</xdr:colOff>
          <xdr:row>9</xdr:row>
          <xdr:rowOff>99060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7</xdr:row>
          <xdr:rowOff>22860</xdr:rowOff>
        </xdr:from>
        <xdr:to>
          <xdr:col>9</xdr:col>
          <xdr:colOff>114300</xdr:colOff>
          <xdr:row>8</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6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6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81643</xdr:colOff>
      <xdr:row>0</xdr:row>
      <xdr:rowOff>27214</xdr:rowOff>
    </xdr:from>
    <xdr:to>
      <xdr:col>3</xdr:col>
      <xdr:colOff>71993</xdr:colOff>
      <xdr:row>1</xdr:row>
      <xdr:rowOff>381000</xdr:rowOff>
    </xdr:to>
    <xdr:pic>
      <xdr:nvPicPr>
        <xdr:cNvPr id="2" name="Picture 5" descr="FLYING T">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27214"/>
          <a:ext cx="1600075" cy="48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68580</xdr:colOff>
          <xdr:row>8</xdr:row>
          <xdr:rowOff>30480</xdr:rowOff>
        </xdr:from>
        <xdr:to>
          <xdr:col>11</xdr:col>
          <xdr:colOff>182880</xdr:colOff>
          <xdr:row>9</xdr:row>
          <xdr:rowOff>83820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8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22860</xdr:rowOff>
        </xdr:from>
        <xdr:to>
          <xdr:col>11</xdr:col>
          <xdr:colOff>190500</xdr:colOff>
          <xdr:row>8</xdr:row>
          <xdr:rowOff>30480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8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38100</xdr:rowOff>
        </xdr:from>
        <xdr:to>
          <xdr:col>10</xdr:col>
          <xdr:colOff>114300</xdr:colOff>
          <xdr:row>9</xdr:row>
          <xdr:rowOff>99060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8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769620</xdr:colOff>
          <xdr:row>7</xdr:row>
          <xdr:rowOff>22860</xdr:rowOff>
        </xdr:from>
        <xdr:to>
          <xdr:col>10</xdr:col>
          <xdr:colOff>114300</xdr:colOff>
          <xdr:row>8</xdr:row>
          <xdr:rowOff>38100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8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 Express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8"/>
  <sheetViews>
    <sheetView showGridLines="0" showZeros="0" tabSelected="1" view="pageBreakPreview" topLeftCell="A24" zoomScale="110" zoomScaleNormal="100" zoomScaleSheetLayoutView="110" workbookViewId="0">
      <selection activeCell="D26" sqref="D26:F26"/>
    </sheetView>
  </sheetViews>
  <sheetFormatPr defaultColWidth="9.109375" defaultRowHeight="13.8" x14ac:dyDescent="0.3"/>
  <cols>
    <col min="1" max="10" width="10.6640625" style="2" customWidth="1"/>
    <col min="11" max="16384" width="9.109375" style="2"/>
  </cols>
  <sheetData>
    <row r="1" spans="1:12" ht="10.5" customHeight="1" x14ac:dyDescent="0.3">
      <c r="A1" s="1"/>
      <c r="C1" s="179" t="s">
        <v>48</v>
      </c>
      <c r="D1" s="179"/>
      <c r="E1" s="179"/>
      <c r="F1" s="179"/>
      <c r="G1" s="179"/>
      <c r="H1" s="179"/>
      <c r="I1" s="179"/>
      <c r="J1" s="179"/>
    </row>
    <row r="2" spans="1:12" ht="32.25" customHeight="1" x14ac:dyDescent="0.3">
      <c r="C2" s="180"/>
      <c r="D2" s="180"/>
      <c r="E2" s="180"/>
      <c r="F2" s="180"/>
      <c r="G2" s="180"/>
      <c r="H2" s="180"/>
      <c r="I2" s="180"/>
      <c r="J2" s="180"/>
    </row>
    <row r="3" spans="1:12" s="3" customFormat="1" ht="12" customHeight="1" x14ac:dyDescent="0.2">
      <c r="A3" s="143" t="s">
        <v>0</v>
      </c>
      <c r="B3" s="144"/>
      <c r="C3" s="144"/>
      <c r="D3" s="144"/>
      <c r="E3" s="144"/>
      <c r="F3" s="145"/>
      <c r="G3" s="143" t="s">
        <v>3</v>
      </c>
      <c r="H3" s="145"/>
      <c r="I3" s="143" t="s">
        <v>1</v>
      </c>
      <c r="J3" s="145"/>
    </row>
    <row r="4" spans="1:12" ht="15.9" customHeight="1" x14ac:dyDescent="0.3">
      <c r="A4" s="146"/>
      <c r="B4" s="147"/>
      <c r="C4" s="147"/>
      <c r="D4" s="147"/>
      <c r="E4" s="147"/>
      <c r="F4" s="148"/>
      <c r="G4" s="149"/>
      <c r="H4" s="150"/>
      <c r="I4" s="149"/>
      <c r="J4" s="150"/>
    </row>
    <row r="5" spans="1:12" s="3" customFormat="1" ht="12" customHeight="1" x14ac:dyDescent="0.2">
      <c r="A5" s="143" t="s">
        <v>2</v>
      </c>
      <c r="B5" s="144"/>
      <c r="C5" s="144"/>
      <c r="D5" s="144"/>
      <c r="E5" s="144"/>
      <c r="F5" s="145"/>
      <c r="G5" s="143" t="s">
        <v>22</v>
      </c>
      <c r="H5" s="145"/>
      <c r="I5" s="143" t="s">
        <v>20</v>
      </c>
      <c r="J5" s="145"/>
    </row>
    <row r="6" spans="1:12" ht="15.9" customHeight="1" x14ac:dyDescent="0.3">
      <c r="A6" s="146"/>
      <c r="B6" s="147"/>
      <c r="C6" s="147"/>
      <c r="D6" s="147"/>
      <c r="E6" s="147"/>
      <c r="F6" s="148"/>
      <c r="G6" s="151"/>
      <c r="H6" s="152"/>
      <c r="I6" s="151"/>
      <c r="J6" s="152"/>
    </row>
    <row r="7" spans="1:12" s="3" customFormat="1" ht="12" customHeight="1" x14ac:dyDescent="0.2">
      <c r="A7" s="143" t="s">
        <v>4</v>
      </c>
      <c r="B7" s="144"/>
      <c r="C7" s="144"/>
      <c r="D7" s="145"/>
      <c r="E7" s="186" t="s">
        <v>29</v>
      </c>
      <c r="F7" s="188" t="s">
        <v>28</v>
      </c>
      <c r="G7" s="189"/>
      <c r="H7" s="190"/>
      <c r="I7" s="143" t="s">
        <v>21</v>
      </c>
      <c r="J7" s="145"/>
    </row>
    <row r="8" spans="1:12" ht="15.9" customHeight="1" x14ac:dyDescent="0.3">
      <c r="A8" s="202"/>
      <c r="B8" s="203"/>
      <c r="C8" s="203"/>
      <c r="D8" s="204"/>
      <c r="E8" s="187"/>
      <c r="F8" s="191"/>
      <c r="G8" s="192"/>
      <c r="H8" s="193"/>
      <c r="I8" s="177"/>
      <c r="J8" s="178"/>
    </row>
    <row r="9" spans="1:12" ht="12" customHeight="1" x14ac:dyDescent="0.3">
      <c r="A9" s="202"/>
      <c r="B9" s="203"/>
      <c r="C9" s="203"/>
      <c r="D9" s="204"/>
      <c r="E9" s="194" t="s">
        <v>30</v>
      </c>
      <c r="F9" s="196" t="s">
        <v>32</v>
      </c>
      <c r="G9" s="197"/>
      <c r="H9" s="198"/>
      <c r="I9" s="177"/>
      <c r="J9" s="178"/>
    </row>
    <row r="10" spans="1:12" ht="15.9" customHeight="1" thickBot="1" x14ac:dyDescent="0.35">
      <c r="A10" s="205"/>
      <c r="B10" s="206"/>
      <c r="C10" s="203"/>
      <c r="D10" s="204"/>
      <c r="E10" s="195"/>
      <c r="F10" s="199"/>
      <c r="G10" s="200"/>
      <c r="H10" s="201"/>
      <c r="I10" s="177"/>
      <c r="J10" s="178"/>
    </row>
    <row r="11" spans="1:12" ht="39.9" customHeight="1" thickTop="1" x14ac:dyDescent="0.3">
      <c r="A11" s="70" t="s">
        <v>5</v>
      </c>
      <c r="B11" s="71" t="s">
        <v>18</v>
      </c>
      <c r="C11" s="162" t="s">
        <v>55</v>
      </c>
      <c r="D11" s="163"/>
      <c r="E11" s="164" t="s">
        <v>56</v>
      </c>
      <c r="F11" s="165"/>
      <c r="G11" s="166" t="s">
        <v>57</v>
      </c>
      <c r="H11" s="167"/>
      <c r="I11" s="168" t="s">
        <v>58</v>
      </c>
      <c r="J11" s="169"/>
    </row>
    <row r="12" spans="1:12" ht="30" customHeight="1" x14ac:dyDescent="0.3">
      <c r="A12" s="72" t="s">
        <v>6</v>
      </c>
      <c r="B12" s="115" t="str">
        <f t="shared" ref="B12:B15" si="0">IF($B$18-1&lt;0," ",B13-1)</f>
        <v xml:space="preserve"> </v>
      </c>
      <c r="C12" s="172">
        <f>SUM('Daily-SUN'!$D$18:$H$18)</f>
        <v>0</v>
      </c>
      <c r="D12" s="173"/>
      <c r="E12" s="175">
        <f>SUM('Daily-SUN'!$J$22:$K$22)</f>
        <v>0</v>
      </c>
      <c r="F12" s="176"/>
      <c r="G12" s="172">
        <f>SUM('Daily-SUN'!$I$18:$K$18)</f>
        <v>0</v>
      </c>
      <c r="H12" s="173"/>
      <c r="I12" s="170">
        <f>SUM('Daily-SUN'!$I$23:$J$23)</f>
        <v>0</v>
      </c>
      <c r="J12" s="171"/>
    </row>
    <row r="13" spans="1:12" ht="30" customHeight="1" x14ac:dyDescent="0.3">
      <c r="A13" s="72" t="s">
        <v>7</v>
      </c>
      <c r="B13" s="115" t="str">
        <f t="shared" si="0"/>
        <v xml:space="preserve"> </v>
      </c>
      <c r="C13" s="131">
        <f>SUM('Daily-MON'!$D$18:$H$18)</f>
        <v>0</v>
      </c>
      <c r="D13" s="132"/>
      <c r="E13" s="138">
        <f>SUM('Daily-MON'!$J$22:$K$22)</f>
        <v>0</v>
      </c>
      <c r="F13" s="139"/>
      <c r="G13" s="131">
        <f>SUM('Daily-MON'!$I$18:$K$18)</f>
        <v>0</v>
      </c>
      <c r="H13" s="132"/>
      <c r="I13" s="122">
        <f>SUM('Daily-MON'!$I$23:$J$23)</f>
        <v>0</v>
      </c>
      <c r="J13" s="123"/>
    </row>
    <row r="14" spans="1:12" ht="30" customHeight="1" x14ac:dyDescent="0.3">
      <c r="A14" s="72" t="s">
        <v>8</v>
      </c>
      <c r="B14" s="115" t="str">
        <f t="shared" si="0"/>
        <v xml:space="preserve"> </v>
      </c>
      <c r="C14" s="131">
        <f>SUM('Daily-TUE'!$D$18:$H$18)</f>
        <v>0</v>
      </c>
      <c r="D14" s="132"/>
      <c r="E14" s="138">
        <f>SUM('Daily-TUE'!$J$22:$K$22)</f>
        <v>0</v>
      </c>
      <c r="F14" s="139"/>
      <c r="G14" s="131">
        <f>SUM('Daily-TUE'!$I$18:$K$18)</f>
        <v>0</v>
      </c>
      <c r="H14" s="132"/>
      <c r="I14" s="122">
        <f>SUM('Daily-TUE'!$J$23:$K$23)</f>
        <v>0</v>
      </c>
      <c r="J14" s="123"/>
    </row>
    <row r="15" spans="1:12" ht="30" customHeight="1" x14ac:dyDescent="0.3">
      <c r="A15" s="72" t="s">
        <v>9</v>
      </c>
      <c r="B15" s="115" t="str">
        <f t="shared" si="0"/>
        <v xml:space="preserve"> </v>
      </c>
      <c r="C15" s="174">
        <f>SUM('Daily-WED'!$D$18:$H$18)</f>
        <v>0</v>
      </c>
      <c r="D15" s="132"/>
      <c r="E15" s="138">
        <f>SUM('Daily-WED'!$I$22:$J$22)</f>
        <v>0</v>
      </c>
      <c r="F15" s="139"/>
      <c r="G15" s="174">
        <f>SUM('Daily-WED'!$I$18:$K$18)</f>
        <v>0</v>
      </c>
      <c r="H15" s="132"/>
      <c r="I15" s="122">
        <f>SUM('Daily-WED'!$I$23:$J$23)</f>
        <v>0</v>
      </c>
      <c r="J15" s="123"/>
    </row>
    <row r="16" spans="1:12" ht="30" customHeight="1" x14ac:dyDescent="0.3">
      <c r="A16" s="72" t="s">
        <v>10</v>
      </c>
      <c r="B16" s="115" t="str">
        <f>IF($B$18-1&lt;0," ",B17-1)</f>
        <v xml:space="preserve"> </v>
      </c>
      <c r="C16" s="131">
        <f>SUM('Daily-THU'!$D$18:$H$18)</f>
        <v>0</v>
      </c>
      <c r="D16" s="132"/>
      <c r="E16" s="138">
        <f>SUM('Daily-THU'!$I$22:$J$22)</f>
        <v>0</v>
      </c>
      <c r="F16" s="139"/>
      <c r="G16" s="131">
        <f>SUM('Daily-THU'!$I$18:$K$18)</f>
        <v>0</v>
      </c>
      <c r="H16" s="132"/>
      <c r="I16" s="122">
        <f>SUM('Daily-THU'!$I$23:$J$23)</f>
        <v>0</v>
      </c>
      <c r="J16" s="123"/>
    </row>
    <row r="17" spans="1:10" ht="30" customHeight="1" x14ac:dyDescent="0.3">
      <c r="A17" s="72" t="s">
        <v>11</v>
      </c>
      <c r="B17" s="115" t="str">
        <f>IF(B18-1&lt;0," ",B18-1)</f>
        <v xml:space="preserve"> </v>
      </c>
      <c r="C17" s="131">
        <f>SUM('Daily-FRI'!$D$18:$H$18)</f>
        <v>0</v>
      </c>
      <c r="D17" s="132"/>
      <c r="E17" s="138">
        <f>SUM('Daily-FRI'!$I$22:$J$22)</f>
        <v>0</v>
      </c>
      <c r="F17" s="139"/>
      <c r="G17" s="131">
        <f>SUM('Daily-FRI'!$I$18:$K$18)</f>
        <v>0</v>
      </c>
      <c r="H17" s="132"/>
      <c r="I17" s="122">
        <f>SUM('Daily-FRI'!$I$23:$J$23)</f>
        <v>0</v>
      </c>
      <c r="J17" s="123"/>
    </row>
    <row r="18" spans="1:10" ht="30" customHeight="1" thickBot="1" x14ac:dyDescent="0.35">
      <c r="A18" s="72" t="s">
        <v>12</v>
      </c>
      <c r="B18" s="115">
        <f>G6</f>
        <v>0</v>
      </c>
      <c r="C18" s="131">
        <f>SUM('Daily-SAT'!$D$18:$H$18)</f>
        <v>0</v>
      </c>
      <c r="D18" s="132"/>
      <c r="E18" s="140">
        <f>SUM('Daily-SAT'!$I$22:$J$22)</f>
        <v>0</v>
      </c>
      <c r="F18" s="141"/>
      <c r="G18" s="131">
        <f>SUM('Daily-SAT'!$I$18:$K$18)</f>
        <v>0</v>
      </c>
      <c r="H18" s="132"/>
      <c r="I18" s="124">
        <f>SUM('Daily-SAT'!$I$23:$J$23)</f>
        <v>0</v>
      </c>
      <c r="J18" s="125"/>
    </row>
    <row r="19" spans="1:10" ht="26.1" customHeight="1" thickTop="1" x14ac:dyDescent="0.3">
      <c r="A19" s="181" t="s">
        <v>52</v>
      </c>
      <c r="B19" s="182"/>
      <c r="C19" s="182"/>
      <c r="D19" s="182"/>
      <c r="E19" s="182"/>
      <c r="F19" s="182"/>
      <c r="G19" s="182"/>
      <c r="H19" s="183"/>
      <c r="I19" s="184">
        <f>SUM(E12:F18)</f>
        <v>0</v>
      </c>
      <c r="J19" s="185"/>
    </row>
    <row r="20" spans="1:10" ht="26.1" customHeight="1" x14ac:dyDescent="0.3">
      <c r="A20" s="159" t="s">
        <v>53</v>
      </c>
      <c r="B20" s="160"/>
      <c r="C20" s="160"/>
      <c r="D20" s="160"/>
      <c r="E20" s="160"/>
      <c r="F20" s="160"/>
      <c r="G20" s="160"/>
      <c r="H20" s="161"/>
      <c r="I20" s="136">
        <f>SUM(I12:J18)</f>
        <v>0</v>
      </c>
      <c r="J20" s="137"/>
    </row>
    <row r="21" spans="1:10" ht="26.1" customHeight="1" thickBot="1" x14ac:dyDescent="0.35">
      <c r="A21" s="126" t="s">
        <v>23</v>
      </c>
      <c r="B21" s="127"/>
      <c r="C21" s="127"/>
      <c r="D21" s="127"/>
      <c r="E21" s="127"/>
      <c r="F21" s="127"/>
      <c r="G21" s="127"/>
      <c r="H21" s="128"/>
      <c r="I21" s="129">
        <f>SUM(I19:J20)</f>
        <v>0</v>
      </c>
      <c r="J21" s="130"/>
    </row>
    <row r="22" spans="1:10" ht="12" customHeight="1" thickTop="1" x14ac:dyDescent="0.3">
      <c r="A22" s="133" t="s">
        <v>82</v>
      </c>
      <c r="B22" s="134"/>
      <c r="C22" s="134"/>
      <c r="D22" s="134"/>
      <c r="E22" s="134"/>
      <c r="F22" s="134"/>
      <c r="G22" s="134"/>
      <c r="H22" s="134"/>
      <c r="I22" s="134"/>
      <c r="J22" s="135"/>
    </row>
    <row r="23" spans="1:10" ht="6" customHeight="1" x14ac:dyDescent="0.3">
      <c r="A23" s="73"/>
      <c r="J23" s="74"/>
    </row>
    <row r="24" spans="1:10" ht="249.9" customHeight="1" x14ac:dyDescent="0.3">
      <c r="A24" s="153"/>
      <c r="B24" s="154"/>
      <c r="C24" s="154"/>
      <c r="D24" s="154"/>
      <c r="E24" s="154"/>
      <c r="F24" s="154"/>
      <c r="G24" s="154"/>
      <c r="H24" s="154"/>
      <c r="I24" s="154"/>
      <c r="J24" s="155"/>
    </row>
    <row r="25" spans="1:10" ht="12" customHeight="1" x14ac:dyDescent="0.3">
      <c r="A25" s="143" t="s">
        <v>16</v>
      </c>
      <c r="B25" s="144"/>
      <c r="C25" s="144"/>
      <c r="D25" s="143" t="s">
        <v>17</v>
      </c>
      <c r="E25" s="144"/>
      <c r="F25" s="145"/>
      <c r="G25" s="143" t="s">
        <v>15</v>
      </c>
      <c r="H25" s="144"/>
      <c r="I25" s="145"/>
      <c r="J25" s="9" t="s">
        <v>13</v>
      </c>
    </row>
    <row r="26" spans="1:10" ht="15.9" customHeight="1" x14ac:dyDescent="0.3">
      <c r="A26" s="156"/>
      <c r="B26" s="157"/>
      <c r="C26" s="158"/>
      <c r="D26" s="156"/>
      <c r="E26" s="157"/>
      <c r="F26" s="158"/>
      <c r="G26" s="119"/>
      <c r="H26" s="120"/>
      <c r="I26" s="121"/>
      <c r="J26" s="75"/>
    </row>
    <row r="27" spans="1:10" ht="6" customHeight="1" x14ac:dyDescent="0.3">
      <c r="A27" s="142"/>
      <c r="B27" s="142"/>
      <c r="C27" s="142"/>
      <c r="D27" s="142"/>
      <c r="E27" s="142"/>
      <c r="F27" s="142"/>
      <c r="G27" s="142"/>
      <c r="H27" s="142"/>
      <c r="I27" s="142"/>
      <c r="J27" s="142"/>
    </row>
    <row r="28" spans="1:10" x14ac:dyDescent="0.3">
      <c r="A28" s="142" t="s">
        <v>14</v>
      </c>
      <c r="B28" s="142"/>
      <c r="C28" s="142"/>
      <c r="D28" s="142"/>
      <c r="E28" s="142"/>
      <c r="F28" s="142"/>
      <c r="G28" s="142"/>
      <c r="H28" s="142"/>
      <c r="I28" s="142"/>
      <c r="J28" s="142"/>
    </row>
  </sheetData>
  <sheetProtection algorithmName="SHA-512" hashValue="Sh1rjiyyL5VxkvcwVC+ICuu025AUKGNL13SDe0Ue/e4ZKkSjaqAubv8+rC9F34nLb1vp6AfcfYeEZzT+tsf6qg==" saltValue="M54mBj8MYgUiz7bEJwfUPA==" spinCount="100000" sheet="1" objects="1" scenarios="1" formatCells="0" formatColumns="0" formatRows="0" insertHyperlinks="0"/>
  <mergeCells count="69">
    <mergeCell ref="E7:E8"/>
    <mergeCell ref="F7:H8"/>
    <mergeCell ref="E9:E10"/>
    <mergeCell ref="F9:H10"/>
    <mergeCell ref="A8:D10"/>
    <mergeCell ref="I8:J10"/>
    <mergeCell ref="C1:J2"/>
    <mergeCell ref="A19:H19"/>
    <mergeCell ref="I19:J19"/>
    <mergeCell ref="I6:J6"/>
    <mergeCell ref="I7:J7"/>
    <mergeCell ref="A7:D7"/>
    <mergeCell ref="I3:J3"/>
    <mergeCell ref="I4:J4"/>
    <mergeCell ref="I5:J5"/>
    <mergeCell ref="C17:D17"/>
    <mergeCell ref="C18:D18"/>
    <mergeCell ref="G12:H12"/>
    <mergeCell ref="G13:H13"/>
    <mergeCell ref="I13:J13"/>
    <mergeCell ref="I14:J14"/>
    <mergeCell ref="I15:J15"/>
    <mergeCell ref="C12:D12"/>
    <mergeCell ref="C13:D13"/>
    <mergeCell ref="C14:D14"/>
    <mergeCell ref="C15:D15"/>
    <mergeCell ref="E13:F13"/>
    <mergeCell ref="G14:H14"/>
    <mergeCell ref="G15:H15"/>
    <mergeCell ref="E12:F12"/>
    <mergeCell ref="E14:F14"/>
    <mergeCell ref="E15:F15"/>
    <mergeCell ref="C11:D11"/>
    <mergeCell ref="E11:F11"/>
    <mergeCell ref="G11:H11"/>
    <mergeCell ref="I11:J11"/>
    <mergeCell ref="I12:J12"/>
    <mergeCell ref="A27:J27"/>
    <mergeCell ref="A28:J28"/>
    <mergeCell ref="A3:F3"/>
    <mergeCell ref="G3:H3"/>
    <mergeCell ref="A4:F4"/>
    <mergeCell ref="G4:H4"/>
    <mergeCell ref="A5:F5"/>
    <mergeCell ref="G5:H5"/>
    <mergeCell ref="A6:F6"/>
    <mergeCell ref="G6:H6"/>
    <mergeCell ref="A24:J24"/>
    <mergeCell ref="A25:C25"/>
    <mergeCell ref="D25:F25"/>
    <mergeCell ref="G25:I25"/>
    <mergeCell ref="A26:C26"/>
    <mergeCell ref="A20:H20"/>
    <mergeCell ref="D26:F26"/>
    <mergeCell ref="G26:I26"/>
    <mergeCell ref="I16:J16"/>
    <mergeCell ref="I17:J17"/>
    <mergeCell ref="I18:J18"/>
    <mergeCell ref="A21:H21"/>
    <mergeCell ref="I21:J21"/>
    <mergeCell ref="C16:D16"/>
    <mergeCell ref="A22:J22"/>
    <mergeCell ref="I20:J20"/>
    <mergeCell ref="G16:H16"/>
    <mergeCell ref="G17:H17"/>
    <mergeCell ref="G18:H18"/>
    <mergeCell ref="E16:F16"/>
    <mergeCell ref="E17:F17"/>
    <mergeCell ref="E18:F18"/>
  </mergeCell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9</xdr:col>
                    <xdr:colOff>68580</xdr:colOff>
                    <xdr:row>8</xdr:row>
                    <xdr:rowOff>30480</xdr:rowOff>
                  </from>
                  <to>
                    <xdr:col>10</xdr:col>
                    <xdr:colOff>182880</xdr:colOff>
                    <xdr:row>9</xdr:row>
                    <xdr:rowOff>83820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9</xdr:col>
                    <xdr:colOff>76200</xdr:colOff>
                    <xdr:row>7</xdr:row>
                    <xdr:rowOff>22860</xdr:rowOff>
                  </from>
                  <to>
                    <xdr:col>10</xdr:col>
                    <xdr:colOff>190500</xdr:colOff>
                    <xdr:row>8</xdr:row>
                    <xdr:rowOff>30480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8</xdr:col>
                    <xdr:colOff>0</xdr:colOff>
                    <xdr:row>8</xdr:row>
                    <xdr:rowOff>38100</xdr:rowOff>
                  </from>
                  <to>
                    <xdr:col>9</xdr:col>
                    <xdr:colOff>114300</xdr:colOff>
                    <xdr:row>9</xdr:row>
                    <xdr:rowOff>99060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7</xdr:col>
                    <xdr:colOff>769620</xdr:colOff>
                    <xdr:row>7</xdr:row>
                    <xdr:rowOff>22860</xdr:rowOff>
                  </from>
                  <to>
                    <xdr:col>9</xdr:col>
                    <xdr:colOff>114300</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IF(Weekly!B12&lt;0,"",Weekly!B12)</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94"/>
      <c r="E16" s="95"/>
      <c r="F16" s="95"/>
      <c r="G16" s="95"/>
      <c r="H16" s="95"/>
      <c r="I16" s="94"/>
      <c r="J16" s="95"/>
      <c r="K16" s="96"/>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hb7gcNSU7mvcY2cfNli+XyelAkca+FxFA603D+dRUXBiqgKlCTHJ5T6i23P3R8J4EVvkpwVe5CWIiuz76BHagA==" saltValue="rG1Z6XeBy6oChuDVCHw0UQ=="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100-000000000000}">
      <formula1>0</formula1>
    </dataValidation>
    <dataValidation type="list" allowBlank="1" showInputMessage="1" showErrorMessage="1" sqref="D11:H11" xr:uid="{00000000-0002-0000-0100-000001000000}">
      <formula1>$B$30:$D$30</formula1>
    </dataValidation>
    <dataValidation type="list" allowBlank="1" showInputMessage="1" showErrorMessage="1" sqref="I11:K11" xr:uid="{00000000-0002-0000-01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IF(Weekly!B13&lt;0,"",Weekly!B13)</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CkVIIzmb3ee/vDzGekeJpeKKijRFYL3btSCeuUv1Irnts1Q8KIpnPTQwAuhp+1Giczjh0/9IyDSEfwo9GXygpg==" saltValue="2BfXfFHE8xiLYwWBWetw0Q=="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200-000000000000}">
      <formula1>0</formula1>
    </dataValidation>
    <dataValidation type="list" allowBlank="1" showInputMessage="1" showErrorMessage="1" sqref="D11:H11" xr:uid="{00000000-0002-0000-0200-000001000000}">
      <formula1>$A$30:$D$30</formula1>
    </dataValidation>
    <dataValidation type="list" allowBlank="1" showInputMessage="1" showErrorMessage="1" sqref="I11:K11" xr:uid="{00000000-0002-0000-02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IF(Weekly!B14&lt;0,"",Weekly!B14)</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byuQeDmQWx9Cmtmbwp6bBhG8yRCJAB1LtQHg4S/AruxMcUyOlNsFTzlwVVQGK4wLsaVFvyabCPcVxTdwX9u+wQ==" saltValue="NQgP6CZzk/VQ2hKkb/IMyQ=="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300-000000000000}">
      <formula1>0</formula1>
    </dataValidation>
    <dataValidation type="list" allowBlank="1" showInputMessage="1" showErrorMessage="1" sqref="D11:H11" xr:uid="{00000000-0002-0000-0300-000001000000}">
      <formula1>$A$30:$D$30</formula1>
    </dataValidation>
    <dataValidation type="list" allowBlank="1" showInputMessage="1" showErrorMessage="1" sqref="I11:K11" xr:uid="{00000000-0002-0000-03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IF(Weekly!B15&lt;0,"",Weekly!B15)</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NEQZ9114n9D7iiKjwmxJ5ZsU+louu1f89jtjAMmALZrWMXZMqsVYyOYwk7aYVXBIiEJ7rQ8KmEzbVV7/qcVUCA==" saltValue="6uxX32ymSYv8mupJ2ujr6Q=="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list" allowBlank="1" showInputMessage="1" showErrorMessage="1" sqref="I11:K11" xr:uid="{00000000-0002-0000-0400-000000000000}">
      <formula1>$G$30:$I$30</formula1>
    </dataValidation>
    <dataValidation type="list" allowBlank="1" showInputMessage="1" showErrorMessage="1" sqref="D11:H11" xr:uid="{00000000-0002-0000-0400-000001000000}">
      <formula1>$A$30:$D$30</formula1>
    </dataValidation>
    <dataValidation type="decimal" operator="lessThanOrEqual" allowBlank="1" showInputMessage="1" showErrorMessage="1" errorTitle="Value" error="Must be a negative number." sqref="D20:K20" xr:uid="{00000000-0002-0000-0400-000002000000}">
      <formula1>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IF(Weekly!B16&lt;0,"",Weekly!B16)</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F5IrFIajKbMa6A5bsEHBvVjFeN1dQgRemIPmW8H0hqOKW/qw/IPWAyFAsid4zerw9DwgGkhIkRZqs9ohsiOAmg==" saltValue="4rKZ5hiqDCcmlTWN6KsXDA=="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500-000000000000}">
      <formula1>0</formula1>
    </dataValidation>
    <dataValidation type="list" allowBlank="1" showInputMessage="1" showErrorMessage="1" sqref="D11:H11" xr:uid="{00000000-0002-0000-0500-000001000000}">
      <formula1>$A$30:$D$30</formula1>
    </dataValidation>
    <dataValidation type="list" allowBlank="1" showInputMessage="1" showErrorMessage="1" sqref="I11:K11" xr:uid="{00000000-0002-0000-05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t="str">
        <f>IF(Weekly!B17&lt;0,"",Weekly!B17)</f>
        <v xml:space="preserve"> </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33</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0">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63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zQSc/vcxnLu3sXsQ28QtzaJHIJdaYjJu1upl0ce0991YlQFB5if5kPRtlbasm1ElK+0RRSVuVvm7LNBZjtJUmA==" saltValue="OE+wFCnbf6VReDk6SUchww=="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600-000000000000}">
      <formula1>0</formula1>
    </dataValidation>
    <dataValidation type="list" allowBlank="1" showInputMessage="1" showErrorMessage="1" sqref="D11:H11" xr:uid="{00000000-0002-0000-0600-000001000000}">
      <formula1>$A$30:$D$30</formula1>
    </dataValidation>
    <dataValidation type="list" allowBlank="1" showInputMessage="1" showErrorMessage="1" sqref="I11:K11" xr:uid="{00000000-0002-0000-06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07">
        <f>Weekly!$A$4</f>
        <v>0</v>
      </c>
      <c r="B4" s="208"/>
      <c r="C4" s="208"/>
      <c r="D4" s="208"/>
      <c r="E4" s="208"/>
      <c r="F4" s="208"/>
      <c r="G4" s="209"/>
      <c r="H4" s="210">
        <f>Weekly!$G$4</f>
        <v>0</v>
      </c>
      <c r="I4" s="211"/>
      <c r="J4" s="210">
        <f>Weekly!$I$4</f>
        <v>0</v>
      </c>
      <c r="K4" s="211"/>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07">
        <f>Weekly!$A$6</f>
        <v>0</v>
      </c>
      <c r="B6" s="208"/>
      <c r="C6" s="208"/>
      <c r="D6" s="208"/>
      <c r="E6" s="208"/>
      <c r="F6" s="208"/>
      <c r="G6" s="209"/>
      <c r="H6" s="212">
        <f>IF(Weekly!B18&lt;0,"",Weekly!B18)</f>
        <v>0</v>
      </c>
      <c r="I6" s="213"/>
      <c r="J6" s="214"/>
      <c r="K6" s="215"/>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16">
        <f>Weekly!$A$8</f>
        <v>0</v>
      </c>
      <c r="B8" s="217"/>
      <c r="C8" s="217"/>
      <c r="D8" s="217"/>
      <c r="E8" s="218"/>
      <c r="F8" s="187"/>
      <c r="G8" s="191"/>
      <c r="H8" s="192"/>
      <c r="I8" s="193"/>
      <c r="J8" s="177"/>
      <c r="K8" s="178"/>
    </row>
    <row r="9" spans="1:19" ht="12" customHeight="1" x14ac:dyDescent="0.3">
      <c r="A9" s="216"/>
      <c r="B9" s="217"/>
      <c r="C9" s="217"/>
      <c r="D9" s="217"/>
      <c r="E9" s="218"/>
      <c r="F9" s="194" t="s">
        <v>30</v>
      </c>
      <c r="G9" s="196" t="s">
        <v>32</v>
      </c>
      <c r="H9" s="197"/>
      <c r="I9" s="198"/>
      <c r="J9" s="177"/>
      <c r="K9" s="178"/>
    </row>
    <row r="10" spans="1:19" ht="15.9" customHeight="1" thickBot="1" x14ac:dyDescent="0.35">
      <c r="A10" s="216"/>
      <c r="B10" s="217"/>
      <c r="C10" s="217"/>
      <c r="D10" s="217"/>
      <c r="E10" s="218"/>
      <c r="F10" s="195"/>
      <c r="G10" s="199"/>
      <c r="H10" s="200"/>
      <c r="I10" s="201"/>
      <c r="J10" s="177"/>
      <c r="K10" s="178"/>
    </row>
    <row r="11" spans="1:19" s="25" customFormat="1" ht="39.9" customHeight="1" thickTop="1" x14ac:dyDescent="0.25">
      <c r="A11" s="77"/>
      <c r="B11" s="221" t="s">
        <v>84</v>
      </c>
      <c r="C11" s="222"/>
      <c r="D11" s="53"/>
      <c r="E11" s="54"/>
      <c r="F11" s="54"/>
      <c r="G11" s="54"/>
      <c r="H11" s="55"/>
      <c r="I11" s="56"/>
      <c r="J11" s="57"/>
      <c r="K11" s="78"/>
    </row>
    <row r="12" spans="1:19" ht="50.1" customHeight="1" x14ac:dyDescent="0.3">
      <c r="A12" s="40"/>
      <c r="B12" s="223" t="s">
        <v>59</v>
      </c>
      <c r="C12" s="224"/>
      <c r="D12" s="58"/>
      <c r="E12" s="59"/>
      <c r="F12" s="59"/>
      <c r="G12" s="59"/>
      <c r="H12" s="59"/>
      <c r="I12" s="58"/>
      <c r="J12" s="59"/>
      <c r="K12" s="79"/>
    </row>
    <row r="13" spans="1:19" ht="35.1" customHeight="1" x14ac:dyDescent="0.3">
      <c r="A13" s="40" t="s">
        <v>34</v>
      </c>
      <c r="B13" s="223" t="s">
        <v>85</v>
      </c>
      <c r="C13" s="225"/>
      <c r="D13" s="60"/>
      <c r="E13" s="61"/>
      <c r="F13" s="61"/>
      <c r="G13" s="61"/>
      <c r="H13" s="61"/>
      <c r="I13" s="97"/>
      <c r="J13" s="98"/>
      <c r="K13" s="99"/>
      <c r="M13" s="226"/>
      <c r="N13" s="226"/>
      <c r="O13" s="226"/>
      <c r="P13" s="226"/>
      <c r="Q13" s="226"/>
      <c r="R13" s="226"/>
      <c r="S13" s="226"/>
    </row>
    <row r="14" spans="1:19" ht="35.1" customHeight="1" x14ac:dyDescent="0.3">
      <c r="A14" s="40" t="s">
        <v>35</v>
      </c>
      <c r="B14" s="227" t="s">
        <v>61</v>
      </c>
      <c r="C14" s="224"/>
      <c r="D14" s="60"/>
      <c r="E14" s="62"/>
      <c r="F14" s="62"/>
      <c r="G14" s="62"/>
      <c r="H14" s="62"/>
      <c r="I14" s="63"/>
      <c r="J14" s="64"/>
      <c r="K14" s="80"/>
      <c r="M14" s="226"/>
      <c r="N14" s="226"/>
      <c r="O14" s="226"/>
      <c r="P14" s="226"/>
      <c r="Q14" s="226"/>
      <c r="R14" s="226"/>
      <c r="S14" s="226"/>
    </row>
    <row r="15" spans="1:19" ht="35.1" customHeight="1" x14ac:dyDescent="0.3">
      <c r="A15" s="40" t="s">
        <v>36</v>
      </c>
      <c r="B15" s="223" t="s">
        <v>39</v>
      </c>
      <c r="C15" s="225"/>
      <c r="D15" s="101">
        <f>(D14-D13)</f>
        <v>0</v>
      </c>
      <c r="E15" s="101">
        <f>(E14-E13)</f>
        <v>0</v>
      </c>
      <c r="F15" s="101">
        <f>(F14-F13)</f>
        <v>0</v>
      </c>
      <c r="G15" s="101">
        <f>(G14-G13)</f>
        <v>0</v>
      </c>
      <c r="H15" s="101">
        <f>(H14-H13)</f>
        <v>0</v>
      </c>
      <c r="I15" s="102" t="str">
        <f>IF(I14-20&lt;0,"",I14-20)</f>
        <v/>
      </c>
      <c r="J15" s="103" t="str">
        <f t="shared" ref="J15:K15" si="0">IF(J14-20&lt;0,"",J14-20)</f>
        <v/>
      </c>
      <c r="K15" s="104" t="str">
        <f t="shared" si="0"/>
        <v/>
      </c>
      <c r="M15" s="7"/>
      <c r="N15" s="8"/>
      <c r="O15" s="8"/>
      <c r="P15" s="8"/>
      <c r="Q15" s="8"/>
      <c r="R15" s="8"/>
      <c r="S15" s="8"/>
    </row>
    <row r="16" spans="1:19" ht="35.1" customHeight="1" x14ac:dyDescent="0.3">
      <c r="A16" s="40" t="s">
        <v>37</v>
      </c>
      <c r="B16" s="223" t="s">
        <v>62</v>
      </c>
      <c r="C16" s="225"/>
      <c r="D16" s="65"/>
      <c r="E16" s="66"/>
      <c r="F16" s="66"/>
      <c r="G16" s="66"/>
      <c r="H16" s="66"/>
      <c r="I16" s="65"/>
      <c r="J16" s="66"/>
      <c r="K16" s="81"/>
    </row>
    <row r="17" spans="1:11" ht="35.1" customHeight="1" x14ac:dyDescent="0.3">
      <c r="A17" s="40" t="s">
        <v>40</v>
      </c>
      <c r="B17" s="223" t="s">
        <v>60</v>
      </c>
      <c r="C17" s="225"/>
      <c r="D17" s="67"/>
      <c r="E17" s="68"/>
      <c r="F17" s="68"/>
      <c r="G17" s="68"/>
      <c r="H17" s="68"/>
      <c r="I17" s="67"/>
      <c r="J17" s="68"/>
      <c r="K17" s="82"/>
    </row>
    <row r="18" spans="1:11" ht="35.1" customHeight="1" x14ac:dyDescent="0.3">
      <c r="A18" s="40" t="s">
        <v>41</v>
      </c>
      <c r="B18" s="223" t="s">
        <v>38</v>
      </c>
      <c r="C18" s="225"/>
      <c r="D18" s="105" t="str">
        <f>IFERROR(ROUNDUP((D15*1440)/D16,0),"")</f>
        <v/>
      </c>
      <c r="E18" s="106" t="str">
        <f>IFERROR(ROUNDUP((E15*1440)/E16,0),"")</f>
        <v/>
      </c>
      <c r="F18" s="106" t="str">
        <f>IFERROR(ROUNDUP((F15*1440)/F16,0),"")</f>
        <v/>
      </c>
      <c r="G18" s="106" t="str">
        <f>IFERROR(ROUNDUP((G15*1440)/G16,0),"")</f>
        <v/>
      </c>
      <c r="H18" s="106" t="str">
        <f>IFERROR(ROUNDUP((H15*1440)/H16,0),"")</f>
        <v/>
      </c>
      <c r="I18" s="102">
        <f>MAX(0,IFERROR(ROUNDUP((I15)/I16,0),"0"))</f>
        <v>0</v>
      </c>
      <c r="J18" s="103">
        <f t="shared" ref="J18:K18" si="1">MAX(0,IFERROR(ROUNDUP((J15)/J16,0),"0"))</f>
        <v>0</v>
      </c>
      <c r="K18" s="107">
        <f t="shared" si="1"/>
        <v>0</v>
      </c>
    </row>
    <row r="19" spans="1:11" ht="35.1" customHeight="1" x14ac:dyDescent="0.3">
      <c r="A19" s="40" t="s">
        <v>42</v>
      </c>
      <c r="B19" s="223" t="s">
        <v>47</v>
      </c>
      <c r="C19" s="225"/>
      <c r="D19" s="108" t="str">
        <f t="shared" ref="D19:K19" si="2">IFERROR(D18*D17,"")</f>
        <v/>
      </c>
      <c r="E19" s="109" t="str">
        <f t="shared" si="2"/>
        <v/>
      </c>
      <c r="F19" s="109" t="str">
        <f t="shared" si="2"/>
        <v/>
      </c>
      <c r="G19" s="109" t="str">
        <f t="shared" si="2"/>
        <v/>
      </c>
      <c r="H19" s="109" t="str">
        <f t="shared" si="2"/>
        <v/>
      </c>
      <c r="I19" s="108">
        <f t="shared" si="2"/>
        <v>0</v>
      </c>
      <c r="J19" s="109">
        <f t="shared" si="2"/>
        <v>0</v>
      </c>
      <c r="K19" s="110">
        <f t="shared" si="2"/>
        <v>0</v>
      </c>
    </row>
    <row r="20" spans="1:11" ht="35.1" customHeight="1" x14ac:dyDescent="0.3">
      <c r="A20" s="40" t="s">
        <v>43</v>
      </c>
      <c r="B20" s="223" t="s">
        <v>83</v>
      </c>
      <c r="C20" s="225"/>
      <c r="D20" s="20"/>
      <c r="E20" s="21"/>
      <c r="F20" s="21"/>
      <c r="G20" s="21"/>
      <c r="H20" s="21"/>
      <c r="I20" s="20"/>
      <c r="J20" s="21"/>
      <c r="K20" s="83"/>
    </row>
    <row r="21" spans="1:11" ht="35.1" customHeight="1" thickBot="1" x14ac:dyDescent="0.35">
      <c r="A21" s="41" t="s">
        <v>44</v>
      </c>
      <c r="B21" s="219" t="s">
        <v>54</v>
      </c>
      <c r="C21" s="220"/>
      <c r="D21" s="111" t="str">
        <f t="shared" ref="D21:K21" si="3">IFERROR(SUM(D19+D20),"")</f>
        <v/>
      </c>
      <c r="E21" s="112" t="str">
        <f t="shared" si="3"/>
        <v/>
      </c>
      <c r="F21" s="112" t="str">
        <f t="shared" si="3"/>
        <v/>
      </c>
      <c r="G21" s="112" t="str">
        <f t="shared" si="3"/>
        <v/>
      </c>
      <c r="H21" s="112" t="str">
        <f t="shared" si="3"/>
        <v/>
      </c>
      <c r="I21" s="113">
        <f t="shared" si="3"/>
        <v>0</v>
      </c>
      <c r="J21" s="112">
        <f t="shared" si="3"/>
        <v>0</v>
      </c>
      <c r="K21" s="114">
        <f t="shared" si="3"/>
        <v>0</v>
      </c>
    </row>
    <row r="22" spans="1:11" ht="26.1" customHeight="1" thickTop="1" x14ac:dyDescent="0.3">
      <c r="A22" s="42" t="s">
        <v>45</v>
      </c>
      <c r="B22" s="228" t="s">
        <v>49</v>
      </c>
      <c r="C22" s="228"/>
      <c r="D22" s="228"/>
      <c r="E22" s="228"/>
      <c r="F22" s="228"/>
      <c r="G22" s="228"/>
      <c r="H22" s="228"/>
      <c r="I22" s="229"/>
      <c r="J22" s="184">
        <f>SUM(D21:H21)</f>
        <v>0</v>
      </c>
      <c r="K22" s="185"/>
    </row>
    <row r="23" spans="1:11" ht="26.1" customHeight="1" x14ac:dyDescent="0.3">
      <c r="A23" s="43" t="s">
        <v>46</v>
      </c>
      <c r="B23" s="230" t="s">
        <v>50</v>
      </c>
      <c r="C23" s="230"/>
      <c r="D23" s="230"/>
      <c r="E23" s="230"/>
      <c r="F23" s="230"/>
      <c r="G23" s="230"/>
      <c r="H23" s="230"/>
      <c r="I23" s="231"/>
      <c r="J23" s="136">
        <f>SUM(I21:K21)</f>
        <v>0</v>
      </c>
      <c r="K23" s="137"/>
    </row>
    <row r="24" spans="1:11" ht="26.1" customHeight="1" thickBot="1" x14ac:dyDescent="0.35">
      <c r="A24" s="44"/>
      <c r="B24" s="232" t="s">
        <v>51</v>
      </c>
      <c r="C24" s="232"/>
      <c r="D24" s="232"/>
      <c r="E24" s="232"/>
      <c r="F24" s="232"/>
      <c r="G24" s="232"/>
      <c r="H24" s="232"/>
      <c r="I24" s="233"/>
      <c r="J24" s="129">
        <f>SUM(J22:K23)</f>
        <v>0</v>
      </c>
      <c r="K24" s="130"/>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34"/>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156"/>
      <c r="B29" s="157"/>
      <c r="C29" s="157"/>
      <c r="D29" s="158"/>
      <c r="E29" s="237">
        <f>Weekly!D26</f>
        <v>0</v>
      </c>
      <c r="F29" s="238"/>
      <c r="G29" s="239"/>
      <c r="H29" s="240"/>
      <c r="I29" s="241"/>
      <c r="J29" s="242"/>
      <c r="K29" s="76"/>
    </row>
    <row r="30" spans="1:11" s="69" customFormat="1" ht="6" customHeight="1" x14ac:dyDescent="0.3">
      <c r="A30" s="36"/>
      <c r="B30" s="36"/>
      <c r="C30" s="36" t="s">
        <v>24</v>
      </c>
      <c r="D30" s="36" t="s">
        <v>74</v>
      </c>
      <c r="E30" s="36"/>
      <c r="F30" s="36"/>
      <c r="G30" s="36"/>
      <c r="H30" s="36" t="s">
        <v>25</v>
      </c>
      <c r="I30" s="36" t="s">
        <v>26</v>
      </c>
      <c r="J30" s="36"/>
      <c r="K30" s="36"/>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w8VKGTHyRxMWWds1HCmPwq4Uc630BSxL97E6AOQ87JAFsqIw63bSy7TdMqH0VeeaONWYbqrvxZ6XhBsrEbyoxg==" saltValue="wG8AXp05f2Ja5LFopkLn/g==" spinCount="100000" sheet="1" objects="1" scenarios="1" formatCells="0" formatColumns="0" formatRows="0" insertHyperlinks="0"/>
  <mergeCells count="49">
    <mergeCell ref="A31:K31"/>
    <mergeCell ref="A32:K32"/>
    <mergeCell ref="A25:K25"/>
    <mergeCell ref="A27:K27"/>
    <mergeCell ref="A28:D28"/>
    <mergeCell ref="E28:G28"/>
    <mergeCell ref="H28:J28"/>
    <mergeCell ref="A29:D29"/>
    <mergeCell ref="E29:G29"/>
    <mergeCell ref="H29:J29"/>
    <mergeCell ref="B22:I22"/>
    <mergeCell ref="J22:K22"/>
    <mergeCell ref="B23:I23"/>
    <mergeCell ref="J23:K23"/>
    <mergeCell ref="B24:I24"/>
    <mergeCell ref="J24:K24"/>
    <mergeCell ref="B21:C21"/>
    <mergeCell ref="B11:C11"/>
    <mergeCell ref="B12:C12"/>
    <mergeCell ref="B13:C13"/>
    <mergeCell ref="M13:S14"/>
    <mergeCell ref="B14:C14"/>
    <mergeCell ref="B15:C15"/>
    <mergeCell ref="B16:C16"/>
    <mergeCell ref="B17:C17"/>
    <mergeCell ref="B18:C18"/>
    <mergeCell ref="B19:C19"/>
    <mergeCell ref="B20:C20"/>
    <mergeCell ref="A7:E7"/>
    <mergeCell ref="F7:F8"/>
    <mergeCell ref="G7:I8"/>
    <mergeCell ref="J7:K7"/>
    <mergeCell ref="A8:E10"/>
    <mergeCell ref="J8:K10"/>
    <mergeCell ref="F9:F10"/>
    <mergeCell ref="G9:I10"/>
    <mergeCell ref="A5:G5"/>
    <mergeCell ref="H5:I5"/>
    <mergeCell ref="J5:K5"/>
    <mergeCell ref="A6:G6"/>
    <mergeCell ref="H6:I6"/>
    <mergeCell ref="J6:K6"/>
    <mergeCell ref="D1:K2"/>
    <mergeCell ref="A3:G3"/>
    <mergeCell ref="H3:I3"/>
    <mergeCell ref="J3:K3"/>
    <mergeCell ref="A4:G4"/>
    <mergeCell ref="H4:I4"/>
    <mergeCell ref="J4:K4"/>
  </mergeCells>
  <dataValidations count="3">
    <dataValidation type="decimal" operator="lessThanOrEqual" allowBlank="1" showInputMessage="1" showErrorMessage="1" errorTitle="Value" error="Must be a negative number." sqref="D20:K20" xr:uid="{00000000-0002-0000-0700-000000000000}">
      <formula1>0</formula1>
    </dataValidation>
    <dataValidation type="list" allowBlank="1" showInputMessage="1" showErrorMessage="1" sqref="D11:H11" xr:uid="{00000000-0002-0000-0700-000001000000}">
      <formula1>$A$30:$D$30</formula1>
    </dataValidation>
    <dataValidation type="list" allowBlank="1" showInputMessage="1" showErrorMessage="1" sqref="I11:K11" xr:uid="{00000000-0002-0000-07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32"/>
  <sheetViews>
    <sheetView showGridLines="0" showZeros="0" view="pageBreakPreview" zoomScaleNormal="100" zoomScaleSheetLayoutView="100" workbookViewId="0">
      <selection activeCell="B13" sqref="B13:C13"/>
    </sheetView>
  </sheetViews>
  <sheetFormatPr defaultColWidth="9.109375" defaultRowHeight="13.8" x14ac:dyDescent="0.3"/>
  <cols>
    <col min="1" max="1" width="2.6640625" style="2" customWidth="1"/>
    <col min="2" max="11" width="10.6640625" style="2" customWidth="1"/>
    <col min="12" max="16384" width="9.109375" style="2"/>
  </cols>
  <sheetData>
    <row r="1" spans="1:19" ht="10.5" customHeight="1" x14ac:dyDescent="0.3">
      <c r="A1" s="1"/>
      <c r="B1" s="1"/>
      <c r="D1" s="179" t="s">
        <v>31</v>
      </c>
      <c r="E1" s="179"/>
      <c r="F1" s="179"/>
      <c r="G1" s="179"/>
      <c r="H1" s="179"/>
      <c r="I1" s="179"/>
      <c r="J1" s="179"/>
      <c r="K1" s="179"/>
    </row>
    <row r="2" spans="1:19" ht="32.25" customHeight="1" x14ac:dyDescent="0.3">
      <c r="D2" s="180"/>
      <c r="E2" s="180"/>
      <c r="F2" s="180"/>
      <c r="G2" s="180"/>
      <c r="H2" s="180"/>
      <c r="I2" s="180"/>
      <c r="J2" s="180"/>
      <c r="K2" s="180"/>
    </row>
    <row r="3" spans="1:19" s="3" customFormat="1" ht="12" customHeight="1" x14ac:dyDescent="0.2">
      <c r="A3" s="143" t="s">
        <v>0</v>
      </c>
      <c r="B3" s="144"/>
      <c r="C3" s="144"/>
      <c r="D3" s="144"/>
      <c r="E3" s="144"/>
      <c r="F3" s="144"/>
      <c r="G3" s="145"/>
      <c r="H3" s="143" t="s">
        <v>3</v>
      </c>
      <c r="I3" s="145"/>
      <c r="J3" s="143" t="s">
        <v>1</v>
      </c>
      <c r="K3" s="145"/>
    </row>
    <row r="4" spans="1:19" ht="15.9" customHeight="1" x14ac:dyDescent="0.3">
      <c r="A4" s="262" t="s">
        <v>77</v>
      </c>
      <c r="B4" s="263"/>
      <c r="C4" s="263"/>
      <c r="D4" s="263"/>
      <c r="E4" s="263"/>
      <c r="F4" s="263"/>
      <c r="G4" s="264"/>
      <c r="H4" s="269" t="s">
        <v>78</v>
      </c>
      <c r="I4" s="270"/>
      <c r="J4" s="269">
        <v>12345</v>
      </c>
      <c r="K4" s="270"/>
    </row>
    <row r="5" spans="1:19" s="3" customFormat="1" ht="12" customHeight="1" x14ac:dyDescent="0.2">
      <c r="A5" s="143" t="s">
        <v>2</v>
      </c>
      <c r="B5" s="144"/>
      <c r="C5" s="144"/>
      <c r="D5" s="144"/>
      <c r="E5" s="144"/>
      <c r="F5" s="144"/>
      <c r="G5" s="145"/>
      <c r="H5" s="143" t="s">
        <v>19</v>
      </c>
      <c r="I5" s="145"/>
      <c r="J5" s="143" t="s">
        <v>20</v>
      </c>
      <c r="K5" s="145"/>
    </row>
    <row r="6" spans="1:19" ht="15.9" customHeight="1" x14ac:dyDescent="0.3">
      <c r="A6" s="262" t="s">
        <v>79</v>
      </c>
      <c r="B6" s="263"/>
      <c r="C6" s="263"/>
      <c r="D6" s="263"/>
      <c r="E6" s="263"/>
      <c r="F6" s="263"/>
      <c r="G6" s="264"/>
      <c r="H6" s="265">
        <v>44751</v>
      </c>
      <c r="I6" s="266"/>
      <c r="J6" s="267">
        <v>44753</v>
      </c>
      <c r="K6" s="268"/>
    </row>
    <row r="7" spans="1:19" s="3" customFormat="1" ht="12" customHeight="1" x14ac:dyDescent="0.2">
      <c r="A7" s="143" t="s">
        <v>4</v>
      </c>
      <c r="B7" s="144"/>
      <c r="C7" s="144"/>
      <c r="D7" s="144"/>
      <c r="E7" s="145"/>
      <c r="F7" s="186" t="s">
        <v>29</v>
      </c>
      <c r="G7" s="188" t="s">
        <v>28</v>
      </c>
      <c r="H7" s="189"/>
      <c r="I7" s="190"/>
      <c r="J7" s="143" t="s">
        <v>21</v>
      </c>
      <c r="K7" s="145"/>
    </row>
    <row r="8" spans="1:19" ht="15.9" customHeight="1" x14ac:dyDescent="0.3">
      <c r="A8" s="256" t="s">
        <v>80</v>
      </c>
      <c r="B8" s="257"/>
      <c r="C8" s="257"/>
      <c r="D8" s="257"/>
      <c r="E8" s="258"/>
      <c r="F8" s="187"/>
      <c r="G8" s="191"/>
      <c r="H8" s="192"/>
      <c r="I8" s="193"/>
      <c r="J8" s="260"/>
      <c r="K8" s="261"/>
    </row>
    <row r="9" spans="1:19" ht="12" customHeight="1" x14ac:dyDescent="0.3">
      <c r="A9" s="259"/>
      <c r="B9" s="257"/>
      <c r="C9" s="257"/>
      <c r="D9" s="257"/>
      <c r="E9" s="258"/>
      <c r="F9" s="194" t="s">
        <v>30</v>
      </c>
      <c r="G9" s="196" t="s">
        <v>32</v>
      </c>
      <c r="H9" s="197"/>
      <c r="I9" s="198"/>
      <c r="J9" s="260"/>
      <c r="K9" s="261"/>
    </row>
    <row r="10" spans="1:19" ht="15.9" customHeight="1" thickBot="1" x14ac:dyDescent="0.35">
      <c r="A10" s="259"/>
      <c r="B10" s="257"/>
      <c r="C10" s="257"/>
      <c r="D10" s="257"/>
      <c r="E10" s="258"/>
      <c r="F10" s="195"/>
      <c r="G10" s="199"/>
      <c r="H10" s="200"/>
      <c r="I10" s="201"/>
      <c r="J10" s="260"/>
      <c r="K10" s="261"/>
    </row>
    <row r="11" spans="1:19" s="25" customFormat="1" ht="39.9" customHeight="1" thickTop="1" x14ac:dyDescent="0.25">
      <c r="A11" s="77"/>
      <c r="B11" s="221" t="s">
        <v>33</v>
      </c>
      <c r="C11" s="222"/>
      <c r="D11" s="33" t="s">
        <v>24</v>
      </c>
      <c r="E11" s="34" t="s">
        <v>24</v>
      </c>
      <c r="F11" s="34" t="s">
        <v>24</v>
      </c>
      <c r="G11" s="34" t="s">
        <v>74</v>
      </c>
      <c r="H11" s="35" t="s">
        <v>74</v>
      </c>
      <c r="I11" s="38" t="s">
        <v>25</v>
      </c>
      <c r="J11" s="39" t="s">
        <v>25</v>
      </c>
      <c r="K11" s="84" t="s">
        <v>26</v>
      </c>
    </row>
    <row r="12" spans="1:19" ht="50.1" customHeight="1" x14ac:dyDescent="0.3">
      <c r="A12" s="40"/>
      <c r="B12" s="223" t="s">
        <v>73</v>
      </c>
      <c r="C12" s="224"/>
      <c r="D12" s="26" t="s">
        <v>69</v>
      </c>
      <c r="E12" s="27" t="s">
        <v>68</v>
      </c>
      <c r="F12" s="27" t="s">
        <v>67</v>
      </c>
      <c r="G12" s="27" t="s">
        <v>71</v>
      </c>
      <c r="H12" s="27" t="s">
        <v>70</v>
      </c>
      <c r="I12" s="26" t="s">
        <v>65</v>
      </c>
      <c r="J12" s="27" t="s">
        <v>64</v>
      </c>
      <c r="K12" s="85" t="s">
        <v>66</v>
      </c>
    </row>
    <row r="13" spans="1:19" ht="35.1" customHeight="1" x14ac:dyDescent="0.3">
      <c r="A13" s="40" t="s">
        <v>34</v>
      </c>
      <c r="B13" s="223" t="s">
        <v>85</v>
      </c>
      <c r="C13" s="225"/>
      <c r="D13" s="12">
        <v>0.20833333333333334</v>
      </c>
      <c r="E13" s="5">
        <v>0.20833333333333334</v>
      </c>
      <c r="F13" s="5">
        <v>0.20833333333333334</v>
      </c>
      <c r="G13" s="5">
        <v>0.20833333333333334</v>
      </c>
      <c r="H13" s="5">
        <v>0.20833333333333334</v>
      </c>
      <c r="I13" s="47"/>
      <c r="J13" s="48"/>
      <c r="K13" s="86"/>
      <c r="M13" s="226"/>
      <c r="N13" s="226"/>
      <c r="O13" s="226"/>
      <c r="P13" s="226"/>
      <c r="Q13" s="226"/>
      <c r="R13" s="226"/>
      <c r="S13" s="226"/>
    </row>
    <row r="14" spans="1:19" ht="35.1" customHeight="1" x14ac:dyDescent="0.3">
      <c r="A14" s="40" t="s">
        <v>35</v>
      </c>
      <c r="B14" s="227" t="s">
        <v>72</v>
      </c>
      <c r="C14" s="224"/>
      <c r="D14" s="12">
        <v>0.28472222222222221</v>
      </c>
      <c r="E14" s="6">
        <v>0.28472222222222221</v>
      </c>
      <c r="F14" s="6">
        <v>0.38194444444444442</v>
      </c>
      <c r="G14" s="6">
        <v>0.28125</v>
      </c>
      <c r="H14" s="6">
        <v>0.28125</v>
      </c>
      <c r="I14" s="49">
        <v>25</v>
      </c>
      <c r="J14" s="50">
        <v>30</v>
      </c>
      <c r="K14" s="87">
        <v>58</v>
      </c>
      <c r="M14" s="226"/>
      <c r="N14" s="226"/>
      <c r="O14" s="226"/>
      <c r="P14" s="226"/>
      <c r="Q14" s="226"/>
      <c r="R14" s="226"/>
      <c r="S14" s="226"/>
    </row>
    <row r="15" spans="1:19" ht="35.1" customHeight="1" x14ac:dyDescent="0.3">
      <c r="A15" s="40" t="s">
        <v>36</v>
      </c>
      <c r="B15" s="223" t="s">
        <v>39</v>
      </c>
      <c r="C15" s="225"/>
      <c r="D15" s="13">
        <f>(D14-D13)</f>
        <v>7.6388888888888867E-2</v>
      </c>
      <c r="E15" s="10">
        <f>(E14-E13)</f>
        <v>7.6388888888888867E-2</v>
      </c>
      <c r="F15" s="10">
        <f>(F14-F13)</f>
        <v>0.17361111111111108</v>
      </c>
      <c r="G15" s="10">
        <f>(G14-G13)</f>
        <v>7.2916666666666657E-2</v>
      </c>
      <c r="H15" s="10">
        <f>(H14-H13)</f>
        <v>7.2916666666666657E-2</v>
      </c>
      <c r="I15" s="116">
        <f>IF(I14-20&lt;0,"",I14-20)</f>
        <v>5</v>
      </c>
      <c r="J15" s="117">
        <f t="shared" ref="J15:K15" si="0">IF(J14-20&lt;0,"",J14-20)</f>
        <v>10</v>
      </c>
      <c r="K15" s="118">
        <f t="shared" si="0"/>
        <v>38</v>
      </c>
      <c r="M15" s="7"/>
      <c r="N15" s="8"/>
      <c r="O15" s="8"/>
      <c r="P15" s="8"/>
      <c r="Q15" s="8"/>
      <c r="R15" s="8"/>
      <c r="S15" s="8"/>
    </row>
    <row r="16" spans="1:19" ht="35.1" customHeight="1" x14ac:dyDescent="0.3">
      <c r="A16" s="40" t="s">
        <v>37</v>
      </c>
      <c r="B16" s="223" t="s">
        <v>62</v>
      </c>
      <c r="C16" s="225"/>
      <c r="D16" s="16">
        <v>15</v>
      </c>
      <c r="E16" s="17">
        <v>15</v>
      </c>
      <c r="F16" s="17">
        <v>15</v>
      </c>
      <c r="G16" s="17">
        <v>15</v>
      </c>
      <c r="H16" s="17">
        <v>15</v>
      </c>
      <c r="I16" s="16">
        <v>20</v>
      </c>
      <c r="J16" s="17">
        <v>20</v>
      </c>
      <c r="K16" s="89">
        <v>20</v>
      </c>
    </row>
    <row r="17" spans="1:11" ht="35.1" customHeight="1" x14ac:dyDescent="0.3">
      <c r="A17" s="40" t="s">
        <v>40</v>
      </c>
      <c r="B17" s="223" t="s">
        <v>60</v>
      </c>
      <c r="C17" s="225"/>
      <c r="D17" s="14">
        <v>500</v>
      </c>
      <c r="E17" s="4">
        <v>500</v>
      </c>
      <c r="F17" s="4">
        <v>500</v>
      </c>
      <c r="G17" s="4">
        <v>500</v>
      </c>
      <c r="H17" s="4">
        <v>500</v>
      </c>
      <c r="I17" s="14">
        <v>500</v>
      </c>
      <c r="J17" s="4">
        <v>500</v>
      </c>
      <c r="K17" s="90">
        <v>500</v>
      </c>
    </row>
    <row r="18" spans="1:11" ht="35.1" customHeight="1" x14ac:dyDescent="0.3">
      <c r="A18" s="40" t="s">
        <v>41</v>
      </c>
      <c r="B18" s="223" t="s">
        <v>38</v>
      </c>
      <c r="C18" s="225"/>
      <c r="D18" s="15">
        <f>IFERROR(ROUNDUP((D15*1440)/D16,0),"")</f>
        <v>8</v>
      </c>
      <c r="E18" s="11">
        <f>IFERROR(ROUNDUP((E15*1440)/E16,0),"")</f>
        <v>8</v>
      </c>
      <c r="F18" s="11">
        <f>IFERROR(ROUNDUP((F15*1440)/F16,0),"")</f>
        <v>17</v>
      </c>
      <c r="G18" s="11">
        <f>IFERROR(ROUNDUP((G15*1440)/G16,0),"")</f>
        <v>7</v>
      </c>
      <c r="H18" s="11">
        <f>IFERROR(ROUNDUP((H15*1440)/H16,0),"")</f>
        <v>7</v>
      </c>
      <c r="I18" s="51">
        <f>MAX(0,IFERROR(ROUNDUP((I15)/I16,0),"0"))</f>
        <v>1</v>
      </c>
      <c r="J18" s="52">
        <f t="shared" ref="J18:K18" si="1">MAX(0,IFERROR(ROUNDUP((J15)/J16,0),"0"))</f>
        <v>1</v>
      </c>
      <c r="K18" s="88">
        <f t="shared" si="1"/>
        <v>2</v>
      </c>
    </row>
    <row r="19" spans="1:11" ht="35.1" customHeight="1" x14ac:dyDescent="0.3">
      <c r="A19" s="40" t="s">
        <v>42</v>
      </c>
      <c r="B19" s="223" t="s">
        <v>47</v>
      </c>
      <c r="C19" s="225"/>
      <c r="D19" s="18">
        <f t="shared" ref="D19:K19" si="2">IFERROR(D18*D17,"")</f>
        <v>4000</v>
      </c>
      <c r="E19" s="19">
        <f t="shared" si="2"/>
        <v>4000</v>
      </c>
      <c r="F19" s="19">
        <f t="shared" si="2"/>
        <v>8500</v>
      </c>
      <c r="G19" s="19">
        <f t="shared" si="2"/>
        <v>3500</v>
      </c>
      <c r="H19" s="19">
        <f t="shared" si="2"/>
        <v>3500</v>
      </c>
      <c r="I19" s="18">
        <f t="shared" si="2"/>
        <v>500</v>
      </c>
      <c r="J19" s="19">
        <f t="shared" si="2"/>
        <v>500</v>
      </c>
      <c r="K19" s="91">
        <f t="shared" si="2"/>
        <v>1000</v>
      </c>
    </row>
    <row r="20" spans="1:11" ht="35.1" customHeight="1" x14ac:dyDescent="0.3">
      <c r="A20" s="40" t="s">
        <v>43</v>
      </c>
      <c r="B20" s="223" t="s">
        <v>63</v>
      </c>
      <c r="C20" s="225"/>
      <c r="D20" s="45"/>
      <c r="E20" s="46"/>
      <c r="F20" s="46"/>
      <c r="G20" s="46">
        <v>-3500</v>
      </c>
      <c r="H20" s="46"/>
      <c r="I20" s="45"/>
      <c r="J20" s="46"/>
      <c r="K20" s="92"/>
    </row>
    <row r="21" spans="1:11" ht="35.1" customHeight="1" thickBot="1" x14ac:dyDescent="0.35">
      <c r="A21" s="41" t="s">
        <v>44</v>
      </c>
      <c r="B21" s="219" t="s">
        <v>54</v>
      </c>
      <c r="C21" s="220"/>
      <c r="D21" s="22">
        <f t="shared" ref="D21:K21" si="3">IFERROR(SUM(D19+D20),"")</f>
        <v>4000</v>
      </c>
      <c r="E21" s="23">
        <f t="shared" si="3"/>
        <v>4000</v>
      </c>
      <c r="F21" s="23">
        <f t="shared" si="3"/>
        <v>8500</v>
      </c>
      <c r="G21" s="23">
        <f t="shared" si="3"/>
        <v>0</v>
      </c>
      <c r="H21" s="23">
        <f t="shared" si="3"/>
        <v>3500</v>
      </c>
      <c r="I21" s="24">
        <f t="shared" si="3"/>
        <v>500</v>
      </c>
      <c r="J21" s="23">
        <f t="shared" si="3"/>
        <v>500</v>
      </c>
      <c r="K21" s="93">
        <f t="shared" si="3"/>
        <v>1000</v>
      </c>
    </row>
    <row r="22" spans="1:11" ht="26.1" customHeight="1" thickTop="1" x14ac:dyDescent="0.3">
      <c r="A22" s="42" t="s">
        <v>45</v>
      </c>
      <c r="B22" s="228" t="s">
        <v>49</v>
      </c>
      <c r="C22" s="228"/>
      <c r="D22" s="228"/>
      <c r="E22" s="228"/>
      <c r="F22" s="228"/>
      <c r="G22" s="228"/>
      <c r="H22" s="228"/>
      <c r="I22" s="229"/>
      <c r="J22" s="250">
        <f>SUM(D21:H21)</f>
        <v>20000</v>
      </c>
      <c r="K22" s="251"/>
    </row>
    <row r="23" spans="1:11" ht="26.1" customHeight="1" x14ac:dyDescent="0.3">
      <c r="A23" s="43" t="s">
        <v>46</v>
      </c>
      <c r="B23" s="230" t="s">
        <v>50</v>
      </c>
      <c r="C23" s="230"/>
      <c r="D23" s="230"/>
      <c r="E23" s="230"/>
      <c r="F23" s="230"/>
      <c r="G23" s="230"/>
      <c r="H23" s="230"/>
      <c r="I23" s="231"/>
      <c r="J23" s="252">
        <f>SUM(I21:K21)</f>
        <v>2000</v>
      </c>
      <c r="K23" s="253"/>
    </row>
    <row r="24" spans="1:11" ht="26.1" customHeight="1" thickBot="1" x14ac:dyDescent="0.35">
      <c r="A24" s="44"/>
      <c r="B24" s="232" t="s">
        <v>51</v>
      </c>
      <c r="C24" s="232"/>
      <c r="D24" s="232"/>
      <c r="E24" s="232"/>
      <c r="F24" s="232"/>
      <c r="G24" s="232"/>
      <c r="H24" s="232"/>
      <c r="I24" s="233"/>
      <c r="J24" s="254">
        <f>SUM(J22:K23)</f>
        <v>22000</v>
      </c>
      <c r="K24" s="255"/>
    </row>
    <row r="25" spans="1:11" ht="26.1" customHeight="1" thickTop="1" x14ac:dyDescent="0.3">
      <c r="A25" s="133" t="s">
        <v>27</v>
      </c>
      <c r="B25" s="134"/>
      <c r="C25" s="134"/>
      <c r="D25" s="134"/>
      <c r="E25" s="134"/>
      <c r="F25" s="134"/>
      <c r="G25" s="134"/>
      <c r="H25" s="134"/>
      <c r="I25" s="134"/>
      <c r="J25" s="134"/>
      <c r="K25" s="135"/>
    </row>
    <row r="26" spans="1:11" ht="6" customHeight="1" x14ac:dyDescent="0.3">
      <c r="A26" s="28"/>
      <c r="B26" s="29"/>
      <c r="C26" s="29"/>
      <c r="D26" s="29"/>
      <c r="E26" s="29"/>
      <c r="F26" s="29"/>
      <c r="G26" s="29"/>
      <c r="H26" s="29"/>
      <c r="I26" s="29"/>
      <c r="J26" s="29"/>
      <c r="K26" s="30"/>
    </row>
    <row r="27" spans="1:11" ht="99.9" customHeight="1" x14ac:dyDescent="0.3">
      <c r="A27" s="243" t="s">
        <v>81</v>
      </c>
      <c r="B27" s="235"/>
      <c r="C27" s="235"/>
      <c r="D27" s="235"/>
      <c r="E27" s="235"/>
      <c r="F27" s="235"/>
      <c r="G27" s="235"/>
      <c r="H27" s="235"/>
      <c r="I27" s="235"/>
      <c r="J27" s="235"/>
      <c r="K27" s="236"/>
    </row>
    <row r="28" spans="1:11" ht="12" customHeight="1" x14ac:dyDescent="0.3">
      <c r="A28" s="143" t="s">
        <v>16</v>
      </c>
      <c r="B28" s="144"/>
      <c r="C28" s="144"/>
      <c r="D28" s="144"/>
      <c r="E28" s="143" t="s">
        <v>17</v>
      </c>
      <c r="F28" s="144"/>
      <c r="G28" s="145"/>
      <c r="H28" s="143" t="s">
        <v>15</v>
      </c>
      <c r="I28" s="144"/>
      <c r="J28" s="145"/>
      <c r="K28" s="9" t="s">
        <v>13</v>
      </c>
    </row>
    <row r="29" spans="1:11" ht="15.9" customHeight="1" x14ac:dyDescent="0.3">
      <c r="A29" s="244" t="s">
        <v>76</v>
      </c>
      <c r="B29" s="245"/>
      <c r="C29" s="245"/>
      <c r="D29" s="246"/>
      <c r="E29" s="247" t="s">
        <v>75</v>
      </c>
      <c r="F29" s="248"/>
      <c r="G29" s="249"/>
      <c r="H29" s="240"/>
      <c r="I29" s="241"/>
      <c r="J29" s="242"/>
      <c r="K29" s="76"/>
    </row>
    <row r="30" spans="1:11" ht="6" customHeight="1" x14ac:dyDescent="0.3">
      <c r="A30" s="32"/>
      <c r="B30" s="32"/>
      <c r="C30" s="36" t="s">
        <v>24</v>
      </c>
      <c r="D30" s="36" t="s">
        <v>74</v>
      </c>
      <c r="E30" s="32"/>
      <c r="F30" s="32"/>
      <c r="G30" s="32"/>
      <c r="H30" s="36" t="s">
        <v>25</v>
      </c>
      <c r="I30" s="36" t="s">
        <v>26</v>
      </c>
      <c r="J30" s="37"/>
      <c r="K30" s="31"/>
    </row>
    <row r="31" spans="1:11" ht="12" customHeight="1" x14ac:dyDescent="0.3">
      <c r="A31" s="142" t="s">
        <v>14</v>
      </c>
      <c r="B31" s="142"/>
      <c r="C31" s="142"/>
      <c r="D31" s="142"/>
      <c r="E31" s="142"/>
      <c r="F31" s="142"/>
      <c r="G31" s="142"/>
      <c r="H31" s="142"/>
      <c r="I31" s="142"/>
      <c r="J31" s="142"/>
      <c r="K31" s="142"/>
    </row>
    <row r="32" spans="1:11" x14ac:dyDescent="0.3">
      <c r="A32" s="142"/>
      <c r="B32" s="142"/>
      <c r="C32" s="142"/>
      <c r="D32" s="142"/>
      <c r="E32" s="142"/>
      <c r="F32" s="142"/>
      <c r="G32" s="142"/>
      <c r="H32" s="142"/>
      <c r="I32" s="142"/>
      <c r="J32" s="142"/>
      <c r="K32" s="142"/>
    </row>
  </sheetData>
  <sheetProtection algorithmName="SHA-512" hashValue="mMNyM3Wbh7QJ5aDPcS0vj6pnz6Bo3kKEyn0vw2AjladDB9bVlc3fxKp+6FB4u88qYv4K4fAEMVmCllxaa/8VNw==" saltValue="EtxMlYNllhQTzfechVfM7g==" spinCount="100000" sheet="1" objects="1" scenarios="1"/>
  <mergeCells count="49">
    <mergeCell ref="D1:K2"/>
    <mergeCell ref="A3:G3"/>
    <mergeCell ref="H3:I3"/>
    <mergeCell ref="J3:K3"/>
    <mergeCell ref="A4:G4"/>
    <mergeCell ref="H4:I4"/>
    <mergeCell ref="J4:K4"/>
    <mergeCell ref="A5:G5"/>
    <mergeCell ref="H5:I5"/>
    <mergeCell ref="J5:K5"/>
    <mergeCell ref="A6:G6"/>
    <mergeCell ref="H6:I6"/>
    <mergeCell ref="J6:K6"/>
    <mergeCell ref="A7:E7"/>
    <mergeCell ref="F7:F8"/>
    <mergeCell ref="G7:I8"/>
    <mergeCell ref="J7:K7"/>
    <mergeCell ref="A8:E10"/>
    <mergeCell ref="J8:K10"/>
    <mergeCell ref="F9:F10"/>
    <mergeCell ref="G9:I10"/>
    <mergeCell ref="B21:C21"/>
    <mergeCell ref="B11:C11"/>
    <mergeCell ref="B12:C12"/>
    <mergeCell ref="B13:C13"/>
    <mergeCell ref="M13:S14"/>
    <mergeCell ref="B14:C14"/>
    <mergeCell ref="B15:C15"/>
    <mergeCell ref="B16:C16"/>
    <mergeCell ref="B17:C17"/>
    <mergeCell ref="B18:C18"/>
    <mergeCell ref="B19:C19"/>
    <mergeCell ref="B20:C20"/>
    <mergeCell ref="B22:I22"/>
    <mergeCell ref="J22:K22"/>
    <mergeCell ref="B23:I23"/>
    <mergeCell ref="J23:K23"/>
    <mergeCell ref="B24:I24"/>
    <mergeCell ref="J24:K24"/>
    <mergeCell ref="A31:K31"/>
    <mergeCell ref="A32:K32"/>
    <mergeCell ref="A25:K25"/>
    <mergeCell ref="A27:K27"/>
    <mergeCell ref="A28:D28"/>
    <mergeCell ref="E28:G28"/>
    <mergeCell ref="H28:J28"/>
    <mergeCell ref="A29:D29"/>
    <mergeCell ref="E29:G29"/>
    <mergeCell ref="H29:J29"/>
  </mergeCells>
  <dataValidations count="3">
    <dataValidation type="decimal" operator="lessThanOrEqual" allowBlank="1" showInputMessage="1" showErrorMessage="1" errorTitle="Value" error="Must be a negative number." sqref="D20:K20" xr:uid="{00000000-0002-0000-0800-000000000000}">
      <formula1>0</formula1>
    </dataValidation>
    <dataValidation type="list" allowBlank="1" showInputMessage="1" showErrorMessage="1" sqref="D11:H11" xr:uid="{00000000-0002-0000-0800-000001000000}">
      <formula1>$A$30:$D$30</formula1>
    </dataValidation>
    <dataValidation type="list" allowBlank="1" showInputMessage="1" showErrorMessage="1" sqref="I11:K11" xr:uid="{00000000-0002-0000-0800-000002000000}">
      <formula1>$G$30:$I$30</formula1>
    </dataValidation>
  </dataValidations>
  <printOptions horizontalCentered="1"/>
  <pageMargins left="0.25" right="0.3" top="0.32" bottom="0.5" header="0.19" footer="0.21"/>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68580</xdr:colOff>
                    <xdr:row>8</xdr:row>
                    <xdr:rowOff>30480</xdr:rowOff>
                  </from>
                  <to>
                    <xdr:col>11</xdr:col>
                    <xdr:colOff>182880</xdr:colOff>
                    <xdr:row>9</xdr:row>
                    <xdr:rowOff>83820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76200</xdr:colOff>
                    <xdr:row>7</xdr:row>
                    <xdr:rowOff>22860</xdr:rowOff>
                  </from>
                  <to>
                    <xdr:col>11</xdr:col>
                    <xdr:colOff>190500</xdr:colOff>
                    <xdr:row>8</xdr:row>
                    <xdr:rowOff>30480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0</xdr:colOff>
                    <xdr:row>8</xdr:row>
                    <xdr:rowOff>38100</xdr:rowOff>
                  </from>
                  <to>
                    <xdr:col>10</xdr:col>
                    <xdr:colOff>114300</xdr:colOff>
                    <xdr:row>9</xdr:row>
                    <xdr:rowOff>99060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8</xdr:col>
                    <xdr:colOff>769620</xdr:colOff>
                    <xdr:row>7</xdr:row>
                    <xdr:rowOff>22860</xdr:rowOff>
                  </from>
                  <to>
                    <xdr:col>10</xdr:col>
                    <xdr:colOff>114300</xdr:colOff>
                    <xdr:row>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17F6890D11145B9E91A354743B5CD" ma:contentTypeVersion="8" ma:contentTypeDescription="Create a new document." ma:contentTypeScope="" ma:versionID="5a8b97f3827a61458645757f9cbda9f6">
  <xsd:schema xmlns:xsd="http://www.w3.org/2001/XMLSchema" xmlns:xs="http://www.w3.org/2001/XMLSchema" xmlns:p="http://schemas.microsoft.com/office/2006/metadata/properties" xmlns:ns1="http://schemas.microsoft.com/sharepoint/v3" xmlns:ns2="e2d89e0b-8c04-46a7-9e16-857c087c9656" xmlns:ns3="6ec60af1-6d1e-4575-bf73-1b6e791fcd10" targetNamespace="http://schemas.microsoft.com/office/2006/metadata/properties" ma:root="true" ma:fieldsID="3c8e24ab118360ab4856f3b36c96bec7" ns1:_="" ns2:_="" ns3:_="">
    <xsd:import namespace="http://schemas.microsoft.com/sharepoint/v3"/>
    <xsd:import namespace="e2d89e0b-8c04-46a7-9e16-857c087c9656"/>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d89e0b-8c04-46a7-9e16-857c087c9656" elementFormDefault="qualified">
    <xsd:import namespace="http://schemas.microsoft.com/office/2006/documentManagement/types"/>
    <xsd:import namespace="http://schemas.microsoft.com/office/infopath/2007/PartnerControls"/>
    <xsd:element name="Retention_x0020_Date" ma:index="12" nillable="true" ma:displayName="Retention Date" ma:description="Date document is due for review."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ma:index="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tention_x0020_Date xmlns="e2d89e0b-8c04-46a7-9e16-857c087c9656" xsi:nil="true"/>
  </documentManagement>
</p:properties>
</file>

<file path=customXml/itemProps1.xml><?xml version="1.0" encoding="utf-8"?>
<ds:datastoreItem xmlns:ds="http://schemas.openxmlformats.org/officeDocument/2006/customXml" ds:itemID="{60B14706-FB75-42D3-8ED4-D69A6252A93A}"/>
</file>

<file path=customXml/itemProps2.xml><?xml version="1.0" encoding="utf-8"?>
<ds:datastoreItem xmlns:ds="http://schemas.openxmlformats.org/officeDocument/2006/customXml" ds:itemID="{B3E10BA0-4D98-42A1-B5AC-05F967815453}"/>
</file>

<file path=customXml/itemProps3.xml><?xml version="1.0" encoding="utf-8"?>
<ds:datastoreItem xmlns:ds="http://schemas.openxmlformats.org/officeDocument/2006/customXml" ds:itemID="{6CD99476-9738-4F6D-B4D4-1E55FD30A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Weekly</vt:lpstr>
      <vt:lpstr>Daily-SUN</vt:lpstr>
      <vt:lpstr>Daily-MON</vt:lpstr>
      <vt:lpstr>Daily-TUE</vt:lpstr>
      <vt:lpstr>Daily-WED</vt:lpstr>
      <vt:lpstr>Daily-THU</vt:lpstr>
      <vt:lpstr>Daily-FRI</vt:lpstr>
      <vt:lpstr>Daily-SAT</vt:lpstr>
      <vt:lpstr>EXAMPLE</vt:lpstr>
      <vt:lpstr>'Daily-FRI'!Print_Area</vt:lpstr>
      <vt:lpstr>'Daily-MON'!Print_Area</vt:lpstr>
      <vt:lpstr>'Daily-SAT'!Print_Area</vt:lpstr>
      <vt:lpstr>'Daily-SUN'!Print_Area</vt:lpstr>
      <vt:lpstr>'Daily-THU'!Print_Area</vt:lpstr>
      <vt:lpstr>'Daily-TUE'!Print_Area</vt:lpstr>
      <vt:lpstr>'Daily-WED'!Print_Area</vt:lpstr>
      <vt:lpstr>EXAMPLE!Print_Area</vt:lpstr>
      <vt:lpstr>Weekly!Print_Area</vt:lpstr>
    </vt:vector>
  </TitlesOfParts>
  <Manager>Bob Pappe</Manager>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Weekley Statement of Contract Time Charges</dc:title>
  <dc:subject>Contract Administration Form</dc:subject>
  <dc:creator>Lori Butler</dc:creator>
  <cp:keywords>734-3483, Construction, Contract Administration, Time Charges, Liquidated Damages</cp:keywords>
  <cp:lastModifiedBy>GUTHRIE Summer</cp:lastModifiedBy>
  <cp:lastPrinted>2022-07-27T18:00:01Z</cp:lastPrinted>
  <dcterms:created xsi:type="dcterms:W3CDTF">2004-05-20T00:59:18Z</dcterms:created>
  <dcterms:modified xsi:type="dcterms:W3CDTF">2023-07-28T14:47:14Z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2023-07-28T14:46:24Z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625973f8-7811-4f8a-8e6e-0d9b0d390243</vt:lpwstr>
  </property>
  <property fmtid="{D5CDD505-2E9C-101B-9397-08002B2CF9AE}" pid="8" name="MSIP_Label_c9cf6fe3-5bce-446b-ad70-bd306593eea0_ContentBits">
    <vt:lpwstr>0</vt:lpwstr>
  </property>
  <property fmtid="{D5CDD505-2E9C-101B-9397-08002B2CF9AE}" pid="9" name="ContentTypeId">
    <vt:lpwstr>0x010100EA317F6890D11145B9E91A354743B5CD</vt:lpwstr>
  </property>
</Properties>
</file>