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6.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5.xml" ContentType="application/vnd.openxmlformats-officedocument.spreadsheetml.comments+xml"/>
  <Override PartName="/xl/ctrlProps/ctrlProp1.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6.xml" ContentType="application/vnd.openxmlformats-officedocument.spreadsheetml.comments+xml"/>
  <Override PartName="/xl/ctrlProps/ctrlProp2.xml" ContentType="application/vnd.ms-excel.controlproperties+xml"/>
  <Override PartName="/xl/ctrlProps/ctrlProp3.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7.xml" ContentType="application/vnd.openxmlformats-officedocument.spreadsheetml.comments+xml"/>
  <Override PartName="/xl/ctrlProps/ctrlProp4.xml" ContentType="application/vnd.ms-excel.controlproperties+xml"/>
  <Override PartName="/xl/comments1.xml" ContentType="application/vnd.openxmlformats-officedocument.spreadsheetml.comment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8.xml" ContentType="application/vnd.openxmlformats-officedocument.spreadsheetml.comments+xml"/>
  <Override PartName="/xl/ctrlProps/ctrlProp5.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6.xml" ContentType="application/vnd.ms-excel.controlpropertie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4.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trlProps/ctrlProp13.xml" ContentType="application/vnd.ms-excel.controlproperties+xml"/>
  <Override PartName="/xl/ctrlProps/ctrlProp15.xml" ContentType="application/vnd.ms-excel.controlproperties+xml"/>
  <Override PartName="/xl/ctrlProps/ctrlProp16.xml" ContentType="application/vnd.ms-excel.controlproperties+xml"/>
  <Override PartName="/xl/comments4.xml" ContentType="application/vnd.openxmlformats-officedocument.spreadsheetml.comment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36.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mc:AlternateContent xmlns:mc="http://schemas.openxmlformats.org/markup-compatibility/2006">
    <mc:Choice Requires="x15">
      <x15ac:absPath xmlns:x15ac="http://schemas.microsoft.com/office/spreadsheetml/2010/11/ac" url="Y:\consdata\Forms\LDsTool-LaneClosuresDelays\"/>
    </mc:Choice>
  </mc:AlternateContent>
  <xr:revisionPtr revIDLastSave="0" documentId="13_ncr:1_{1011C275-A11C-45F7-B9FE-2531D88484AE}" xr6:coauthVersionLast="47" xr6:coauthVersionMax="47" xr10:uidLastSave="{00000000-0000-0000-0000-000000000000}"/>
  <bookViews>
    <workbookView xWindow="28680" yWindow="-120" windowWidth="29040" windowHeight="15840" xr2:uid="{00000000-000D-0000-FFFF-FFFF00000000}"/>
  </bookViews>
  <sheets>
    <sheet name="Weekly" sheetId="3" r:id="rId1"/>
    <sheet name="Daily-SUN" sheetId="29" r:id="rId2"/>
    <sheet name="Daily-MON" sheetId="24" r:id="rId3"/>
    <sheet name="Daily-TUE" sheetId="25" r:id="rId4"/>
    <sheet name="Daily-WED" sheetId="19" r:id="rId5"/>
    <sheet name="Daily-THU" sheetId="26" r:id="rId6"/>
    <sheet name="Daily-FRI" sheetId="27" r:id="rId7"/>
    <sheet name="Daily-SAT" sheetId="28" r:id="rId8"/>
    <sheet name="EXAMPLE" sheetId="23" r:id="rId9"/>
  </sheets>
  <definedNames>
    <definedName name="_xlnm.Print_Area" localSheetId="6">'Daily-FRI'!$A$1:$K$31</definedName>
    <definedName name="_xlnm.Print_Area" localSheetId="2">'Daily-MON'!$A$1:$K$31</definedName>
    <definedName name="_xlnm.Print_Area" localSheetId="7">'Daily-SAT'!$A$1:$K$31</definedName>
    <definedName name="_xlnm.Print_Area" localSheetId="1">'Daily-SUN'!$A$1:$K$31</definedName>
    <definedName name="_xlnm.Print_Area" localSheetId="5">'Daily-THU'!$A$1:$K$31</definedName>
    <definedName name="_xlnm.Print_Area" localSheetId="3">'Daily-TUE'!$A$1:$K$31</definedName>
    <definedName name="_xlnm.Print_Area" localSheetId="4">'Daily-WED'!$A$1:$K$31</definedName>
    <definedName name="_xlnm.Print_Area" localSheetId="8">EXAMPLE!$A$1:$K$31</definedName>
    <definedName name="_xlnm.Print_Area" localSheetId="0">Weekly!$A$1:$J$28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5" i="28" l="1"/>
  <c r="K15" i="23" l="1"/>
  <c r="J15" i="23"/>
  <c r="I15" i="23"/>
  <c r="K15" i="28"/>
  <c r="K18" i="28" s="1"/>
  <c r="K19" i="28" s="1"/>
  <c r="K21" i="28" s="1"/>
  <c r="J15" i="28"/>
  <c r="I15" i="28"/>
  <c r="I18" i="28" s="1"/>
  <c r="I19" i="28" s="1"/>
  <c r="I21" i="28" s="1"/>
  <c r="K15" i="27"/>
  <c r="K18" i="27" s="1"/>
  <c r="K19" i="27" s="1"/>
  <c r="K21" i="27" s="1"/>
  <c r="J15" i="27"/>
  <c r="I15" i="27"/>
  <c r="K15" i="26"/>
  <c r="K18" i="26" s="1"/>
  <c r="K19" i="26" s="1"/>
  <c r="K21" i="26" s="1"/>
  <c r="J15" i="26"/>
  <c r="J18" i="26" s="1"/>
  <c r="J19" i="26" s="1"/>
  <c r="J21" i="26" s="1"/>
  <c r="I15" i="26"/>
  <c r="I18" i="26" s="1"/>
  <c r="I19" i="26" s="1"/>
  <c r="I21" i="26" s="1"/>
  <c r="K15" i="19"/>
  <c r="K18" i="19" s="1"/>
  <c r="K19" i="19" s="1"/>
  <c r="K21" i="19" s="1"/>
  <c r="J15" i="19"/>
  <c r="J18" i="19" s="1"/>
  <c r="J19" i="19" s="1"/>
  <c r="J21" i="19" s="1"/>
  <c r="I15" i="19"/>
  <c r="I18" i="19" s="1"/>
  <c r="I19" i="19" s="1"/>
  <c r="I21" i="19" s="1"/>
  <c r="K15" i="25"/>
  <c r="K18" i="25" s="1"/>
  <c r="K19" i="25" s="1"/>
  <c r="K21" i="25" s="1"/>
  <c r="J15" i="25"/>
  <c r="J18" i="25" s="1"/>
  <c r="J19" i="25" s="1"/>
  <c r="J21" i="25" s="1"/>
  <c r="I15" i="25"/>
  <c r="I18" i="25" s="1"/>
  <c r="I19" i="25" s="1"/>
  <c r="I21" i="25" s="1"/>
  <c r="K15" i="24"/>
  <c r="J15" i="24"/>
  <c r="I15" i="24"/>
  <c r="J15" i="29"/>
  <c r="J18" i="29" s="1"/>
  <c r="J19" i="29" s="1"/>
  <c r="J21" i="29" s="1"/>
  <c r="K15" i="29"/>
  <c r="K18" i="29" s="1"/>
  <c r="K19" i="29" s="1"/>
  <c r="K21" i="29" s="1"/>
  <c r="I15" i="29"/>
  <c r="I18" i="29" s="1"/>
  <c r="I19" i="29" s="1"/>
  <c r="I21" i="29" s="1"/>
  <c r="J18" i="28"/>
  <c r="J19" i="28" s="1"/>
  <c r="J21" i="28" s="1"/>
  <c r="H15" i="28"/>
  <c r="H18" i="28" s="1"/>
  <c r="H19" i="28" s="1"/>
  <c r="H21" i="28" s="1"/>
  <c r="G15" i="28"/>
  <c r="G18" i="28" s="1"/>
  <c r="G19" i="28" s="1"/>
  <c r="G21" i="28" s="1"/>
  <c r="F15" i="28"/>
  <c r="F18" i="28" s="1"/>
  <c r="F19" i="28" s="1"/>
  <c r="F21" i="28" s="1"/>
  <c r="E15" i="28"/>
  <c r="E18" i="28" s="1"/>
  <c r="E19" i="28" s="1"/>
  <c r="E21" i="28" s="1"/>
  <c r="D18" i="28"/>
  <c r="D19" i="28" s="1"/>
  <c r="D21" i="28" s="1"/>
  <c r="G18" i="27"/>
  <c r="G19" i="27" s="1"/>
  <c r="G21" i="27" s="1"/>
  <c r="F18" i="27"/>
  <c r="F19" i="27" s="1"/>
  <c r="F21" i="27" s="1"/>
  <c r="D18" i="27"/>
  <c r="D19" i="27" s="1"/>
  <c r="D21" i="27" s="1"/>
  <c r="J18" i="27"/>
  <c r="J19" i="27" s="1"/>
  <c r="J21" i="27" s="1"/>
  <c r="I18" i="27"/>
  <c r="I19" i="27" s="1"/>
  <c r="I21" i="27" s="1"/>
  <c r="H15" i="27"/>
  <c r="H18" i="27" s="1"/>
  <c r="H19" i="27" s="1"/>
  <c r="H21" i="27" s="1"/>
  <c r="G15" i="27"/>
  <c r="F15" i="27"/>
  <c r="E15" i="27"/>
  <c r="E18" i="27" s="1"/>
  <c r="E19" i="27" s="1"/>
  <c r="E21" i="27" s="1"/>
  <c r="D15" i="27"/>
  <c r="G18" i="26"/>
  <c r="G19" i="26" s="1"/>
  <c r="G21" i="26" s="1"/>
  <c r="E18" i="26"/>
  <c r="E19" i="26" s="1"/>
  <c r="E21" i="26" s="1"/>
  <c r="H15" i="26"/>
  <c r="H18" i="26" s="1"/>
  <c r="H19" i="26" s="1"/>
  <c r="H21" i="26" s="1"/>
  <c r="G15" i="26"/>
  <c r="F15" i="26"/>
  <c r="F18" i="26" s="1"/>
  <c r="F19" i="26" s="1"/>
  <c r="F21" i="26" s="1"/>
  <c r="E15" i="26"/>
  <c r="D15" i="26"/>
  <c r="D18" i="26" s="1"/>
  <c r="D19" i="26" s="1"/>
  <c r="D21" i="26" s="1"/>
  <c r="E18" i="19"/>
  <c r="E19" i="19" s="1"/>
  <c r="E21" i="19" s="1"/>
  <c r="H15" i="19"/>
  <c r="H18" i="19" s="1"/>
  <c r="H19" i="19" s="1"/>
  <c r="H21" i="19" s="1"/>
  <c r="G15" i="19"/>
  <c r="G18" i="19" s="1"/>
  <c r="G19" i="19" s="1"/>
  <c r="G21" i="19" s="1"/>
  <c r="F15" i="19"/>
  <c r="F18" i="19" s="1"/>
  <c r="F19" i="19" s="1"/>
  <c r="F21" i="19" s="1"/>
  <c r="E15" i="19"/>
  <c r="D15" i="19"/>
  <c r="D18" i="19" s="1"/>
  <c r="D19" i="19" s="1"/>
  <c r="D21" i="19" s="1"/>
  <c r="F18" i="25"/>
  <c r="F19" i="25" s="1"/>
  <c r="F21" i="25" s="1"/>
  <c r="E18" i="25"/>
  <c r="E19" i="25" s="1"/>
  <c r="E21" i="25" s="1"/>
  <c r="H15" i="25"/>
  <c r="H18" i="25" s="1"/>
  <c r="H19" i="25" s="1"/>
  <c r="H21" i="25" s="1"/>
  <c r="G15" i="25"/>
  <c r="G18" i="25" s="1"/>
  <c r="G19" i="25" s="1"/>
  <c r="G21" i="25" s="1"/>
  <c r="F15" i="25"/>
  <c r="E15" i="25"/>
  <c r="D15" i="25"/>
  <c r="D18" i="25" s="1"/>
  <c r="D19" i="25" s="1"/>
  <c r="D21" i="25" s="1"/>
  <c r="G18" i="24"/>
  <c r="G19" i="24" s="1"/>
  <c r="G21" i="24" s="1"/>
  <c r="F18" i="24"/>
  <c r="F19" i="24" s="1"/>
  <c r="F21" i="24" s="1"/>
  <c r="E18" i="24"/>
  <c r="E19" i="24" s="1"/>
  <c r="E21" i="24" s="1"/>
  <c r="D18" i="24"/>
  <c r="D19" i="24" s="1"/>
  <c r="D21" i="24" s="1"/>
  <c r="K18" i="24"/>
  <c r="K19" i="24" s="1"/>
  <c r="K21" i="24" s="1"/>
  <c r="J18" i="24"/>
  <c r="J19" i="24" s="1"/>
  <c r="J21" i="24" s="1"/>
  <c r="I18" i="24"/>
  <c r="I19" i="24" s="1"/>
  <c r="I21" i="24" s="1"/>
  <c r="H15" i="24"/>
  <c r="H18" i="24" s="1"/>
  <c r="H19" i="24" s="1"/>
  <c r="H21" i="24" s="1"/>
  <c r="G15" i="24"/>
  <c r="F15" i="24"/>
  <c r="E15" i="24"/>
  <c r="D15" i="24"/>
  <c r="E18" i="29"/>
  <c r="E19" i="29" s="1"/>
  <c r="E21" i="29" s="1"/>
  <c r="H15" i="29"/>
  <c r="H18" i="29" s="1"/>
  <c r="H19" i="29" s="1"/>
  <c r="H21" i="29" s="1"/>
  <c r="G15" i="29"/>
  <c r="G18" i="29" s="1"/>
  <c r="G19" i="29" s="1"/>
  <c r="G21" i="29" s="1"/>
  <c r="F15" i="29"/>
  <c r="F18" i="29" s="1"/>
  <c r="F19" i="29" s="1"/>
  <c r="F21" i="29" s="1"/>
  <c r="E15" i="29"/>
  <c r="D15" i="29"/>
  <c r="D18" i="29" s="1"/>
  <c r="D19" i="29" s="1"/>
  <c r="D21" i="29" s="1"/>
  <c r="G18" i="3" l="1"/>
  <c r="G17" i="3"/>
  <c r="G16" i="3"/>
  <c r="G14" i="3"/>
  <c r="G13" i="3"/>
  <c r="G12" i="3"/>
  <c r="C18" i="3"/>
  <c r="C17" i="3"/>
  <c r="C16" i="3"/>
  <c r="C14" i="3"/>
  <c r="C13" i="3"/>
  <c r="C12" i="3"/>
  <c r="E29" i="29"/>
  <c r="J23" i="29"/>
  <c r="I12" i="3" s="1"/>
  <c r="J22" i="29"/>
  <c r="A8" i="29"/>
  <c r="A6" i="29"/>
  <c r="J4" i="29"/>
  <c r="H4" i="29"/>
  <c r="A4" i="29"/>
  <c r="E29" i="28"/>
  <c r="J23" i="28"/>
  <c r="I18" i="3" s="1"/>
  <c r="J22" i="28"/>
  <c r="E18" i="3" s="1"/>
  <c r="A8" i="28"/>
  <c r="A6" i="28"/>
  <c r="J4" i="28"/>
  <c r="H4" i="28"/>
  <c r="A4" i="28"/>
  <c r="E29" i="27"/>
  <c r="J23" i="27"/>
  <c r="I17" i="3" s="1"/>
  <c r="J22" i="27"/>
  <c r="E17" i="3" s="1"/>
  <c r="A8" i="27"/>
  <c r="A6" i="27"/>
  <c r="J4" i="27"/>
  <c r="H4" i="27"/>
  <c r="A4" i="27"/>
  <c r="E29" i="26"/>
  <c r="J23" i="26"/>
  <c r="I16" i="3" s="1"/>
  <c r="J22" i="26"/>
  <c r="A8" i="26"/>
  <c r="A6" i="26"/>
  <c r="J4" i="26"/>
  <c r="H4" i="26"/>
  <c r="A4" i="26"/>
  <c r="E29" i="25"/>
  <c r="J23" i="25"/>
  <c r="I14" i="3" s="1"/>
  <c r="J22" i="25"/>
  <c r="A8" i="25"/>
  <c r="A6" i="25"/>
  <c r="J4" i="25"/>
  <c r="H4" i="25"/>
  <c r="A4" i="25"/>
  <c r="E29" i="24"/>
  <c r="J23" i="24"/>
  <c r="I13" i="3" s="1"/>
  <c r="J22" i="24"/>
  <c r="A8" i="24"/>
  <c r="A6" i="24"/>
  <c r="J4" i="24"/>
  <c r="H4" i="24"/>
  <c r="A4" i="24"/>
  <c r="J4" i="19"/>
  <c r="H4" i="19"/>
  <c r="A4" i="19"/>
  <c r="J24" i="25" l="1"/>
  <c r="J24" i="24"/>
  <c r="J24" i="26"/>
  <c r="E13" i="3"/>
  <c r="J24" i="29"/>
  <c r="E12" i="3"/>
  <c r="J24" i="28"/>
  <c r="J24" i="27"/>
  <c r="E16" i="3"/>
  <c r="E14" i="3"/>
  <c r="B18" i="3" l="1"/>
  <c r="K18" i="23"/>
  <c r="K19" i="23" s="1"/>
  <c r="K21" i="23" s="1"/>
  <c r="J18" i="23"/>
  <c r="J19" i="23" s="1"/>
  <c r="J21" i="23" s="1"/>
  <c r="I18" i="23"/>
  <c r="I19" i="23" s="1"/>
  <c r="I21" i="23" s="1"/>
  <c r="H15" i="23"/>
  <c r="H18" i="23" s="1"/>
  <c r="H19" i="23" s="1"/>
  <c r="H21" i="23" s="1"/>
  <c r="G15" i="23"/>
  <c r="G18" i="23" s="1"/>
  <c r="G19" i="23" s="1"/>
  <c r="G21" i="23" s="1"/>
  <c r="F15" i="23"/>
  <c r="F18" i="23" s="1"/>
  <c r="F19" i="23" s="1"/>
  <c r="F21" i="23" s="1"/>
  <c r="E15" i="23"/>
  <c r="E18" i="23" s="1"/>
  <c r="E19" i="23" s="1"/>
  <c r="E21" i="23" s="1"/>
  <c r="D15" i="23"/>
  <c r="D18" i="23" s="1"/>
  <c r="D19" i="23" s="1"/>
  <c r="D21" i="23" s="1"/>
  <c r="J23" i="23" l="1"/>
  <c r="B17" i="3"/>
  <c r="H6" i="27" s="1"/>
  <c r="H6" i="28"/>
  <c r="B12" i="3"/>
  <c r="H6" i="29" s="1"/>
  <c r="B15" i="3"/>
  <c r="H6" i="19" s="1"/>
  <c r="B14" i="3"/>
  <c r="H6" i="25" s="1"/>
  <c r="B13" i="3"/>
  <c r="H6" i="24" s="1"/>
  <c r="B16" i="3"/>
  <c r="H6" i="26" s="1"/>
  <c r="J22" i="23"/>
  <c r="J24" i="23" s="1"/>
  <c r="A8" i="19" l="1"/>
  <c r="A6" i="19"/>
  <c r="E29" i="19"/>
  <c r="C15" i="3"/>
  <c r="G15" i="3" l="1"/>
  <c r="J22" i="19"/>
  <c r="E15" i="3" s="1"/>
  <c r="J23" i="19"/>
  <c r="J24" i="19" l="1"/>
  <c r="I15" i="3"/>
  <c r="I19" i="3" l="1"/>
  <c r="I20" i="3" l="1"/>
  <c r="I2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K3" authorId="0" shapeId="0" xr:uid="{00000000-0006-0000-0000-000001000000}">
      <text>
        <r>
          <rPr>
            <b/>
            <sz val="10"/>
            <color indexed="81"/>
            <rFont val="Tahoma"/>
            <family val="2"/>
          </rPr>
          <t>If you have any comments or questions regarding this tool email: ODOTContractSvcs@odot.Oregon.gov</t>
        </r>
      </text>
    </comment>
    <comment ref="L11" authorId="1" shapeId="0" xr:uid="{00000000-0006-0000-0000-000002000000}">
      <text>
        <r>
          <rPr>
            <b/>
            <sz val="9"/>
            <color indexed="81"/>
            <rFont val="Tahoma"/>
            <family val="2"/>
          </rPr>
          <t xml:space="preserve">Directions: (LIGHT GRAY CELLS AUTO-POPULATE AND ARE LOCKED)
</t>
        </r>
        <r>
          <rPr>
            <sz val="9"/>
            <color indexed="81"/>
            <rFont val="Tahoma"/>
            <family val="2"/>
          </rPr>
          <t xml:space="preserve">Complete header data to populate the Daily tabs: 
     Project Name
     F.A. Project No.
     Contract No.
     Highway
     Charges for Week Ending
     Date Sent to Contractor
     Contractor Name and Address
Complete comments area if desired (to force a line break, select Alt + Enter after double clicking into the field)
Complete footer data:
     Prepared By 
     Resident Engineer Name
The rest of the fields auto-populate from data entry on each of the Daily tabs.
If signing in Doc Express, Resident Engineer Signature and Date do not need to be completed on this tab.
May send Weekly Summary to Contractor to accompany any completed Daily Statements. If sending to contractor, select method sent by in header area checkboxes (cells I7-J10).
</t>
        </r>
        <r>
          <rPr>
            <b/>
            <sz val="9"/>
            <color indexed="81"/>
            <rFont val="Tahoma"/>
            <family val="2"/>
          </rPr>
          <t>This workbook is a tracking tool, not an official construction form.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100-000001000000}">
      <text>
        <r>
          <rPr>
            <b/>
            <sz val="10"/>
            <color indexed="81"/>
            <rFont val="Tahoma"/>
            <family val="2"/>
          </rPr>
          <t>If you have any comments or questions regarding this tool email: ODOTContractSvcs@odot.Oregon.gov</t>
        </r>
      </text>
    </comment>
    <comment ref="L12" authorId="1" shapeId="0" xr:uid="{00000000-0006-0000-0100-000002000000}">
      <text>
        <r>
          <rPr>
            <b/>
            <sz val="9"/>
            <color indexed="81"/>
            <rFont val="Tahoma"/>
            <family val="2"/>
          </rPr>
          <t>Directions: (LIGHT GRAY CELLS AUTO-POPULATE AND ARE LOCKED)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for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200-000001000000}">
      <text>
        <r>
          <rPr>
            <b/>
            <sz val="10"/>
            <color indexed="81"/>
            <rFont val="Tahoma"/>
            <family val="2"/>
          </rPr>
          <t>If you have any comments or questions regarding this tool email: ODOTContractSvcs@odot.Oregon.gov</t>
        </r>
      </text>
    </comment>
    <comment ref="L12" authorId="1" shapeId="0" xr:uid="{00000000-0006-0000-0200-000002000000}">
      <text>
        <r>
          <rPr>
            <b/>
            <sz val="9"/>
            <color indexed="81"/>
            <rFont val="Tahoma"/>
            <family val="2"/>
          </rPr>
          <t>Directions: (LIGHT GRAY CELLS AUTO-POPULATE AND ARE LOCKED)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for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300-000001000000}">
      <text>
        <r>
          <rPr>
            <b/>
            <sz val="10"/>
            <color indexed="81"/>
            <rFont val="Tahoma"/>
            <family val="2"/>
          </rPr>
          <t>If you have any comments or questions regarding this tool email: ODOTContractSvcs@odot.Oregon.gov</t>
        </r>
      </text>
    </comment>
    <comment ref="L12" authorId="1" shapeId="0" xr:uid="{00000000-0006-0000-0300-000002000000}">
      <text>
        <r>
          <rPr>
            <b/>
            <sz val="9"/>
            <color indexed="81"/>
            <rFont val="Tahoma"/>
            <family val="2"/>
          </rPr>
          <t>Directions: (LIGHT GRAY CELLS AUTO-POPULATE AND ARE LOCKED)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for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400-000001000000}">
      <text>
        <r>
          <rPr>
            <b/>
            <sz val="10"/>
            <color indexed="81"/>
            <rFont val="Tahoma"/>
            <family val="2"/>
          </rPr>
          <t>If you have any comments or questions regarding this tool email: ODOTContractSvcs@odot.Oregon.gov</t>
        </r>
      </text>
    </comment>
    <comment ref="L12" authorId="1" shapeId="0" xr:uid="{00000000-0006-0000-0400-000002000000}">
      <text>
        <r>
          <rPr>
            <b/>
            <sz val="9"/>
            <color indexed="81"/>
            <rFont val="Tahoma"/>
            <family val="2"/>
          </rPr>
          <t>Directions: (LIGHT GRAY CELLS AUTO-POPULATE AND ARE LOCKED)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for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500-000001000000}">
      <text>
        <r>
          <rPr>
            <b/>
            <sz val="10"/>
            <color indexed="81"/>
            <rFont val="Tahoma"/>
            <family val="2"/>
          </rPr>
          <t>If you have any comments or questions regarding this tool email: ODOTContractSvcs@odot.Oregon.gov</t>
        </r>
      </text>
    </comment>
    <comment ref="L12" authorId="1" shapeId="0" xr:uid="{00000000-0006-0000-0500-000002000000}">
      <text>
        <r>
          <rPr>
            <b/>
            <sz val="9"/>
            <color indexed="81"/>
            <rFont val="Tahoma"/>
            <family val="2"/>
          </rPr>
          <t>Directions: (LIGHT GRAY CELLS AUTO-POPULATE AND ARE LOCKED)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for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600-000001000000}">
      <text>
        <r>
          <rPr>
            <b/>
            <sz val="10"/>
            <color indexed="81"/>
            <rFont val="Tahoma"/>
            <family val="2"/>
          </rPr>
          <t>If you have any comments or questions regarding this tool email: ODOTContractSvcs@odot.Oregon.gov</t>
        </r>
      </text>
    </comment>
    <comment ref="L12" authorId="1" shapeId="0" xr:uid="{00000000-0006-0000-0600-000002000000}">
      <text>
        <r>
          <rPr>
            <b/>
            <sz val="9"/>
            <color indexed="81"/>
            <rFont val="Tahoma"/>
            <family val="2"/>
          </rPr>
          <t>Directions: (LIGHT GRAY CELLS AUTO-POPULATE AND ARE LOCKED)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for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700-000001000000}">
      <text>
        <r>
          <rPr>
            <b/>
            <sz val="10"/>
            <color indexed="81"/>
            <rFont val="Tahoma"/>
            <family val="2"/>
          </rPr>
          <t>If you have any comments or questions regarding this tool email: ODOTContractSvcs@odot.Oregon.gov</t>
        </r>
      </text>
    </comment>
    <comment ref="L12" authorId="1" shapeId="0" xr:uid="{00000000-0006-0000-0700-000002000000}">
      <text>
        <r>
          <rPr>
            <b/>
            <sz val="9"/>
            <color indexed="81"/>
            <rFont val="Tahoma"/>
            <family val="2"/>
          </rPr>
          <t>Directions: (LIGHT GRAY CELLS AUTO-POPULATE AND ARE LOCKED)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for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Lori Butler</author>
    <author>GUTHRIE Summer</author>
  </authors>
  <commentList>
    <comment ref="L3" authorId="0" shapeId="0" xr:uid="{00000000-0006-0000-0800-000001000000}">
      <text>
        <r>
          <rPr>
            <b/>
            <sz val="10"/>
            <color indexed="81"/>
            <rFont val="Tahoma"/>
            <family val="2"/>
          </rPr>
          <t>If you have any comments or questions regarding this form email: ODOTContractSvcs@odot.Oregon.gov</t>
        </r>
      </text>
    </comment>
    <comment ref="L12" authorId="1" shapeId="0" xr:uid="{00000000-0006-0000-0800-000002000000}">
      <text>
        <r>
          <rPr>
            <b/>
            <sz val="9"/>
            <color indexed="81"/>
            <rFont val="Tahoma"/>
            <family val="2"/>
          </rPr>
          <t>Directions: (RED text = requires data entry) (BLUE text = auto-populated)
HEADER:</t>
        </r>
        <r>
          <rPr>
            <sz val="9"/>
            <color indexed="81"/>
            <rFont val="Tahoma"/>
            <family val="2"/>
          </rPr>
          <t xml:space="preserve"> header is partially auto-populated from the Weekly tab
     Project Name, F.A. Project No., Contract No., Highway, Date of Lane Charges and Contractor information auto-populates 
     Date Sent to Contractor must be completed on this tab
     Select correct checkbox for how this information was transmitted to the Contractor</t>
        </r>
        <r>
          <rPr>
            <b/>
            <sz val="9"/>
            <color indexed="81"/>
            <rFont val="Tahoma"/>
            <family val="2"/>
          </rPr>
          <t xml:space="preserve">
ROW 11: </t>
        </r>
        <r>
          <rPr>
            <sz val="9"/>
            <color indexed="81"/>
            <rFont val="Tahoma"/>
            <family val="2"/>
          </rPr>
          <t>use drop down menus to select type of closure or delay for the column</t>
        </r>
        <r>
          <rPr>
            <b/>
            <sz val="9"/>
            <color indexed="81"/>
            <rFont val="Tahoma"/>
            <family val="2"/>
          </rPr>
          <t xml:space="preserve">
ROW 12: </t>
        </r>
        <r>
          <rPr>
            <sz val="9"/>
            <color indexed="81"/>
            <rFont val="Tahoma"/>
            <family val="2"/>
          </rPr>
          <t>enter description of road and lane impacted: 
    Road name
    Direction (EB for eastbound, NB for northbound, etc.)
    Which lane (RT for right, MD for middle, LT left, etc.)</t>
        </r>
        <r>
          <rPr>
            <b/>
            <sz val="9"/>
            <color indexed="81"/>
            <rFont val="Tahoma"/>
            <family val="2"/>
          </rPr>
          <t xml:space="preserve">
ROW 13: </t>
        </r>
        <r>
          <rPr>
            <sz val="9"/>
            <color indexed="81"/>
            <rFont val="Tahoma"/>
            <family val="2"/>
          </rPr>
          <t>enter the time the lane/road was supposed to be opened to traffic (lane closures only)</t>
        </r>
        <r>
          <rPr>
            <b/>
            <sz val="9"/>
            <color indexed="81"/>
            <rFont val="Tahoma"/>
            <family val="2"/>
          </rPr>
          <t xml:space="preserve">
ROW 14: </t>
        </r>
        <r>
          <rPr>
            <sz val="9"/>
            <color indexed="81"/>
            <rFont val="Tahoma"/>
            <family val="2"/>
          </rPr>
          <t>enter the time the lane/road was reopened or the total duration of traffic holds/rolling slowdowns (in minutes)</t>
        </r>
        <r>
          <rPr>
            <b/>
            <sz val="9"/>
            <color indexed="81"/>
            <rFont val="Tahoma"/>
            <family val="2"/>
          </rPr>
          <t xml:space="preserve">
ROW 15:</t>
        </r>
        <r>
          <rPr>
            <sz val="9"/>
            <color indexed="81"/>
            <rFont val="Tahoma"/>
            <family val="2"/>
          </rPr>
          <t xml:space="preserve"> row is auto-calculated as follows for both closures and delays:
    Closures = B Time Opened minus A Time Should Have Opened
    Delays = B Total Duration of Hold minus non-chargeable initial 20 minutes</t>
        </r>
        <r>
          <rPr>
            <b/>
            <sz val="9"/>
            <color indexed="81"/>
            <rFont val="Tahoma"/>
            <family val="2"/>
          </rPr>
          <t xml:space="preserve">
ROW 16:</t>
        </r>
        <r>
          <rPr>
            <sz val="9"/>
            <color indexed="81"/>
            <rFont val="Tahoma"/>
            <family val="2"/>
          </rPr>
          <t xml:space="preserve"> enter the liquidated damages time increments in minutes according to 00180.85 of the Special Provisions</t>
        </r>
        <r>
          <rPr>
            <b/>
            <sz val="9"/>
            <color indexed="81"/>
            <rFont val="Tahoma"/>
            <family val="2"/>
          </rPr>
          <t xml:space="preserve">
ROW 17: </t>
        </r>
        <r>
          <rPr>
            <sz val="9"/>
            <color indexed="81"/>
            <rFont val="Tahoma"/>
            <family val="2"/>
          </rPr>
          <t>enter the liquidated damages cost per lane according to 00180.85 of the Special Provisions</t>
        </r>
        <r>
          <rPr>
            <b/>
            <sz val="9"/>
            <color indexed="81"/>
            <rFont val="Tahoma"/>
            <family val="2"/>
          </rPr>
          <t xml:space="preserve">
ROW 18: </t>
        </r>
        <r>
          <rPr>
            <sz val="9"/>
            <color indexed="81"/>
            <rFont val="Tahoma"/>
            <family val="2"/>
          </rPr>
          <t>row is auto-calculated as follows for both closures and delays:
    Increments = C Time Over Allowable times 1440 divided by D Liquidated Damages Time Increments (Minutes), rounded up
    NOTE: multiplying time by 1440 converts time to total minutes (24 hours * 60 minutes = 1440 minutes in one day)</t>
        </r>
        <r>
          <rPr>
            <b/>
            <sz val="9"/>
            <color indexed="81"/>
            <rFont val="Tahoma"/>
            <family val="2"/>
          </rPr>
          <t xml:space="preserve">
ROW 19: </t>
        </r>
        <r>
          <rPr>
            <sz val="9"/>
            <color indexed="81"/>
            <rFont val="Tahoma"/>
            <family val="2"/>
          </rPr>
          <t>row is auto-calculated as follows for both closures and delays: E Liquidated Damages Amount Per Lane times F Number Of Time Increments Assessed</t>
        </r>
        <r>
          <rPr>
            <b/>
            <sz val="9"/>
            <color indexed="81"/>
            <rFont val="Tahoma"/>
            <family val="2"/>
          </rPr>
          <t xml:space="preserve">
ROW 20: </t>
        </r>
        <r>
          <rPr>
            <sz val="9"/>
            <color indexed="81"/>
            <rFont val="Tahoma"/>
            <family val="2"/>
          </rPr>
          <t>enter any monetary revisions or adjustments; only negative numbers allowed</t>
        </r>
        <r>
          <rPr>
            <b/>
            <sz val="9"/>
            <color indexed="81"/>
            <rFont val="Tahoma"/>
            <family val="2"/>
          </rPr>
          <t xml:space="preserve">
ROW 21:</t>
        </r>
        <r>
          <rPr>
            <sz val="9"/>
            <color indexed="81"/>
            <rFont val="Tahoma"/>
            <family val="2"/>
          </rPr>
          <t xml:space="preserve"> row is auto-calculated as follows for both closures and delays: G Subtotal Liquidated Damages By Road/Lane plus H Revisions Or Adjustments</t>
        </r>
        <r>
          <rPr>
            <b/>
            <sz val="9"/>
            <color indexed="81"/>
            <rFont val="Tahoma"/>
            <family val="2"/>
          </rPr>
          <t xml:space="preserve">
ROW 22:</t>
        </r>
        <r>
          <rPr>
            <sz val="9"/>
            <color indexed="81"/>
            <rFont val="Tahoma"/>
            <family val="2"/>
          </rPr>
          <t xml:space="preserve"> row is auto-calculated as follows: sum of all closure liquidated damages in Row I (cells D21 through H21)</t>
        </r>
        <r>
          <rPr>
            <b/>
            <sz val="9"/>
            <color indexed="81"/>
            <rFont val="Tahoma"/>
            <family val="2"/>
          </rPr>
          <t xml:space="preserve">
ROW 23:</t>
        </r>
        <r>
          <rPr>
            <sz val="9"/>
            <color indexed="81"/>
            <rFont val="Tahoma"/>
            <family val="2"/>
          </rPr>
          <t xml:space="preserve"> row is auto-calculated as follows: sum of all delay liquidated damages in Row I (cells I21 through K21)</t>
        </r>
        <r>
          <rPr>
            <b/>
            <sz val="9"/>
            <color indexed="81"/>
            <rFont val="Tahoma"/>
            <family val="2"/>
          </rPr>
          <t xml:space="preserve">
ROW 24: </t>
        </r>
        <r>
          <rPr>
            <sz val="9"/>
            <color indexed="81"/>
            <rFont val="Tahoma"/>
            <family val="2"/>
          </rPr>
          <t>row is auto-calculated as follows: sum of subtotals Rows J and K (cells J22 + J23)</t>
        </r>
        <r>
          <rPr>
            <b/>
            <sz val="9"/>
            <color indexed="81"/>
            <rFont val="Tahoma"/>
            <family val="2"/>
          </rPr>
          <t xml:space="preserve">
ROW 27: </t>
        </r>
        <r>
          <rPr>
            <sz val="9"/>
            <color indexed="81"/>
            <rFont val="Tahoma"/>
            <family val="2"/>
          </rPr>
          <t>complete applicable comments (to force a line break, select Alt + Enter after double clicking into the field)</t>
        </r>
        <r>
          <rPr>
            <b/>
            <sz val="9"/>
            <color indexed="81"/>
            <rFont val="Tahoma"/>
            <family val="2"/>
          </rPr>
          <t xml:space="preserve">
ROW 29: </t>
        </r>
        <r>
          <rPr>
            <sz val="9"/>
            <color indexed="81"/>
            <rFont val="Tahoma"/>
            <family val="2"/>
          </rPr>
          <t>row is partially auto-populated from the Weekly tab
     complete Prepared By field
     Resident Engineer name auto-populates 
     if signing in Doc Express, Resident Engineer Signature and Date do not need to be completed on this tab</t>
        </r>
        <r>
          <rPr>
            <b/>
            <sz val="9"/>
            <color indexed="81"/>
            <rFont val="Tahoma"/>
            <family val="2"/>
          </rPr>
          <t xml:space="preserve">
This workbook is a tracking tool, not an official construction form.</t>
        </r>
        <r>
          <rPr>
            <sz val="9"/>
            <color indexed="81"/>
            <rFont val="Tahoma"/>
            <family val="2"/>
          </rPr>
          <t xml:space="preserve">
</t>
        </r>
      </text>
    </comment>
  </commentList>
</comments>
</file>

<file path=xl/sharedStrings.xml><?xml version="1.0" encoding="utf-8"?>
<sst xmlns="http://schemas.openxmlformats.org/spreadsheetml/2006/main" count="442" uniqueCount="86">
  <si>
    <t>PROJECT NAME (SECTION)</t>
  </si>
  <si>
    <t>CONTRACT NO.</t>
  </si>
  <si>
    <t>HIGHWAY</t>
  </si>
  <si>
    <t>F.A. PROJECT NO.</t>
  </si>
  <si>
    <t>CONTRACTOR NAME AND ADDRESS</t>
  </si>
  <si>
    <t>DAY OF WEEK</t>
  </si>
  <si>
    <t>SUN.</t>
  </si>
  <si>
    <t>MON.</t>
  </si>
  <si>
    <t>TUE.</t>
  </si>
  <si>
    <t>WED.</t>
  </si>
  <si>
    <t>THU.</t>
  </si>
  <si>
    <t>FRI.</t>
  </si>
  <si>
    <t>SAT.</t>
  </si>
  <si>
    <t>DATE</t>
  </si>
  <si>
    <t>DISTRIBUTION: CONTRACTOR'S HEADQUARTERS, CONTRACTOR'S PROJECT OFFICE, REGION, AND CONSTRUCTION</t>
  </si>
  <si>
    <t>RESIDENT ENGINEER SIGNATURE</t>
  </si>
  <si>
    <t>PREPARED BY:</t>
  </si>
  <si>
    <t>RESIDENT ENGINEER NAME</t>
  </si>
  <si>
    <t>MONTH / DAY</t>
  </si>
  <si>
    <t>DATE OF LANE CHARGES</t>
  </si>
  <si>
    <t>DATE SENT TO CONTRACTOR</t>
  </si>
  <si>
    <t>SENT TO CONTRACTOR VIA</t>
  </si>
  <si>
    <t>CHARGES FOR WEEK ENDING</t>
  </si>
  <si>
    <t>TOTAL LANE CLOSURE AND/OR HELD TRAFFIC CHARGES THIS WEEK</t>
  </si>
  <si>
    <t>LANE CLOSURE</t>
  </si>
  <si>
    <t>TRAFFIC HELD</t>
  </si>
  <si>
    <t>ROLLING SLOWDOWN</t>
  </si>
  <si>
    <t>COMMENTS: (LIST NUMBER OF LANES BEING IMPACTED, DIRECTION, TURN LANE; WHAT LANES CAN BE CLOSED BY CONTRACTOR; REASONS FOR NOT CHARGING TIME; CAUSE FOR LATE LANE OPENING OR DELAYING TRAFFIC BEYOND 20 MINUTES; OTHER RELEVANT INFORMATION)</t>
  </si>
  <si>
    <t>00220.40(e) Lane Closures
00220.40(f) Limited Duration Road Closure</t>
  </si>
  <si>
    <t>CLOSURES</t>
  </si>
  <si>
    <t>DELAYS</t>
  </si>
  <si>
    <t>DAILY STATEMENT OF CLOSURE AND 
DELAY LIQUIDATED DAMAGES</t>
  </si>
  <si>
    <t>00220.02(9th bullet) Held Traffic 
00220.40(g) Rolling Slowdown Road Closure</t>
  </si>
  <si>
    <t>TYPE OF 
CLOSURE OR DELAY</t>
  </si>
  <si>
    <t>A</t>
  </si>
  <si>
    <t>B</t>
  </si>
  <si>
    <t>C</t>
  </si>
  <si>
    <t>D</t>
  </si>
  <si>
    <r>
      <t xml:space="preserve">NO. OF TIME INCREMENTS ASSESSED  </t>
    </r>
    <r>
      <rPr>
        <b/>
        <sz val="6"/>
        <rFont val="Calibri"/>
        <family val="2"/>
        <scheme val="minor"/>
      </rPr>
      <t>C*1440/D</t>
    </r>
  </si>
  <si>
    <r>
      <t xml:space="preserve">TIME OVER ALLOWABLE
</t>
    </r>
    <r>
      <rPr>
        <b/>
        <sz val="6"/>
        <rFont val="Calibri"/>
        <family val="2"/>
        <scheme val="minor"/>
      </rPr>
      <t>B-A(-20 FOR DELAYS)</t>
    </r>
  </si>
  <si>
    <t>E</t>
  </si>
  <si>
    <t>F</t>
  </si>
  <si>
    <t>G</t>
  </si>
  <si>
    <t>H</t>
  </si>
  <si>
    <t>I</t>
  </si>
  <si>
    <t>J</t>
  </si>
  <si>
    <t>K</t>
  </si>
  <si>
    <r>
      <t xml:space="preserve">SUBTOTAL LIQUIDATED DAMAGES BY RD/LN </t>
    </r>
    <r>
      <rPr>
        <b/>
        <sz val="6"/>
        <rFont val="Calibri"/>
        <family val="2"/>
        <scheme val="minor"/>
      </rPr>
      <t>E*F</t>
    </r>
  </si>
  <si>
    <t>WEEKLY SUMMARY OF CLOSURE AND 
DELAY LIQUIDATED DAMAGES</t>
  </si>
  <si>
    <r>
      <t xml:space="preserve">SUBTOTAL ALL CLOSURE LIQUIDATED DAMAGES </t>
    </r>
    <r>
      <rPr>
        <b/>
        <sz val="6"/>
        <rFont val="Calibri"/>
        <family val="2"/>
        <scheme val="minor"/>
      </rPr>
      <t>SUM CLOSURES ROW I</t>
    </r>
  </si>
  <si>
    <r>
      <t xml:space="preserve">SUBTOTAL ALL DELAY LIQUIDATED DAMAGES </t>
    </r>
    <r>
      <rPr>
        <b/>
        <sz val="6"/>
        <rFont val="Calibri"/>
        <family val="2"/>
        <scheme val="minor"/>
      </rPr>
      <t>SUM DELAYS ROW I</t>
    </r>
  </si>
  <si>
    <r>
      <t>TOTAL CLOSURE AND/OR DELAY LIQUIDATED DAMAGES</t>
    </r>
    <r>
      <rPr>
        <b/>
        <sz val="6"/>
        <rFont val="Calibri"/>
        <family val="2"/>
        <scheme val="minor"/>
      </rPr>
      <t xml:space="preserve"> J+K</t>
    </r>
  </si>
  <si>
    <t>SUBTOTAL WEEKLY LANE CLOSURE CHARGES</t>
  </si>
  <si>
    <t xml:space="preserve">SUBTOTAL WEEKLY HELD TRAFFIC CHARGES </t>
  </si>
  <si>
    <r>
      <t xml:space="preserve">TOTAL LIQUIDATED DAMAGES BY RD/LN </t>
    </r>
    <r>
      <rPr>
        <b/>
        <sz val="6"/>
        <rFont val="Calibri"/>
        <family val="2"/>
        <scheme val="minor"/>
      </rPr>
      <t>G+H</t>
    </r>
  </si>
  <si>
    <t>NUMBER OF 15-MINUTE INCREMENTS CHARGED</t>
  </si>
  <si>
    <t>LANE CLOSURE TOTAL 
CHARGES PER DAY 
(minus any adjustments)</t>
  </si>
  <si>
    <t>NUMBER OF 20-MINUTE INCREMENTS CHARGED</t>
  </si>
  <si>
    <t>HELD TRAFFIC TOTAL 
CHARGES PER DAY 
(minus any adjustments)</t>
  </si>
  <si>
    <t>DESCRIPTION OF 
ROAD/LANE IMPACTED</t>
  </si>
  <si>
    <t>LIQUIDATED DAMAGES AMOUNT PER LANE/ROAD</t>
  </si>
  <si>
    <t>TIME RD/LN OPEN TO TRAFFIC OR DURATION OF DELAY (MIN)</t>
  </si>
  <si>
    <t>LIQUIDATED DAMAGES 
TIME INCREMENTS (MIN):</t>
  </si>
  <si>
    <t>REVISION OR ADJUSTMENT
(explain in comments below)</t>
  </si>
  <si>
    <t>Parkway EB RT lane</t>
  </si>
  <si>
    <t>Parkway EB LT lane</t>
  </si>
  <si>
    <t>Dove Wy NB 
MID lane</t>
  </si>
  <si>
    <t>Division WB MID lane</t>
  </si>
  <si>
    <t>Division WB RT lane</t>
  </si>
  <si>
    <t>Division WB LT lane</t>
  </si>
  <si>
    <t>I-205 SB offramp LT lane</t>
  </si>
  <si>
    <t>I-205 SB offramp RT lane</t>
  </si>
  <si>
    <t>TIME REOPENED TO TRAFFIC OR DURATION OF DELAY (MIN)</t>
  </si>
  <si>
    <t>DESCRIPTION OF ROAD 
AND LANE IMPACTED</t>
  </si>
  <si>
    <t>ROAD CLOSURE (LIMITED DURATION)</t>
  </si>
  <si>
    <t>Mr. or Mrs. RE Person</t>
  </si>
  <si>
    <t>Minion</t>
  </si>
  <si>
    <t>Big Project</t>
  </si>
  <si>
    <t>ABCDEFG</t>
  </si>
  <si>
    <t>Road to Nowhere</t>
  </si>
  <si>
    <t>Noisy and Messy Contracting
Dirt Road
Local, Oregon</t>
  </si>
  <si>
    <t>Extended closure on I-205 SB offramp RT lane not contractor's fault, it was so hot the sign melted off the bridge onto the road below. RE crediting LD's back for that closure only.</t>
  </si>
  <si>
    <t>COMMENTS:</t>
  </si>
  <si>
    <r>
      <t xml:space="preserve">REVISION OR ADJUSTMENT
</t>
    </r>
    <r>
      <rPr>
        <b/>
        <sz val="8"/>
        <rFont val="Calibri"/>
        <family val="2"/>
        <scheme val="minor"/>
      </rPr>
      <t>(explain in comments below)</t>
    </r>
  </si>
  <si>
    <r>
      <t xml:space="preserve">TYPE OF 
CLOSURE OR DELAY
</t>
    </r>
    <r>
      <rPr>
        <b/>
        <sz val="8"/>
        <rFont val="Calibri"/>
        <family val="2"/>
        <scheme val="minor"/>
      </rPr>
      <t>(select with drop down menu)</t>
    </r>
  </si>
  <si>
    <t xml:space="preserve">TIME RD/LN TO BE REOPENED TO TRAFFIC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</si>
</sst>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409]d\-mmm\-yyyy;@"/>
    <numFmt numFmtId="165" formatCode="[$-409]h:mm\ AM/PM;@"/>
    <numFmt numFmtId="166" formatCode="h:mm;@"/>
    <numFmt numFmtId="167" formatCode="m/d;@"/>
    <numFmt numFmtId="168" formatCode="yyyymmdd"/>
    <numFmt numFmtId="169" formatCode="yyyy\-mm\-dd"/>
  </numFmts>
  <fonts count="25" x14ac:knownFonts="1">
    <font>
      <sz val="10"/>
      <name val="Arial"/>
    </font>
    <font>
      <b/>
      <sz val="10"/>
      <color indexed="81"/>
      <name val="Tahoma"/>
      <family val="2"/>
    </font>
    <font>
      <sz val="10"/>
      <name val="Arial"/>
      <family val="2"/>
    </font>
    <font>
      <sz val="11"/>
      <color rgb="FFFF0000"/>
      <name val="Calibri"/>
      <family val="2"/>
      <scheme val="minor"/>
    </font>
    <font>
      <b/>
      <i/>
      <sz val="6"/>
      <name val="Calibri"/>
      <family val="2"/>
      <scheme val="minor"/>
    </font>
    <font>
      <sz val="10"/>
      <name val="Calibri"/>
      <family val="2"/>
      <scheme val="minor"/>
    </font>
    <font>
      <b/>
      <sz val="14"/>
      <name val="Calibri"/>
      <family val="2"/>
      <scheme val="minor"/>
    </font>
    <font>
      <b/>
      <sz val="8"/>
      <name val="Calibri"/>
      <family val="2"/>
      <scheme val="minor"/>
    </font>
    <font>
      <sz val="9"/>
      <name val="Calibri"/>
      <family val="2"/>
      <scheme val="minor"/>
    </font>
    <font>
      <b/>
      <sz val="9"/>
      <name val="Calibri"/>
      <family val="2"/>
      <scheme val="minor"/>
    </font>
    <font>
      <sz val="10"/>
      <color rgb="FFFF0000"/>
      <name val="Calibri"/>
      <family val="2"/>
      <scheme val="minor"/>
    </font>
    <font>
      <b/>
      <sz val="9"/>
      <color rgb="FFFF0000"/>
      <name val="Calibri"/>
      <family val="2"/>
      <scheme val="minor"/>
    </font>
    <font>
      <sz val="8"/>
      <name val="Calibri"/>
      <family val="2"/>
      <scheme val="minor"/>
    </font>
    <font>
      <sz val="10"/>
      <color rgb="FF0000FF"/>
      <name val="Calibri"/>
      <family val="2"/>
      <scheme val="minor"/>
    </font>
    <font>
      <b/>
      <sz val="10"/>
      <color rgb="FF0000FF"/>
      <name val="Calibri"/>
      <family val="2"/>
      <scheme val="minor"/>
    </font>
    <font>
      <sz val="8"/>
      <color rgb="FF000000"/>
      <name val="Segoe UI"/>
      <family val="2"/>
    </font>
    <font>
      <b/>
      <sz val="8"/>
      <color rgb="FFFF0000"/>
      <name val="Calibri"/>
      <family val="2"/>
      <scheme val="minor"/>
    </font>
    <font>
      <sz val="9"/>
      <color indexed="81"/>
      <name val="Tahoma"/>
      <family val="2"/>
    </font>
    <font>
      <b/>
      <sz val="9"/>
      <color indexed="81"/>
      <name val="Tahoma"/>
      <family val="2"/>
    </font>
    <font>
      <b/>
      <sz val="6"/>
      <name val="Calibri"/>
      <family val="2"/>
      <scheme val="minor"/>
    </font>
    <font>
      <sz val="8"/>
      <color theme="0"/>
      <name val="Calibri"/>
      <family val="2"/>
      <scheme val="minor"/>
    </font>
    <font>
      <sz val="11"/>
      <color rgb="FF0000FF"/>
      <name val="Calibri"/>
      <family val="2"/>
      <scheme val="minor"/>
    </font>
    <font>
      <sz val="11"/>
      <name val="Calibri"/>
      <family val="2"/>
      <scheme val="minor"/>
    </font>
    <font>
      <b/>
      <sz val="10"/>
      <name val="Calibri"/>
      <family val="2"/>
      <scheme val="minor"/>
    </font>
    <font>
      <sz val="10"/>
      <color theme="0"/>
      <name val="Calibri"/>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s>
  <borders count="4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s>
  <cellStyleXfs count="2">
    <xf numFmtId="0" fontId="0" fillId="0" borderId="0"/>
    <xf numFmtId="44" fontId="2" fillId="0" borderId="0" applyFont="0" applyFill="0" applyBorder="0" applyAlignment="0" applyProtection="0"/>
  </cellStyleXfs>
  <cellXfs count="271">
    <xf numFmtId="0" fontId="0" fillId="0" borderId="0" xfId="0"/>
    <xf numFmtId="0" fontId="4" fillId="0" borderId="0" xfId="0" applyFont="1"/>
    <xf numFmtId="0" fontId="5" fillId="0" borderId="0" xfId="0" applyFont="1"/>
    <xf numFmtId="0" fontId="7" fillId="0" borderId="0" xfId="0" applyFont="1"/>
    <xf numFmtId="44" fontId="10" fillId="0" borderId="4" xfId="1" applyFont="1" applyBorder="1" applyAlignment="1" applyProtection="1">
      <alignment vertical="center"/>
      <protection locked="0"/>
    </xf>
    <xf numFmtId="165" fontId="10" fillId="0" borderId="4" xfId="0" applyNumberFormat="1" applyFont="1" applyBorder="1" applyAlignment="1" applyProtection="1">
      <alignment horizontal="center" vertical="center"/>
      <protection locked="0"/>
    </xf>
    <xf numFmtId="165" fontId="10" fillId="0" borderId="11" xfId="0" applyNumberFormat="1" applyFont="1" applyBorder="1" applyAlignment="1" applyProtection="1">
      <alignment horizontal="center" vertical="center"/>
      <protection locked="0"/>
    </xf>
    <xf numFmtId="0" fontId="5" fillId="0" borderId="0" xfId="0" applyFont="1" applyAlignment="1">
      <alignment vertical="top"/>
    </xf>
    <xf numFmtId="0" fontId="5" fillId="0" borderId="0" xfId="0" applyFont="1" applyAlignment="1">
      <alignment vertical="top" wrapText="1"/>
    </xf>
    <xf numFmtId="0" fontId="7" fillId="0" borderId="7" xfId="0" applyFont="1" applyBorder="1"/>
    <xf numFmtId="166" fontId="13" fillId="0" borderId="11" xfId="0" applyNumberFormat="1" applyFont="1" applyBorder="1" applyAlignment="1" applyProtection="1">
      <alignment horizontal="center" vertical="center"/>
      <protection locked="0"/>
    </xf>
    <xf numFmtId="1" fontId="13" fillId="0" borderId="11" xfId="0" applyNumberFormat="1" applyFont="1" applyBorder="1" applyAlignment="1" applyProtection="1">
      <alignment horizontal="center" vertical="center"/>
      <protection locked="0"/>
    </xf>
    <xf numFmtId="165" fontId="10" fillId="0" borderId="15" xfId="0" applyNumberFormat="1" applyFont="1" applyBorder="1" applyAlignment="1" applyProtection="1">
      <alignment horizontal="center" vertical="center"/>
      <protection locked="0"/>
    </xf>
    <xf numFmtId="166" fontId="13" fillId="0" borderId="15" xfId="0" applyNumberFormat="1" applyFont="1" applyBorder="1" applyAlignment="1" applyProtection="1">
      <alignment horizontal="center" vertical="center"/>
      <protection locked="0"/>
    </xf>
    <xf numFmtId="44" fontId="10" fillId="0" borderId="15" xfId="1" applyFont="1" applyBorder="1" applyAlignment="1" applyProtection="1">
      <alignment vertical="center"/>
      <protection locked="0"/>
    </xf>
    <xf numFmtId="1" fontId="13" fillId="0" borderId="15" xfId="0" applyNumberFormat="1" applyFont="1" applyBorder="1" applyAlignment="1" applyProtection="1">
      <alignment horizontal="center" vertical="center"/>
      <protection locked="0"/>
    </xf>
    <xf numFmtId="0" fontId="11" fillId="0" borderId="15" xfId="0" applyFont="1" applyBorder="1" applyAlignment="1">
      <alignment horizontal="center" vertical="center" wrapText="1"/>
    </xf>
    <xf numFmtId="0" fontId="11" fillId="0" borderId="4" xfId="0" applyFont="1" applyBorder="1" applyAlignment="1">
      <alignment horizontal="center" vertical="center" wrapText="1"/>
    </xf>
    <xf numFmtId="44" fontId="13" fillId="0" borderId="15" xfId="1" applyFont="1" applyBorder="1" applyAlignment="1" applyProtection="1">
      <alignment horizontal="center" vertical="center"/>
      <protection locked="0"/>
    </xf>
    <xf numFmtId="44" fontId="13" fillId="0" borderId="4" xfId="1" applyFont="1" applyBorder="1" applyAlignment="1" applyProtection="1">
      <alignment horizontal="center" vertical="center"/>
      <protection locked="0"/>
    </xf>
    <xf numFmtId="44" fontId="5" fillId="0" borderId="15" xfId="1" applyFont="1" applyBorder="1" applyAlignment="1" applyProtection="1">
      <alignment horizontal="center" vertical="center"/>
      <protection locked="0"/>
    </xf>
    <xf numFmtId="44" fontId="5" fillId="0" borderId="4" xfId="1" applyFont="1" applyBorder="1" applyAlignment="1" applyProtection="1">
      <alignment horizontal="center" vertical="center"/>
      <protection locked="0"/>
    </xf>
    <xf numFmtId="44" fontId="13" fillId="0" borderId="29" xfId="1" applyFont="1" applyBorder="1" applyAlignment="1" applyProtection="1">
      <alignment horizontal="center" vertical="center"/>
      <protection locked="0"/>
    </xf>
    <xf numFmtId="44" fontId="13" fillId="0" borderId="7" xfId="1" applyFont="1" applyBorder="1" applyAlignment="1" applyProtection="1">
      <alignment horizontal="center" vertical="center"/>
      <protection locked="0"/>
    </xf>
    <xf numFmtId="44" fontId="13" fillId="0" borderId="16" xfId="1" applyFont="1" applyBorder="1" applyAlignment="1" applyProtection="1">
      <alignment horizontal="center" vertical="center"/>
      <protection locked="0"/>
    </xf>
    <xf numFmtId="0" fontId="5" fillId="0" borderId="0" xfId="0" applyFont="1" applyAlignment="1">
      <alignment vertical="center"/>
    </xf>
    <xf numFmtId="0" fontId="10" fillId="0" borderId="15" xfId="0" applyFont="1" applyBorder="1" applyAlignment="1" applyProtection="1">
      <alignment horizontal="center" vertical="center" wrapText="1" shrinkToFit="1"/>
      <protection locked="0"/>
    </xf>
    <xf numFmtId="0" fontId="10" fillId="0" borderId="4" xfId="0" applyFont="1" applyBorder="1" applyAlignment="1" applyProtection="1">
      <alignment horizontal="center" vertical="center" wrapText="1" shrinkToFit="1"/>
      <protection locked="0"/>
    </xf>
    <xf numFmtId="0" fontId="7" fillId="0" borderId="5" xfId="0" applyFont="1" applyBorder="1" applyAlignment="1">
      <alignment vertical="top" wrapText="1"/>
    </xf>
    <xf numFmtId="0" fontId="7" fillId="0" borderId="0" xfId="0" applyFont="1" applyAlignment="1">
      <alignment vertical="top" wrapText="1"/>
    </xf>
    <xf numFmtId="0" fontId="7" fillId="0" borderId="6" xfId="0" applyFont="1" applyBorder="1" applyAlignment="1">
      <alignment vertical="top" wrapText="1"/>
    </xf>
    <xf numFmtId="0" fontId="12" fillId="0" borderId="0" xfId="0" applyFont="1"/>
    <xf numFmtId="0" fontId="12" fillId="0" borderId="2" xfId="0" applyFont="1" applyBorder="1"/>
    <xf numFmtId="0" fontId="16" fillId="2" borderId="36"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20" fillId="0" borderId="2" xfId="0" applyFont="1" applyBorder="1"/>
    <xf numFmtId="0" fontId="20" fillId="0" borderId="0" xfId="0" applyFont="1"/>
    <xf numFmtId="0" fontId="16" fillId="3" borderId="36"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9" xfId="0" applyFont="1" applyBorder="1" applyAlignment="1">
      <alignment horizontal="center" vertical="center" wrapText="1"/>
    </xf>
    <xf numFmtId="44" fontId="10" fillId="0" borderId="15" xfId="1" applyFont="1" applyBorder="1" applyAlignment="1" applyProtection="1">
      <alignment horizontal="center" vertical="center"/>
      <protection locked="0"/>
    </xf>
    <xf numFmtId="44" fontId="10" fillId="0" borderId="4" xfId="1" applyFont="1" applyBorder="1" applyAlignment="1" applyProtection="1">
      <alignment horizontal="center" vertical="center"/>
      <protection locked="0"/>
    </xf>
    <xf numFmtId="165" fontId="10" fillId="5" borderId="15" xfId="0" applyNumberFormat="1" applyFont="1" applyFill="1" applyBorder="1" applyAlignment="1" applyProtection="1">
      <alignment horizontal="center" vertical="center"/>
      <protection locked="0"/>
    </xf>
    <xf numFmtId="165" fontId="10" fillId="5" borderId="4" xfId="0" applyNumberFormat="1" applyFont="1" applyFill="1" applyBorder="1" applyAlignment="1" applyProtection="1">
      <alignment horizontal="center" vertical="center"/>
      <protection locked="0"/>
    </xf>
    <xf numFmtId="1" fontId="10" fillId="0" borderId="15" xfId="0" applyNumberFormat="1" applyFont="1" applyBorder="1" applyAlignment="1" applyProtection="1">
      <alignment horizontal="center" vertical="center"/>
      <protection locked="0"/>
    </xf>
    <xf numFmtId="1" fontId="10" fillId="0" borderId="11" xfId="0" applyNumberFormat="1" applyFont="1" applyBorder="1" applyAlignment="1" applyProtection="1">
      <alignment horizontal="center" vertical="center"/>
      <protection locked="0"/>
    </xf>
    <xf numFmtId="1" fontId="13" fillId="0" borderId="27" xfId="0" applyNumberFormat="1" applyFont="1" applyBorder="1" applyAlignment="1" applyProtection="1">
      <alignment horizontal="center" vertical="center"/>
      <protection locked="0"/>
    </xf>
    <xf numFmtId="1" fontId="13" fillId="0" borderId="4" xfId="0" applyNumberFormat="1" applyFont="1" applyBorder="1" applyAlignment="1" applyProtection="1">
      <alignment horizontal="center" vertical="center"/>
      <protection locked="0"/>
    </xf>
    <xf numFmtId="0" fontId="7" fillId="2" borderId="36" xfId="0" applyFont="1" applyFill="1" applyBorder="1" applyAlignment="1" applyProtection="1">
      <alignment horizontal="center" vertical="center" wrapText="1"/>
      <protection locked="0"/>
    </xf>
    <xf numFmtId="0" fontId="7" fillId="2" borderId="24" xfId="0" applyFont="1" applyFill="1" applyBorder="1" applyAlignment="1" applyProtection="1">
      <alignment horizontal="center" vertical="center" wrapText="1"/>
      <protection locked="0"/>
    </xf>
    <xf numFmtId="0" fontId="7" fillId="2" borderId="23" xfId="0" applyFont="1" applyFill="1" applyBorder="1" applyAlignment="1" applyProtection="1">
      <alignment horizontal="center" vertical="center" wrapText="1"/>
      <protection locked="0"/>
    </xf>
    <xf numFmtId="0" fontId="7" fillId="3" borderId="36" xfId="0" applyFont="1" applyFill="1" applyBorder="1" applyAlignment="1" applyProtection="1">
      <alignment horizontal="center" vertical="center" wrapText="1"/>
      <protection locked="0"/>
    </xf>
    <xf numFmtId="0" fontId="7" fillId="3" borderId="37" xfId="0" applyFont="1" applyFill="1" applyBorder="1" applyAlignment="1" applyProtection="1">
      <alignment horizontal="center" vertical="center" wrapText="1"/>
      <protection locked="0"/>
    </xf>
    <xf numFmtId="0" fontId="5" fillId="0" borderId="15"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165" fontId="5" fillId="0" borderId="15" xfId="0" applyNumberFormat="1" applyFont="1" applyBorder="1" applyAlignment="1" applyProtection="1">
      <alignment horizontal="center" vertical="center"/>
      <protection locked="0"/>
    </xf>
    <xf numFmtId="165" fontId="5" fillId="0" borderId="4" xfId="0" applyNumberFormat="1" applyFont="1" applyBorder="1" applyAlignment="1" applyProtection="1">
      <alignment horizontal="center" vertical="center"/>
      <protection locked="0"/>
    </xf>
    <xf numFmtId="165" fontId="5" fillId="0" borderId="11" xfId="0" applyNumberFormat="1" applyFont="1" applyBorder="1" applyAlignment="1" applyProtection="1">
      <alignment horizontal="center" vertical="center"/>
      <protection locked="0"/>
    </xf>
    <xf numFmtId="1" fontId="5" fillId="0" borderId="15" xfId="0" applyNumberFormat="1" applyFont="1" applyBorder="1" applyAlignment="1" applyProtection="1">
      <alignment horizontal="center" vertical="center"/>
      <protection locked="0"/>
    </xf>
    <xf numFmtId="1" fontId="5" fillId="0" borderId="11"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44" fontId="5" fillId="0" borderId="15" xfId="1" applyFont="1" applyBorder="1" applyAlignment="1" applyProtection="1">
      <alignment vertical="center"/>
      <protection locked="0"/>
    </xf>
    <xf numFmtId="44" fontId="5" fillId="0" borderId="4" xfId="1" applyFont="1" applyBorder="1" applyAlignment="1" applyProtection="1">
      <alignment vertical="center"/>
      <protection locked="0"/>
    </xf>
    <xf numFmtId="0" fontId="24" fillId="0" borderId="0" xfId="0" applyFont="1"/>
    <xf numFmtId="0" fontId="7" fillId="0" borderId="4" xfId="0" applyFont="1" applyBorder="1" applyAlignment="1">
      <alignment horizontal="center" wrapText="1"/>
    </xf>
    <xf numFmtId="0" fontId="7" fillId="0" borderId="11" xfId="0" applyFont="1" applyBorder="1" applyAlignment="1">
      <alignment horizontal="center" wrapText="1"/>
    </xf>
    <xf numFmtId="0" fontId="8" fillId="0" borderId="4" xfId="0" applyFont="1" applyBorder="1" applyAlignment="1">
      <alignment horizontal="center" vertical="center"/>
    </xf>
    <xf numFmtId="0" fontId="5" fillId="0" borderId="5" xfId="0" applyFont="1" applyBorder="1"/>
    <xf numFmtId="0" fontId="5" fillId="0" borderId="6" xfId="0" applyFont="1" applyBorder="1"/>
    <xf numFmtId="169" fontId="5" fillId="0" borderId="14" xfId="0" applyNumberFormat="1" applyFont="1" applyBorder="1" applyAlignment="1" applyProtection="1">
      <alignment horizontal="center"/>
      <protection locked="0"/>
    </xf>
    <xf numFmtId="168" fontId="5" fillId="0" borderId="14" xfId="0" applyNumberFormat="1" applyFont="1" applyBorder="1" applyAlignment="1" applyProtection="1">
      <alignment horizontal="center"/>
      <protection locked="0"/>
    </xf>
    <xf numFmtId="0" fontId="9" fillId="4" borderId="11" xfId="0" applyFont="1" applyFill="1" applyBorder="1" applyAlignment="1">
      <alignment horizontal="center" vertical="center" wrapText="1"/>
    </xf>
    <xf numFmtId="0" fontId="7" fillId="3" borderId="46" xfId="0" applyFont="1" applyFill="1" applyBorder="1" applyAlignment="1" applyProtection="1">
      <alignment horizontal="center" vertical="center" wrapText="1"/>
      <protection locked="0"/>
    </xf>
    <xf numFmtId="0" fontId="5" fillId="0" borderId="43" xfId="0" applyFont="1" applyBorder="1" applyAlignment="1" applyProtection="1">
      <alignment horizontal="center" vertical="center" wrapText="1" shrinkToFit="1"/>
      <protection locked="0"/>
    </xf>
    <xf numFmtId="1" fontId="5" fillId="0" borderId="43" xfId="0" applyNumberFormat="1" applyFont="1" applyBorder="1" applyAlignment="1" applyProtection="1">
      <alignment horizontal="center" vertical="center"/>
      <protection locked="0"/>
    </xf>
    <xf numFmtId="0" fontId="9" fillId="0" borderId="43" xfId="0" applyFont="1" applyBorder="1" applyAlignment="1" applyProtection="1">
      <alignment horizontal="center" vertical="center" wrapText="1"/>
      <protection locked="0"/>
    </xf>
    <xf numFmtId="44" fontId="5" fillId="0" borderId="43" xfId="1" applyFont="1" applyBorder="1" applyAlignment="1" applyProtection="1">
      <alignment vertical="center"/>
      <protection locked="0"/>
    </xf>
    <xf numFmtId="44" fontId="5" fillId="0" borderId="43" xfId="1" applyFont="1" applyBorder="1" applyAlignment="1" applyProtection="1">
      <alignment horizontal="center" vertical="center"/>
      <protection locked="0"/>
    </xf>
    <xf numFmtId="0" fontId="16" fillId="3" borderId="46" xfId="0" applyFont="1" applyFill="1" applyBorder="1" applyAlignment="1">
      <alignment horizontal="center" vertical="center" wrapText="1"/>
    </xf>
    <xf numFmtId="0" fontId="10" fillId="0" borderId="43" xfId="0" applyFont="1" applyBorder="1" applyAlignment="1" applyProtection="1">
      <alignment horizontal="center" vertical="center" wrapText="1" shrinkToFit="1"/>
      <protection locked="0"/>
    </xf>
    <xf numFmtId="165" fontId="10" fillId="5" borderId="43" xfId="0" applyNumberFormat="1" applyFont="1" applyFill="1" applyBorder="1" applyAlignment="1" applyProtection="1">
      <alignment horizontal="center" vertical="center"/>
      <protection locked="0"/>
    </xf>
    <xf numFmtId="1" fontId="10" fillId="0" borderId="43" xfId="0" applyNumberFormat="1" applyFont="1" applyBorder="1" applyAlignment="1" applyProtection="1">
      <alignment horizontal="center" vertical="center"/>
      <protection locked="0"/>
    </xf>
    <xf numFmtId="1" fontId="13" fillId="0" borderId="43" xfId="0" applyNumberFormat="1" applyFont="1" applyBorder="1" applyAlignment="1" applyProtection="1">
      <alignment horizontal="center" vertical="center"/>
      <protection locked="0"/>
    </xf>
    <xf numFmtId="0" fontId="11" fillId="0" borderId="43" xfId="0" applyFont="1" applyBorder="1" applyAlignment="1">
      <alignment horizontal="center" vertical="center" wrapText="1"/>
    </xf>
    <xf numFmtId="44" fontId="10" fillId="0" borderId="43" xfId="1" applyFont="1" applyBorder="1" applyAlignment="1" applyProtection="1">
      <alignment vertical="center"/>
      <protection locked="0"/>
    </xf>
    <xf numFmtId="44" fontId="13" fillId="0" borderId="43" xfId="1" applyFont="1" applyBorder="1" applyAlignment="1" applyProtection="1">
      <alignment horizontal="center" vertical="center"/>
      <protection locked="0"/>
    </xf>
    <xf numFmtId="44" fontId="10" fillId="0" borderId="43" xfId="1" applyFont="1" applyBorder="1" applyAlignment="1" applyProtection="1">
      <alignment horizontal="center" vertical="center"/>
      <protection locked="0"/>
    </xf>
    <xf numFmtId="44" fontId="13" fillId="0" borderId="45" xfId="1" applyFont="1" applyBorder="1" applyAlignment="1" applyProtection="1">
      <alignment horizontal="center" vertical="center"/>
      <protection locked="0"/>
    </xf>
    <xf numFmtId="0" fontId="8" fillId="0" borderId="1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165" fontId="5" fillId="6" borderId="15" xfId="0" applyNumberFormat="1" applyFont="1" applyFill="1" applyBorder="1" applyAlignment="1" applyProtection="1">
      <alignment horizontal="center" vertical="center"/>
      <protection locked="0"/>
    </xf>
    <xf numFmtId="165" fontId="5" fillId="6" borderId="4" xfId="0" applyNumberFormat="1" applyFont="1" applyFill="1" applyBorder="1" applyAlignment="1" applyProtection="1">
      <alignment horizontal="center" vertical="center"/>
      <protection locked="0"/>
    </xf>
    <xf numFmtId="165" fontId="5" fillId="6" borderId="43" xfId="0" applyNumberFormat="1" applyFont="1" applyFill="1" applyBorder="1" applyAlignment="1" applyProtection="1">
      <alignment horizontal="center" vertical="center"/>
      <protection locked="0"/>
    </xf>
    <xf numFmtId="166" fontId="5" fillId="7" borderId="15" xfId="0" applyNumberFormat="1" applyFont="1" applyFill="1" applyBorder="1" applyAlignment="1">
      <alignment horizontal="center" vertical="center"/>
    </xf>
    <xf numFmtId="166" fontId="5" fillId="7" borderId="11" xfId="0" applyNumberFormat="1" applyFont="1" applyFill="1" applyBorder="1" applyAlignment="1">
      <alignment horizontal="center" vertical="center"/>
    </xf>
    <xf numFmtId="1" fontId="5" fillId="7" borderId="27" xfId="0" applyNumberFormat="1" applyFont="1" applyFill="1" applyBorder="1" applyAlignment="1">
      <alignment horizontal="center" vertical="center"/>
    </xf>
    <xf numFmtId="1" fontId="5" fillId="7" borderId="4" xfId="0" applyNumberFormat="1" applyFont="1" applyFill="1" applyBorder="1" applyAlignment="1">
      <alignment horizontal="center" vertical="center"/>
    </xf>
    <xf numFmtId="1" fontId="5" fillId="7" borderId="12" xfId="0" applyNumberFormat="1" applyFont="1" applyFill="1" applyBorder="1" applyAlignment="1">
      <alignment horizontal="center" vertical="center"/>
    </xf>
    <xf numFmtId="1" fontId="5" fillId="7" borderId="15" xfId="0" applyNumberFormat="1" applyFont="1" applyFill="1" applyBorder="1" applyAlignment="1">
      <alignment horizontal="center" vertical="center"/>
    </xf>
    <xf numFmtId="1" fontId="5" fillId="7" borderId="11" xfId="0" applyNumberFormat="1" applyFont="1" applyFill="1" applyBorder="1" applyAlignment="1">
      <alignment horizontal="center" vertical="center"/>
    </xf>
    <xf numFmtId="1" fontId="5" fillId="7" borderId="43" xfId="0" applyNumberFormat="1" applyFont="1" applyFill="1" applyBorder="1" applyAlignment="1">
      <alignment horizontal="center" vertical="center"/>
    </xf>
    <xf numFmtId="44" fontId="5" fillId="7" borderId="15" xfId="1" applyFont="1" applyFill="1" applyBorder="1" applyAlignment="1" applyProtection="1">
      <alignment horizontal="center" vertical="center"/>
    </xf>
    <xf numFmtId="44" fontId="5" fillId="7" borderId="4" xfId="1" applyFont="1" applyFill="1" applyBorder="1" applyAlignment="1" applyProtection="1">
      <alignment horizontal="center" vertical="center"/>
    </xf>
    <xf numFmtId="44" fontId="5" fillId="7" borderId="43" xfId="1" applyFont="1" applyFill="1" applyBorder="1" applyAlignment="1" applyProtection="1">
      <alignment horizontal="center" vertical="center"/>
    </xf>
    <xf numFmtId="44" fontId="5" fillId="7" borderId="29" xfId="1" applyFont="1" applyFill="1" applyBorder="1" applyAlignment="1" applyProtection="1">
      <alignment horizontal="center" vertical="center"/>
    </xf>
    <xf numFmtId="44" fontId="5" fillId="7" borderId="7" xfId="1" applyFont="1" applyFill="1" applyBorder="1" applyAlignment="1" applyProtection="1">
      <alignment horizontal="center" vertical="center"/>
    </xf>
    <xf numFmtId="44" fontId="5" fillId="7" borderId="16" xfId="1" applyFont="1" applyFill="1" applyBorder="1" applyAlignment="1" applyProtection="1">
      <alignment horizontal="center" vertical="center"/>
    </xf>
    <xf numFmtId="44" fontId="5" fillId="7" borderId="45" xfId="1" applyFont="1" applyFill="1" applyBorder="1" applyAlignment="1" applyProtection="1">
      <alignment horizontal="center" vertical="center"/>
    </xf>
    <xf numFmtId="167" fontId="8" fillId="7" borderId="4" xfId="0" applyNumberFormat="1" applyFont="1" applyFill="1" applyBorder="1" applyAlignment="1">
      <alignment horizontal="center" vertical="center"/>
    </xf>
    <xf numFmtId="1" fontId="13" fillId="7" borderId="27" xfId="0" applyNumberFormat="1" applyFont="1" applyFill="1" applyBorder="1" applyAlignment="1">
      <alignment horizontal="center" vertical="center"/>
    </xf>
    <xf numFmtId="1" fontId="13" fillId="7" borderId="4" xfId="0" applyNumberFormat="1" applyFont="1" applyFill="1" applyBorder="1" applyAlignment="1">
      <alignment horizontal="center" vertical="center"/>
    </xf>
    <xf numFmtId="1" fontId="13" fillId="7" borderId="12" xfId="0" applyNumberFormat="1" applyFont="1" applyFill="1" applyBorder="1" applyAlignment="1">
      <alignment horizontal="center" vertical="center"/>
    </xf>
    <xf numFmtId="14" fontId="5" fillId="0" borderId="10" xfId="0" applyNumberFormat="1" applyFont="1" applyBorder="1" applyAlignment="1">
      <alignment horizontal="left"/>
    </xf>
    <xf numFmtId="14" fontId="5" fillId="0" borderId="8" xfId="0" applyNumberFormat="1" applyFont="1" applyBorder="1" applyAlignment="1">
      <alignment horizontal="left"/>
    </xf>
    <xf numFmtId="14" fontId="5" fillId="0" borderId="9" xfId="0" applyNumberFormat="1" applyFont="1" applyBorder="1" applyAlignment="1">
      <alignment horizontal="left"/>
    </xf>
    <xf numFmtId="44" fontId="5" fillId="7" borderId="4" xfId="0" applyNumberFormat="1" applyFont="1" applyFill="1" applyBorder="1" applyAlignment="1">
      <alignment horizontal="left" vertical="center"/>
    </xf>
    <xf numFmtId="44" fontId="5" fillId="7" borderId="43" xfId="0" applyNumberFormat="1" applyFont="1" applyFill="1" applyBorder="1" applyAlignment="1">
      <alignment horizontal="left" vertical="center"/>
    </xf>
    <xf numFmtId="44" fontId="5" fillId="7" borderId="44" xfId="0" applyNumberFormat="1" applyFont="1" applyFill="1" applyBorder="1" applyAlignment="1">
      <alignment horizontal="left" vertical="center"/>
    </xf>
    <xf numFmtId="44" fontId="5" fillId="7" borderId="45" xfId="0" applyNumberFormat="1" applyFont="1" applyFill="1" applyBorder="1" applyAlignment="1">
      <alignment horizontal="left" vertical="center"/>
    </xf>
    <xf numFmtId="0" fontId="9" fillId="0" borderId="17" xfId="0" applyFont="1" applyBorder="1" applyAlignment="1">
      <alignment horizontal="right" vertical="center" wrapText="1" indent="2"/>
    </xf>
    <xf numFmtId="0" fontId="9" fillId="0" borderId="18" xfId="0" applyFont="1" applyBorder="1" applyAlignment="1">
      <alignment horizontal="right" vertical="center" wrapText="1" indent="2"/>
    </xf>
    <xf numFmtId="0" fontId="9" fillId="0" borderId="19" xfId="0" applyFont="1" applyBorder="1" applyAlignment="1">
      <alignment horizontal="right" vertical="center" wrapText="1" indent="2"/>
    </xf>
    <xf numFmtId="44" fontId="23" fillId="7" borderId="20" xfId="1" applyFont="1" applyFill="1" applyBorder="1" applyAlignment="1" applyProtection="1">
      <alignment horizontal="center" vertical="center"/>
    </xf>
    <xf numFmtId="44" fontId="23" fillId="7" borderId="21" xfId="1" applyFont="1" applyFill="1" applyBorder="1" applyAlignment="1" applyProtection="1">
      <alignment horizontal="center" vertical="center"/>
    </xf>
    <xf numFmtId="1" fontId="5" fillId="7" borderId="27" xfId="0" applyNumberFormat="1" applyFont="1" applyFill="1" applyBorder="1" applyAlignment="1">
      <alignment horizontal="center" vertical="center" shrinkToFit="1"/>
    </xf>
    <xf numFmtId="0" fontId="5" fillId="7" borderId="13" xfId="0" applyFont="1" applyFill="1" applyBorder="1" applyAlignment="1">
      <alignment horizontal="center" vertical="center" shrinkToFi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44" fontId="23" fillId="7" borderId="11" xfId="1" applyFont="1" applyFill="1" applyBorder="1" applyAlignment="1" applyProtection="1">
      <alignment horizontal="center" vertical="center"/>
    </xf>
    <xf numFmtId="44" fontId="23" fillId="7" borderId="28" xfId="1" applyFont="1" applyFill="1" applyBorder="1" applyAlignment="1" applyProtection="1">
      <alignment horizontal="center" vertical="center"/>
    </xf>
    <xf numFmtId="44" fontId="5" fillId="7" borderId="11" xfId="1" applyFont="1" applyFill="1" applyBorder="1" applyAlignment="1" applyProtection="1">
      <alignment horizontal="center" vertical="center"/>
    </xf>
    <xf numFmtId="44" fontId="5" fillId="7" borderId="28" xfId="1" applyFont="1" applyFill="1" applyBorder="1" applyAlignment="1" applyProtection="1">
      <alignment horizontal="center" vertical="center"/>
    </xf>
    <xf numFmtId="44" fontId="5" fillId="7" borderId="38" xfId="1" applyFont="1" applyFill="1" applyBorder="1" applyAlignment="1" applyProtection="1">
      <alignment horizontal="center" vertical="center"/>
    </xf>
    <xf numFmtId="44" fontId="5" fillId="7" borderId="39" xfId="1" applyFont="1" applyFill="1" applyBorder="1" applyAlignment="1" applyProtection="1">
      <alignment horizontal="center" vertical="center"/>
    </xf>
    <xf numFmtId="0" fontId="12" fillId="0" borderId="0" xfId="0" applyFont="1" applyAlignment="1">
      <alignment horizontal="center"/>
    </xf>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22" fillId="0" borderId="10" xfId="0" applyFont="1" applyBorder="1" applyAlignment="1" applyProtection="1">
      <alignment horizontal="left"/>
      <protection locked="0"/>
    </xf>
    <xf numFmtId="0" fontId="22" fillId="0" borderId="8" xfId="0" applyFont="1" applyBorder="1" applyAlignment="1" applyProtection="1">
      <alignment horizontal="left"/>
      <protection locked="0"/>
    </xf>
    <xf numFmtId="0" fontId="22" fillId="0" borderId="9" xfId="0" applyFont="1" applyBorder="1" applyAlignment="1" applyProtection="1">
      <alignment horizontal="left"/>
      <protection locked="0"/>
    </xf>
    <xf numFmtId="0" fontId="22" fillId="0" borderId="10" xfId="0" applyFont="1" applyBorder="1" applyAlignment="1" applyProtection="1">
      <alignment horizontal="center"/>
      <protection locked="0"/>
    </xf>
    <xf numFmtId="0" fontId="22" fillId="0" borderId="9" xfId="0" applyFont="1" applyBorder="1" applyAlignment="1" applyProtection="1">
      <alignment horizontal="center"/>
      <protection locked="0"/>
    </xf>
    <xf numFmtId="169" fontId="22" fillId="0" borderId="10" xfId="0" applyNumberFormat="1" applyFont="1" applyBorder="1" applyAlignment="1" applyProtection="1">
      <alignment horizontal="center"/>
      <protection locked="0"/>
    </xf>
    <xf numFmtId="169" fontId="22" fillId="0" borderId="9" xfId="0" applyNumberFormat="1" applyFont="1" applyBorder="1" applyAlignment="1" applyProtection="1">
      <alignment horizontal="center"/>
      <protection locked="0"/>
    </xf>
    <xf numFmtId="0" fontId="5" fillId="0" borderId="10" xfId="0" applyFont="1" applyBorder="1" applyAlignment="1" applyProtection="1">
      <alignment horizontal="left" vertical="top" wrapText="1" indent="1"/>
      <protection locked="0"/>
    </xf>
    <xf numFmtId="0" fontId="5" fillId="0" borderId="8" xfId="0" applyFont="1" applyBorder="1" applyAlignment="1" applyProtection="1">
      <alignment horizontal="left" vertical="top" wrapText="1" indent="1"/>
      <protection locked="0"/>
    </xf>
    <xf numFmtId="0" fontId="5" fillId="0" borderId="9" xfId="0" applyFont="1" applyBorder="1" applyAlignment="1" applyProtection="1">
      <alignment horizontal="left" vertical="top" wrapText="1" indent="1"/>
      <protection locked="0"/>
    </xf>
    <xf numFmtId="0" fontId="5" fillId="0" borderId="10" xfId="0" applyFont="1" applyBorder="1" applyAlignment="1" applyProtection="1">
      <alignment horizontal="left"/>
      <protection locked="0"/>
    </xf>
    <xf numFmtId="0" fontId="5" fillId="0" borderId="8" xfId="0" applyFont="1" applyBorder="1" applyAlignment="1" applyProtection="1">
      <alignment horizontal="left"/>
      <protection locked="0"/>
    </xf>
    <xf numFmtId="0" fontId="5" fillId="0" borderId="9" xfId="0" applyFont="1" applyBorder="1" applyAlignment="1" applyProtection="1">
      <alignment horizontal="left"/>
      <protection locked="0"/>
    </xf>
    <xf numFmtId="0" fontId="9" fillId="0" borderId="27" xfId="0" applyFont="1" applyBorder="1" applyAlignment="1">
      <alignment horizontal="right" vertical="center" wrapText="1" indent="2"/>
    </xf>
    <xf numFmtId="0" fontId="9" fillId="0" borderId="12" xfId="0" applyFont="1" applyBorder="1" applyAlignment="1">
      <alignment horizontal="right" vertical="center" wrapText="1" indent="2"/>
    </xf>
    <xf numFmtId="0" fontId="9" fillId="0" borderId="13" xfId="0" applyFont="1" applyBorder="1" applyAlignment="1">
      <alignment horizontal="right" vertical="center" wrapText="1" indent="2"/>
    </xf>
    <xf numFmtId="0" fontId="7" fillId="2" borderId="22"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44" fontId="5" fillId="7" borderId="14" xfId="0" applyNumberFormat="1" applyFont="1" applyFill="1" applyBorder="1" applyAlignment="1">
      <alignment horizontal="left" vertical="center"/>
    </xf>
    <xf numFmtId="44" fontId="5" fillId="7" borderId="42" xfId="0" applyNumberFormat="1" applyFont="1" applyFill="1" applyBorder="1" applyAlignment="1">
      <alignment horizontal="left" vertical="center"/>
    </xf>
    <xf numFmtId="1" fontId="5" fillId="7" borderId="40" xfId="0" applyNumberFormat="1" applyFont="1" applyFill="1" applyBorder="1" applyAlignment="1">
      <alignment horizontal="center" vertical="center" shrinkToFit="1"/>
    </xf>
    <xf numFmtId="0" fontId="5" fillId="7" borderId="9" xfId="0" applyFont="1" applyFill="1" applyBorder="1" applyAlignment="1">
      <alignment horizontal="center" vertical="center" shrinkToFit="1"/>
    </xf>
    <xf numFmtId="0" fontId="5" fillId="7" borderId="27" xfId="0" applyFont="1" applyFill="1" applyBorder="1" applyAlignment="1">
      <alignment horizontal="center" vertical="center" shrinkToFit="1"/>
    </xf>
    <xf numFmtId="44" fontId="5" fillId="7" borderId="10" xfId="1" applyFont="1" applyFill="1" applyBorder="1" applyAlignment="1" applyProtection="1">
      <alignment horizontal="center" vertical="center"/>
    </xf>
    <xf numFmtId="44" fontId="5" fillId="7" borderId="41" xfId="1" applyFont="1" applyFill="1" applyBorder="1" applyAlignment="1" applyProtection="1">
      <alignment horizontal="center" vertical="center"/>
    </xf>
    <xf numFmtId="164" fontId="22" fillId="0" borderId="5" xfId="0" applyNumberFormat="1" applyFont="1" applyBorder="1" applyAlignment="1" applyProtection="1">
      <alignment horizontal="center"/>
      <protection locked="0"/>
    </xf>
    <xf numFmtId="164" fontId="22" fillId="0" borderId="6" xfId="0" applyNumberFormat="1" applyFont="1" applyBorder="1" applyAlignment="1" applyProtection="1">
      <alignment horizontal="center"/>
      <protection locked="0"/>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9" fillId="0" borderId="22" xfId="0" applyFont="1" applyBorder="1" applyAlignment="1">
      <alignment horizontal="right" vertical="center" wrapText="1" indent="2"/>
    </xf>
    <xf numFmtId="0" fontId="9" fillId="0" borderId="23" xfId="0" applyFont="1" applyBorder="1" applyAlignment="1">
      <alignment horizontal="right" vertical="center" wrapText="1" indent="2"/>
    </xf>
    <xf numFmtId="0" fontId="9" fillId="0" borderId="24" xfId="0" applyFont="1" applyBorder="1" applyAlignment="1">
      <alignment horizontal="right" vertical="center" wrapText="1" indent="2"/>
    </xf>
    <xf numFmtId="44" fontId="23" fillId="7" borderId="25" xfId="1" applyFont="1" applyFill="1" applyBorder="1" applyAlignment="1" applyProtection="1">
      <alignment horizontal="center" vertical="center"/>
    </xf>
    <xf numFmtId="44" fontId="23" fillId="7" borderId="26" xfId="1" applyFont="1" applyFill="1" applyBorder="1" applyAlignment="1" applyProtection="1">
      <alignment horizontal="center" vertical="center"/>
    </xf>
    <xf numFmtId="0" fontId="7" fillId="2" borderId="7"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1" xfId="0" applyFont="1" applyFill="1" applyBorder="1" applyAlignment="1">
      <alignment horizontal="left" vertical="center" wrapText="1" indent="1"/>
    </xf>
    <xf numFmtId="0" fontId="7" fillId="2" borderId="2" xfId="0" applyFont="1" applyFill="1" applyBorder="1" applyAlignment="1">
      <alignment horizontal="left" vertical="center" wrapText="1" indent="1"/>
    </xf>
    <xf numFmtId="0" fontId="7" fillId="2" borderId="3"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7" fillId="2" borderId="0" xfId="0" applyFont="1" applyFill="1" applyAlignment="1">
      <alignment horizontal="left" vertical="center" wrapText="1" indent="1"/>
    </xf>
    <xf numFmtId="0" fontId="7" fillId="2" borderId="6" xfId="0" applyFont="1" applyFill="1" applyBorder="1" applyAlignment="1">
      <alignment horizontal="left" vertical="center" wrapText="1" indent="1"/>
    </xf>
    <xf numFmtId="0" fontId="7" fillId="3" borderId="7"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1" xfId="0" applyFont="1" applyFill="1" applyBorder="1" applyAlignment="1">
      <alignment horizontal="left" vertical="center" wrapText="1" indent="1"/>
    </xf>
    <xf numFmtId="0" fontId="7" fillId="3" borderId="2" xfId="0" applyFont="1" applyFill="1" applyBorder="1" applyAlignment="1">
      <alignment horizontal="left" vertical="center" wrapText="1" indent="1"/>
    </xf>
    <xf numFmtId="0" fontId="7" fillId="3" borderId="3"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7" fillId="3" borderId="0" xfId="0" applyFont="1" applyFill="1" applyAlignment="1">
      <alignment horizontal="left" vertical="center" wrapText="1" indent="1"/>
    </xf>
    <xf numFmtId="0" fontId="7" fillId="3" borderId="6" xfId="0" applyFont="1" applyFill="1" applyBorder="1" applyAlignment="1">
      <alignment horizontal="left" vertical="center" wrapText="1" indent="1"/>
    </xf>
    <xf numFmtId="0" fontId="5" fillId="0" borderId="5"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22" fillId="7" borderId="10" xfId="0" applyFont="1" applyFill="1" applyBorder="1" applyAlignment="1">
      <alignment horizontal="left"/>
    </xf>
    <xf numFmtId="0" fontId="22" fillId="7" borderId="8" xfId="0" applyFont="1" applyFill="1" applyBorder="1" applyAlignment="1">
      <alignment horizontal="left"/>
    </xf>
    <xf numFmtId="0" fontId="22" fillId="7" borderId="9" xfId="0" applyFont="1" applyFill="1" applyBorder="1" applyAlignment="1">
      <alignment horizontal="left"/>
    </xf>
    <xf numFmtId="0" fontId="22" fillId="7" borderId="10" xfId="0" applyFont="1" applyFill="1" applyBorder="1" applyAlignment="1">
      <alignment horizontal="center"/>
    </xf>
    <xf numFmtId="0" fontId="22" fillId="7" borderId="9" xfId="0" applyFont="1" applyFill="1" applyBorder="1" applyAlignment="1">
      <alignment horizontal="center"/>
    </xf>
    <xf numFmtId="168" fontId="22" fillId="7" borderId="10" xfId="0" applyNumberFormat="1" applyFont="1" applyFill="1" applyBorder="1" applyAlignment="1">
      <alignment horizontal="center"/>
    </xf>
    <xf numFmtId="168" fontId="22" fillId="7" borderId="9" xfId="0" applyNumberFormat="1" applyFont="1" applyFill="1" applyBorder="1" applyAlignment="1">
      <alignment horizontal="center"/>
    </xf>
    <xf numFmtId="168" fontId="22" fillId="0" borderId="10" xfId="0" applyNumberFormat="1" applyFont="1" applyBorder="1" applyAlignment="1" applyProtection="1">
      <alignment horizontal="center"/>
      <protection locked="0"/>
    </xf>
    <xf numFmtId="168" fontId="22" fillId="0" borderId="9" xfId="0" applyNumberFormat="1" applyFont="1" applyBorder="1" applyAlignment="1" applyProtection="1">
      <alignment horizontal="center"/>
      <protection locked="0"/>
    </xf>
    <xf numFmtId="0" fontId="5" fillId="7" borderId="5" xfId="0" applyFont="1" applyFill="1" applyBorder="1" applyAlignment="1">
      <alignment horizontal="left" vertical="center" wrapText="1"/>
    </xf>
    <xf numFmtId="0" fontId="5" fillId="7" borderId="0" xfId="0" applyFont="1" applyFill="1" applyAlignment="1">
      <alignment horizontal="left" vertical="center" wrapText="1"/>
    </xf>
    <xf numFmtId="0" fontId="5" fillId="7" borderId="6" xfId="0" applyFont="1" applyFill="1" applyBorder="1" applyAlignment="1">
      <alignment horizontal="left" vertical="center" wrapText="1"/>
    </xf>
    <xf numFmtId="0" fontId="9" fillId="0" borderId="38" xfId="0" applyFont="1" applyBorder="1" applyAlignment="1">
      <alignment horizontal="right" vertical="center" wrapText="1"/>
    </xf>
    <xf numFmtId="0" fontId="9" fillId="0" borderId="39" xfId="0" applyFont="1" applyBorder="1" applyAlignment="1">
      <alignment horizontal="right" vertical="center" wrapText="1"/>
    </xf>
    <xf numFmtId="0" fontId="9" fillId="4" borderId="11" xfId="0" applyFont="1" applyFill="1" applyBorder="1" applyAlignment="1">
      <alignment horizontal="right" vertical="center" wrapText="1"/>
    </xf>
    <xf numFmtId="0" fontId="9" fillId="4" borderId="28" xfId="0" applyFont="1" applyFill="1" applyBorder="1" applyAlignment="1">
      <alignment horizontal="right" vertical="center" wrapText="1"/>
    </xf>
    <xf numFmtId="0" fontId="9" fillId="0" borderId="11" xfId="0" applyFont="1" applyBorder="1" applyAlignment="1">
      <alignment horizontal="right" vertical="center" wrapText="1"/>
    </xf>
    <xf numFmtId="0" fontId="7" fillId="0" borderId="28" xfId="0" applyFont="1" applyBorder="1" applyAlignment="1">
      <alignment horizontal="right" vertical="center" wrapText="1"/>
    </xf>
    <xf numFmtId="0" fontId="9" fillId="0" borderId="28" xfId="0" applyFont="1" applyBorder="1" applyAlignment="1">
      <alignment horizontal="right" vertical="center" wrapText="1"/>
    </xf>
    <xf numFmtId="0" fontId="5" fillId="0" borderId="0" xfId="0" applyFont="1" applyAlignment="1">
      <alignment horizontal="left" vertical="top" wrapText="1"/>
    </xf>
    <xf numFmtId="0" fontId="7" fillId="0" borderId="11" xfId="0" applyFont="1" applyBorder="1" applyAlignment="1">
      <alignment horizontal="right" vertical="center" wrapText="1"/>
    </xf>
    <xf numFmtId="0" fontId="9" fillId="0" borderId="23" xfId="0" applyFont="1" applyBorder="1" applyAlignment="1">
      <alignment horizontal="right" vertical="center" wrapText="1"/>
    </xf>
    <xf numFmtId="0" fontId="9" fillId="0" borderId="24" xfId="0" applyFont="1" applyBorder="1" applyAlignment="1">
      <alignment horizontal="right" vertical="center" wrapText="1"/>
    </xf>
    <xf numFmtId="0" fontId="9" fillId="0" borderId="12" xfId="0" applyFont="1" applyBorder="1" applyAlignment="1">
      <alignment horizontal="right" vertical="center" wrapText="1"/>
    </xf>
    <xf numFmtId="0" fontId="9" fillId="0" borderId="13" xfId="0" applyFont="1" applyBorder="1" applyAlignment="1">
      <alignment horizontal="right" vertical="center" wrapText="1"/>
    </xf>
    <xf numFmtId="0" fontId="9" fillId="0" borderId="33" xfId="0" applyFont="1" applyBorder="1" applyAlignment="1">
      <alignment horizontal="right" vertical="center" wrapText="1" indent="1"/>
    </xf>
    <xf numFmtId="0" fontId="9" fillId="0" borderId="34" xfId="0" applyFont="1" applyBorder="1" applyAlignment="1">
      <alignment horizontal="right" vertical="center" wrapText="1" indent="1"/>
    </xf>
    <xf numFmtId="0" fontId="5" fillId="0" borderId="10"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9" xfId="0" applyFont="1" applyBorder="1" applyAlignment="1" applyProtection="1">
      <alignment vertical="top" wrapText="1"/>
      <protection locked="0"/>
    </xf>
    <xf numFmtId="0" fontId="5" fillId="7" borderId="10" xfId="0" applyFont="1" applyFill="1" applyBorder="1" applyAlignment="1">
      <alignment horizontal="left"/>
    </xf>
    <xf numFmtId="0" fontId="5" fillId="7" borderId="8" xfId="0" applyFont="1" applyFill="1" applyBorder="1" applyAlignment="1">
      <alignment horizontal="left"/>
    </xf>
    <xf numFmtId="0" fontId="5" fillId="7" borderId="9" xfId="0" applyFont="1" applyFill="1" applyBorder="1" applyAlignment="1">
      <alignment horizontal="left"/>
    </xf>
    <xf numFmtId="14" fontId="5" fillId="0" borderId="10" xfId="0" applyNumberFormat="1" applyFont="1" applyBorder="1" applyAlignment="1" applyProtection="1">
      <alignment horizontal="left"/>
      <protection locked="0"/>
    </xf>
    <xf numFmtId="14" fontId="5" fillId="0" borderId="8" xfId="0" applyNumberFormat="1" applyFont="1" applyBorder="1" applyAlignment="1" applyProtection="1">
      <alignment horizontal="left"/>
      <protection locked="0"/>
    </xf>
    <xf numFmtId="14" fontId="5" fillId="0" borderId="9" xfId="0" applyNumberFormat="1" applyFont="1" applyBorder="1" applyAlignment="1" applyProtection="1">
      <alignment horizontal="left"/>
      <protection locked="0"/>
    </xf>
    <xf numFmtId="0" fontId="10" fillId="0" borderId="10" xfId="0" applyFont="1" applyBorder="1" applyAlignment="1" applyProtection="1">
      <alignment vertical="top" wrapText="1"/>
      <protection locked="0"/>
    </xf>
    <xf numFmtId="0" fontId="10" fillId="0" borderId="10"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0" fontId="13" fillId="0" borderId="10" xfId="0" applyFont="1" applyBorder="1" applyAlignment="1">
      <alignment horizontal="left"/>
    </xf>
    <xf numFmtId="0" fontId="13" fillId="0" borderId="8" xfId="0" applyFont="1" applyBorder="1" applyAlignment="1">
      <alignment horizontal="left"/>
    </xf>
    <xf numFmtId="0" fontId="13" fillId="0" borderId="9" xfId="0" applyFont="1" applyBorder="1" applyAlignment="1">
      <alignment horizontal="left"/>
    </xf>
    <xf numFmtId="44" fontId="14" fillId="0" borderId="25" xfId="1" applyFont="1" applyBorder="1" applyAlignment="1" applyProtection="1">
      <alignment horizontal="center" vertical="center"/>
    </xf>
    <xf numFmtId="44" fontId="14" fillId="0" borderId="26" xfId="1" applyFont="1" applyBorder="1" applyAlignment="1" applyProtection="1">
      <alignment horizontal="center" vertical="center"/>
    </xf>
    <xf numFmtId="44" fontId="14" fillId="0" borderId="11" xfId="1" applyFont="1" applyBorder="1" applyAlignment="1" applyProtection="1">
      <alignment horizontal="center" vertical="center"/>
    </xf>
    <xf numFmtId="44" fontId="14" fillId="0" borderId="28" xfId="1" applyFont="1" applyBorder="1" applyAlignment="1" applyProtection="1">
      <alignment horizontal="center" vertical="center"/>
    </xf>
    <xf numFmtId="44" fontId="14" fillId="0" borderId="20" xfId="1" applyFont="1" applyBorder="1" applyAlignment="1" applyProtection="1">
      <alignment horizontal="center" vertical="center"/>
    </xf>
    <xf numFmtId="44" fontId="14" fillId="0" borderId="21" xfId="1" applyFont="1" applyBorder="1" applyAlignment="1" applyProtection="1">
      <alignment horizontal="center" vertical="center"/>
    </xf>
    <xf numFmtId="0" fontId="13" fillId="0" borderId="5" xfId="0" applyFont="1" applyBorder="1" applyAlignment="1" applyProtection="1">
      <alignment horizontal="left" vertical="center" wrapText="1" shrinkToFit="1"/>
      <protection locked="0"/>
    </xf>
    <xf numFmtId="0" fontId="13" fillId="0" borderId="0" xfId="0" applyFont="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5" xfId="0" applyFont="1" applyBorder="1" applyAlignment="1" applyProtection="1">
      <alignment horizontal="left" vertical="center" shrinkToFit="1"/>
      <protection locked="0"/>
    </xf>
    <xf numFmtId="164" fontId="3" fillId="0" borderId="5" xfId="0" applyNumberFormat="1" applyFont="1" applyBorder="1" applyAlignment="1" applyProtection="1">
      <alignment horizontal="center"/>
      <protection locked="0"/>
    </xf>
    <xf numFmtId="164" fontId="3" fillId="0" borderId="6" xfId="0" applyNumberFormat="1" applyFont="1" applyBorder="1" applyAlignment="1" applyProtection="1">
      <alignment horizontal="center"/>
      <protection locked="0"/>
    </xf>
    <xf numFmtId="0" fontId="21" fillId="0" borderId="10" xfId="0" applyFont="1" applyBorder="1" applyAlignment="1" applyProtection="1">
      <alignment horizontal="left"/>
      <protection locked="0"/>
    </xf>
    <xf numFmtId="0" fontId="21" fillId="0" borderId="8" xfId="0" applyFont="1" applyBorder="1" applyAlignment="1" applyProtection="1">
      <alignment horizontal="left"/>
      <protection locked="0"/>
    </xf>
    <xf numFmtId="0" fontId="21" fillId="0" borderId="9" xfId="0" applyFont="1" applyBorder="1" applyAlignment="1" applyProtection="1">
      <alignment horizontal="left"/>
      <protection locked="0"/>
    </xf>
    <xf numFmtId="168" fontId="21" fillId="0" borderId="10" xfId="0" applyNumberFormat="1" applyFont="1" applyBorder="1" applyAlignment="1" applyProtection="1">
      <alignment horizontal="center"/>
      <protection locked="0"/>
    </xf>
    <xf numFmtId="168" fontId="21" fillId="0" borderId="9" xfId="0" applyNumberFormat="1" applyFont="1" applyBorder="1" applyAlignment="1" applyProtection="1">
      <alignment horizontal="center"/>
      <protection locked="0"/>
    </xf>
    <xf numFmtId="168" fontId="3" fillId="0" borderId="10" xfId="0" applyNumberFormat="1" applyFont="1" applyBorder="1" applyAlignment="1" applyProtection="1">
      <alignment horizontal="center"/>
      <protection locked="0"/>
    </xf>
    <xf numFmtId="168" fontId="3" fillId="0" borderId="9" xfId="0" applyNumberFormat="1" applyFont="1" applyBorder="1" applyAlignment="1" applyProtection="1">
      <alignment horizontal="center"/>
      <protection locked="0"/>
    </xf>
    <xf numFmtId="0" fontId="21" fillId="0" borderId="10" xfId="0" applyFont="1" applyBorder="1" applyAlignment="1" applyProtection="1">
      <alignment horizontal="center"/>
      <protection locked="0"/>
    </xf>
    <xf numFmtId="0" fontId="21" fillId="0" borderId="9" xfId="0" applyFont="1" applyBorder="1" applyAlignment="1" applyProtection="1">
      <alignment horizontal="center"/>
      <protection locked="0"/>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2</xdr:col>
      <xdr:colOff>164523</xdr:colOff>
      <xdr:row>1</xdr:row>
      <xdr:rowOff>354163</xdr:rowOff>
    </xdr:to>
    <xdr:pic>
      <xdr:nvPicPr>
        <xdr:cNvPr id="2" name="Picture 5" descr="FLYING T">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520289" cy="456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9</xdr:col>
          <xdr:colOff>68580</xdr:colOff>
          <xdr:row>8</xdr:row>
          <xdr:rowOff>30480</xdr:rowOff>
        </xdr:from>
        <xdr:to>
          <xdr:col>10</xdr:col>
          <xdr:colOff>182880</xdr:colOff>
          <xdr:row>9</xdr:row>
          <xdr:rowOff>83820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22860</xdr:rowOff>
        </xdr:from>
        <xdr:to>
          <xdr:col>10</xdr:col>
          <xdr:colOff>190500</xdr:colOff>
          <xdr:row>8</xdr:row>
          <xdr:rowOff>30480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38100</xdr:rowOff>
        </xdr:from>
        <xdr:to>
          <xdr:col>9</xdr:col>
          <xdr:colOff>114300</xdr:colOff>
          <xdr:row>9</xdr:row>
          <xdr:rowOff>99060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7</xdr:row>
          <xdr:rowOff>22860</xdr:rowOff>
        </xdr:from>
        <xdr:to>
          <xdr:col>9</xdr:col>
          <xdr:colOff>114300</xdr:colOff>
          <xdr:row>8</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2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3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5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5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5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5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6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6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6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6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7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7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7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7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81643</xdr:colOff>
      <xdr:row>0</xdr:row>
      <xdr:rowOff>27214</xdr:rowOff>
    </xdr:from>
    <xdr:to>
      <xdr:col>3</xdr:col>
      <xdr:colOff>71993</xdr:colOff>
      <xdr:row>1</xdr:row>
      <xdr:rowOff>381000</xdr:rowOff>
    </xdr:to>
    <xdr:pic>
      <xdr:nvPicPr>
        <xdr:cNvPr id="2" name="Picture 5" descr="FLYING T">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3" y="27214"/>
          <a:ext cx="1600075" cy="4871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68580</xdr:colOff>
          <xdr:row>8</xdr:row>
          <xdr:rowOff>30480</xdr:rowOff>
        </xdr:from>
        <xdr:to>
          <xdr:col>11</xdr:col>
          <xdr:colOff>182880</xdr:colOff>
          <xdr:row>9</xdr:row>
          <xdr:rowOff>83820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8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7</xdr:row>
          <xdr:rowOff>22860</xdr:rowOff>
        </xdr:from>
        <xdr:to>
          <xdr:col>11</xdr:col>
          <xdr:colOff>190500</xdr:colOff>
          <xdr:row>8</xdr:row>
          <xdr:rowOff>30480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8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38100</xdr:rowOff>
        </xdr:from>
        <xdr:to>
          <xdr:col>10</xdr:col>
          <xdr:colOff>114300</xdr:colOff>
          <xdr:row>9</xdr:row>
          <xdr:rowOff>99060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8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769620</xdr:colOff>
          <xdr:row>7</xdr:row>
          <xdr:rowOff>22860</xdr:rowOff>
        </xdr:from>
        <xdr:to>
          <xdr:col>10</xdr:col>
          <xdr:colOff>114300</xdr:colOff>
          <xdr:row>8</xdr:row>
          <xdr:rowOff>38100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8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Doc Express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6.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2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7.xml.rels><?xml version="1.0" encoding="UTF-8" standalone="yes"?>
<Relationships xmlns="http://schemas.openxmlformats.org/package/2006/relationships"><Relationship Id="rId8" Type="http://schemas.openxmlformats.org/officeDocument/2006/relationships/comments" Target="../comments7.xml"/><Relationship Id="rId3" Type="http://schemas.openxmlformats.org/officeDocument/2006/relationships/vmlDrawing" Target="../drawings/vmlDrawing7.vml"/><Relationship Id="rId7" Type="http://schemas.openxmlformats.org/officeDocument/2006/relationships/ctrlProp" Target="../ctrlProps/ctrlProp2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8" Type="http://schemas.openxmlformats.org/officeDocument/2006/relationships/comments" Target="../comments8.xml"/><Relationship Id="rId3" Type="http://schemas.openxmlformats.org/officeDocument/2006/relationships/vmlDrawing" Target="../drawings/vmlDrawing8.vml"/><Relationship Id="rId7"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omments" Target="../comments9.xml"/><Relationship Id="rId3" Type="http://schemas.openxmlformats.org/officeDocument/2006/relationships/vmlDrawing" Target="../drawings/vmlDrawing9.vml"/><Relationship Id="rId7" Type="http://schemas.openxmlformats.org/officeDocument/2006/relationships/ctrlProp" Target="../ctrlProps/ctrlProp3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5.xml"/><Relationship Id="rId5" Type="http://schemas.openxmlformats.org/officeDocument/2006/relationships/ctrlProp" Target="../ctrlProps/ctrlProp34.xml"/><Relationship Id="rId4" Type="http://schemas.openxmlformats.org/officeDocument/2006/relationships/ctrlProp" Target="../ctrlProps/ctrlProp3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28"/>
  <sheetViews>
    <sheetView showGridLines="0" showZeros="0" tabSelected="1" view="pageBreakPreview" topLeftCell="A24" zoomScale="110" zoomScaleNormal="100" zoomScaleSheetLayoutView="110" workbookViewId="0">
      <selection activeCell="D26" sqref="D26:F26"/>
    </sheetView>
  </sheetViews>
  <sheetFormatPr defaultColWidth="9.109375" defaultRowHeight="13.8" x14ac:dyDescent="0.3"/>
  <cols>
    <col min="1" max="10" width="10.6640625" style="2" customWidth="1"/>
    <col min="11" max="16384" width="9.109375" style="2"/>
  </cols>
  <sheetData>
    <row r="1" spans="1:12" ht="10.5" customHeight="1" x14ac:dyDescent="0.3">
      <c r="A1" s="1"/>
      <c r="C1" s="179" t="s">
        <v>48</v>
      </c>
      <c r="D1" s="179"/>
      <c r="E1" s="179"/>
      <c r="F1" s="179"/>
      <c r="G1" s="179"/>
      <c r="H1" s="179"/>
      <c r="I1" s="179"/>
      <c r="J1" s="179"/>
    </row>
    <row r="2" spans="1:12" ht="32.25" customHeight="1" x14ac:dyDescent="0.3">
      <c r="C2" s="180"/>
      <c r="D2" s="180"/>
      <c r="E2" s="180"/>
      <c r="F2" s="180"/>
      <c r="G2" s="180"/>
      <c r="H2" s="180"/>
      <c r="I2" s="180"/>
      <c r="J2" s="180"/>
    </row>
    <row r="3" spans="1:12" s="3" customFormat="1" ht="12" customHeight="1" x14ac:dyDescent="0.2">
      <c r="A3" s="143" t="s">
        <v>0</v>
      </c>
      <c r="B3" s="144"/>
      <c r="C3" s="144"/>
      <c r="D3" s="144"/>
      <c r="E3" s="144"/>
      <c r="F3" s="145"/>
      <c r="G3" s="143" t="s">
        <v>3</v>
      </c>
      <c r="H3" s="145"/>
      <c r="I3" s="143" t="s">
        <v>1</v>
      </c>
      <c r="J3" s="145"/>
    </row>
    <row r="4" spans="1:12" ht="15.9" customHeight="1" x14ac:dyDescent="0.3">
      <c r="A4" s="146"/>
      <c r="B4" s="147"/>
      <c r="C4" s="147"/>
      <c r="D4" s="147"/>
      <c r="E4" s="147"/>
      <c r="F4" s="148"/>
      <c r="G4" s="149"/>
      <c r="H4" s="150"/>
      <c r="I4" s="149"/>
      <c r="J4" s="150"/>
    </row>
    <row r="5" spans="1:12" s="3" customFormat="1" ht="12" customHeight="1" x14ac:dyDescent="0.2">
      <c r="A5" s="143" t="s">
        <v>2</v>
      </c>
      <c r="B5" s="144"/>
      <c r="C5" s="144"/>
      <c r="D5" s="144"/>
      <c r="E5" s="144"/>
      <c r="F5" s="145"/>
      <c r="G5" s="143" t="s">
        <v>22</v>
      </c>
      <c r="H5" s="145"/>
      <c r="I5" s="143" t="s">
        <v>20</v>
      </c>
      <c r="J5" s="145"/>
    </row>
    <row r="6" spans="1:12" ht="15.9" customHeight="1" x14ac:dyDescent="0.3">
      <c r="A6" s="146"/>
      <c r="B6" s="147"/>
      <c r="C6" s="147"/>
      <c r="D6" s="147"/>
      <c r="E6" s="147"/>
      <c r="F6" s="148"/>
      <c r="G6" s="151"/>
      <c r="H6" s="152"/>
      <c r="I6" s="151"/>
      <c r="J6" s="152"/>
    </row>
    <row r="7" spans="1:12" s="3" customFormat="1" ht="12" customHeight="1" x14ac:dyDescent="0.2">
      <c r="A7" s="143" t="s">
        <v>4</v>
      </c>
      <c r="B7" s="144"/>
      <c r="C7" s="144"/>
      <c r="D7" s="145"/>
      <c r="E7" s="186" t="s">
        <v>29</v>
      </c>
      <c r="F7" s="188" t="s">
        <v>28</v>
      </c>
      <c r="G7" s="189"/>
      <c r="H7" s="190"/>
      <c r="I7" s="143" t="s">
        <v>21</v>
      </c>
      <c r="J7" s="145"/>
    </row>
    <row r="8" spans="1:12" ht="15.9" customHeight="1" x14ac:dyDescent="0.3">
      <c r="A8" s="202"/>
      <c r="B8" s="203"/>
      <c r="C8" s="203"/>
      <c r="D8" s="204"/>
      <c r="E8" s="187"/>
      <c r="F8" s="191"/>
      <c r="G8" s="192"/>
      <c r="H8" s="193"/>
      <c r="I8" s="177"/>
      <c r="J8" s="178"/>
    </row>
    <row r="9" spans="1:12" ht="12" customHeight="1" x14ac:dyDescent="0.3">
      <c r="A9" s="202"/>
      <c r="B9" s="203"/>
      <c r="C9" s="203"/>
      <c r="D9" s="204"/>
      <c r="E9" s="194" t="s">
        <v>30</v>
      </c>
      <c r="F9" s="196" t="s">
        <v>32</v>
      </c>
      <c r="G9" s="197"/>
      <c r="H9" s="198"/>
      <c r="I9" s="177"/>
      <c r="J9" s="178"/>
    </row>
    <row r="10" spans="1:12" ht="15.9" customHeight="1" thickBot="1" x14ac:dyDescent="0.35">
      <c r="A10" s="205"/>
      <c r="B10" s="206"/>
      <c r="C10" s="203"/>
      <c r="D10" s="204"/>
      <c r="E10" s="195"/>
      <c r="F10" s="199"/>
      <c r="G10" s="200"/>
      <c r="H10" s="201"/>
      <c r="I10" s="177"/>
      <c r="J10" s="178"/>
    </row>
    <row r="11" spans="1:12" ht="39.9" customHeight="1" thickTop="1" x14ac:dyDescent="0.3">
      <c r="A11" s="70" t="s">
        <v>5</v>
      </c>
      <c r="B11" s="71" t="s">
        <v>18</v>
      </c>
      <c r="C11" s="162" t="s">
        <v>55</v>
      </c>
      <c r="D11" s="163"/>
      <c r="E11" s="164" t="s">
        <v>56</v>
      </c>
      <c r="F11" s="165"/>
      <c r="G11" s="166" t="s">
        <v>57</v>
      </c>
      <c r="H11" s="167"/>
      <c r="I11" s="168" t="s">
        <v>58</v>
      </c>
      <c r="J11" s="169"/>
    </row>
    <row r="12" spans="1:12" ht="30" customHeight="1" x14ac:dyDescent="0.3">
      <c r="A12" s="72" t="s">
        <v>6</v>
      </c>
      <c r="B12" s="115" t="str">
        <f t="shared" ref="B12:B15" si="0">IF($B$18-1&lt;0," ",B13-1)</f>
        <v xml:space="preserve"> </v>
      </c>
      <c r="C12" s="172">
        <f>SUM('Daily-SUN'!$D$18:$H$18)</f>
        <v>0</v>
      </c>
      <c r="D12" s="173"/>
      <c r="E12" s="175">
        <f>SUM('Daily-SUN'!$J$22:$K$22)</f>
        <v>0</v>
      </c>
      <c r="F12" s="176"/>
      <c r="G12" s="172">
        <f>SUM('Daily-SUN'!$I$18:$K$18)</f>
        <v>0</v>
      </c>
      <c r="H12" s="173"/>
      <c r="I12" s="170">
        <f>SUM('Daily-SUN'!$I$23:$J$23)</f>
        <v>0</v>
      </c>
      <c r="J12" s="171"/>
    </row>
    <row r="13" spans="1:12" ht="30" customHeight="1" x14ac:dyDescent="0.3">
      <c r="A13" s="72" t="s">
        <v>7</v>
      </c>
      <c r="B13" s="115" t="str">
        <f t="shared" si="0"/>
        <v xml:space="preserve"> </v>
      </c>
      <c r="C13" s="131">
        <f>SUM('Daily-MON'!$D$18:$H$18)</f>
        <v>0</v>
      </c>
      <c r="D13" s="132"/>
      <c r="E13" s="138">
        <f>SUM('Daily-MON'!$J$22:$K$22)</f>
        <v>0</v>
      </c>
      <c r="F13" s="139"/>
      <c r="G13" s="131">
        <f>SUM('Daily-MON'!$I$18:$K$18)</f>
        <v>0</v>
      </c>
      <c r="H13" s="132"/>
      <c r="I13" s="122">
        <f>SUM('Daily-MON'!$I$23:$J$23)</f>
        <v>0</v>
      </c>
      <c r="J13" s="123"/>
    </row>
    <row r="14" spans="1:12" ht="30" customHeight="1" x14ac:dyDescent="0.3">
      <c r="A14" s="72" t="s">
        <v>8</v>
      </c>
      <c r="B14" s="115" t="str">
        <f t="shared" si="0"/>
        <v xml:space="preserve"> </v>
      </c>
      <c r="C14" s="131">
        <f>SUM('Daily-TUE'!$D$18:$H$18)</f>
        <v>0</v>
      </c>
      <c r="D14" s="132"/>
      <c r="E14" s="138">
        <f>SUM('Daily-TUE'!$J$22:$K$22)</f>
        <v>0</v>
      </c>
      <c r="F14" s="139"/>
      <c r="G14" s="131">
        <f>SUM('Daily-TUE'!$I$18:$K$18)</f>
        <v>0</v>
      </c>
      <c r="H14" s="132"/>
      <c r="I14" s="122">
        <f>SUM('Daily-TUE'!$J$23:$K$23)</f>
        <v>0</v>
      </c>
      <c r="J14" s="123"/>
    </row>
    <row r="15" spans="1:12" ht="30" customHeight="1" x14ac:dyDescent="0.3">
      <c r="A15" s="72" t="s">
        <v>9</v>
      </c>
      <c r="B15" s="115" t="str">
        <f t="shared" si="0"/>
        <v xml:space="preserve"> </v>
      </c>
      <c r="C15" s="174">
        <f>SUM('Daily-WED'!$D$18:$H$18)</f>
        <v>0</v>
      </c>
      <c r="D15" s="132"/>
      <c r="E15" s="138">
        <f>SUM('Daily-WED'!$I$22:$J$22)</f>
        <v>0</v>
      </c>
      <c r="F15" s="139"/>
      <c r="G15" s="174">
        <f>SUM('Daily-WED'!$I$18:$K$18)</f>
        <v>0</v>
      </c>
      <c r="H15" s="132"/>
      <c r="I15" s="122">
        <f>SUM('Daily-WED'!$I$23:$J$23)</f>
        <v>0</v>
      </c>
      <c r="J15" s="123"/>
    </row>
    <row r="16" spans="1:12" ht="30" customHeight="1" x14ac:dyDescent="0.3">
      <c r="A16" s="72" t="s">
        <v>10</v>
      </c>
      <c r="B16" s="115" t="str">
        <f>IF($B$18-1&lt;0," ",B17-1)</f>
        <v xml:space="preserve"> </v>
      </c>
      <c r="C16" s="131">
        <f>SUM('Daily-THU'!$D$18:$H$18)</f>
        <v>0</v>
      </c>
      <c r="D16" s="132"/>
      <c r="E16" s="138">
        <f>SUM('Daily-THU'!$I$22:$J$22)</f>
        <v>0</v>
      </c>
      <c r="F16" s="139"/>
      <c r="G16" s="131">
        <f>SUM('Daily-THU'!$I$18:$K$18)</f>
        <v>0</v>
      </c>
      <c r="H16" s="132"/>
      <c r="I16" s="122">
        <f>SUM('Daily-THU'!$I$23:$J$23)</f>
        <v>0</v>
      </c>
      <c r="J16" s="123"/>
    </row>
    <row r="17" spans="1:10" ht="30" customHeight="1" x14ac:dyDescent="0.3">
      <c r="A17" s="72" t="s">
        <v>11</v>
      </c>
      <c r="B17" s="115" t="str">
        <f>IF(B18-1&lt;0," ",B18-1)</f>
        <v xml:space="preserve"> </v>
      </c>
      <c r="C17" s="131">
        <f>SUM('Daily-FRI'!$D$18:$H$18)</f>
        <v>0</v>
      </c>
      <c r="D17" s="132"/>
      <c r="E17" s="138">
        <f>SUM('Daily-FRI'!$I$22:$J$22)</f>
        <v>0</v>
      </c>
      <c r="F17" s="139"/>
      <c r="G17" s="131">
        <f>SUM('Daily-FRI'!$I$18:$K$18)</f>
        <v>0</v>
      </c>
      <c r="H17" s="132"/>
      <c r="I17" s="122">
        <f>SUM('Daily-FRI'!$I$23:$J$23)</f>
        <v>0</v>
      </c>
      <c r="J17" s="123"/>
    </row>
    <row r="18" spans="1:10" ht="30" customHeight="1" thickBot="1" x14ac:dyDescent="0.35">
      <c r="A18" s="72" t="s">
        <v>12</v>
      </c>
      <c r="B18" s="115">
        <f>G6</f>
        <v>0</v>
      </c>
      <c r="C18" s="131">
        <f>SUM('Daily-SAT'!$D$18:$H$18)</f>
        <v>0</v>
      </c>
      <c r="D18" s="132"/>
      <c r="E18" s="140">
        <f>SUM('Daily-SAT'!$I$22:$J$22)</f>
        <v>0</v>
      </c>
      <c r="F18" s="141"/>
      <c r="G18" s="131">
        <f>SUM('Daily-SAT'!$I$18:$K$18)</f>
        <v>0</v>
      </c>
      <c r="H18" s="132"/>
      <c r="I18" s="124">
        <f>SUM('Daily-SAT'!$I$23:$J$23)</f>
        <v>0</v>
      </c>
      <c r="J18" s="125"/>
    </row>
    <row r="19" spans="1:10" ht="26.1" customHeight="1" thickTop="1" x14ac:dyDescent="0.3">
      <c r="A19" s="181" t="s">
        <v>52</v>
      </c>
      <c r="B19" s="182"/>
      <c r="C19" s="182"/>
      <c r="D19" s="182"/>
      <c r="E19" s="182"/>
      <c r="F19" s="182"/>
      <c r="G19" s="182"/>
      <c r="H19" s="183"/>
      <c r="I19" s="184">
        <f>SUM(E12:F18)</f>
        <v>0</v>
      </c>
      <c r="J19" s="185"/>
    </row>
    <row r="20" spans="1:10" ht="26.1" customHeight="1" x14ac:dyDescent="0.3">
      <c r="A20" s="159" t="s">
        <v>53</v>
      </c>
      <c r="B20" s="160"/>
      <c r="C20" s="160"/>
      <c r="D20" s="160"/>
      <c r="E20" s="160"/>
      <c r="F20" s="160"/>
      <c r="G20" s="160"/>
      <c r="H20" s="161"/>
      <c r="I20" s="136">
        <f>SUM(I12:J18)</f>
        <v>0</v>
      </c>
      <c r="J20" s="137"/>
    </row>
    <row r="21" spans="1:10" ht="26.1" customHeight="1" thickBot="1" x14ac:dyDescent="0.35">
      <c r="A21" s="126" t="s">
        <v>23</v>
      </c>
      <c r="B21" s="127"/>
      <c r="C21" s="127"/>
      <c r="D21" s="127"/>
      <c r="E21" s="127"/>
      <c r="F21" s="127"/>
      <c r="G21" s="127"/>
      <c r="H21" s="128"/>
      <c r="I21" s="129">
        <f>SUM(I19:J20)</f>
        <v>0</v>
      </c>
      <c r="J21" s="130"/>
    </row>
    <row r="22" spans="1:10" ht="12" customHeight="1" thickTop="1" x14ac:dyDescent="0.3">
      <c r="A22" s="133" t="s">
        <v>82</v>
      </c>
      <c r="B22" s="134"/>
      <c r="C22" s="134"/>
      <c r="D22" s="134"/>
      <c r="E22" s="134"/>
      <c r="F22" s="134"/>
      <c r="G22" s="134"/>
      <c r="H22" s="134"/>
      <c r="I22" s="134"/>
      <c r="J22" s="135"/>
    </row>
    <row r="23" spans="1:10" ht="6" customHeight="1" x14ac:dyDescent="0.3">
      <c r="A23" s="73"/>
      <c r="J23" s="74"/>
    </row>
    <row r="24" spans="1:10" ht="249.9" customHeight="1" x14ac:dyDescent="0.3">
      <c r="A24" s="153"/>
      <c r="B24" s="154"/>
      <c r="C24" s="154"/>
      <c r="D24" s="154"/>
      <c r="E24" s="154"/>
      <c r="F24" s="154"/>
      <c r="G24" s="154"/>
      <c r="H24" s="154"/>
      <c r="I24" s="154"/>
      <c r="J24" s="155"/>
    </row>
    <row r="25" spans="1:10" ht="12" customHeight="1" x14ac:dyDescent="0.3">
      <c r="A25" s="143" t="s">
        <v>16</v>
      </c>
      <c r="B25" s="144"/>
      <c r="C25" s="144"/>
      <c r="D25" s="143" t="s">
        <v>17</v>
      </c>
      <c r="E25" s="144"/>
      <c r="F25" s="145"/>
      <c r="G25" s="143" t="s">
        <v>15</v>
      </c>
      <c r="H25" s="144"/>
      <c r="I25" s="145"/>
      <c r="J25" s="9" t="s">
        <v>13</v>
      </c>
    </row>
    <row r="26" spans="1:10" ht="15.9" customHeight="1" x14ac:dyDescent="0.3">
      <c r="A26" s="156"/>
      <c r="B26" s="157"/>
      <c r="C26" s="158"/>
      <c r="D26" s="156"/>
      <c r="E26" s="157"/>
      <c r="F26" s="158"/>
      <c r="G26" s="119"/>
      <c r="H26" s="120"/>
      <c r="I26" s="121"/>
      <c r="J26" s="75"/>
    </row>
    <row r="27" spans="1:10" ht="6" customHeight="1" x14ac:dyDescent="0.3">
      <c r="A27" s="142"/>
      <c r="B27" s="142"/>
      <c r="C27" s="142"/>
      <c r="D27" s="142"/>
      <c r="E27" s="142"/>
      <c r="F27" s="142"/>
      <c r="G27" s="142"/>
      <c r="H27" s="142"/>
      <c r="I27" s="142"/>
      <c r="J27" s="142"/>
    </row>
    <row r="28" spans="1:10" x14ac:dyDescent="0.3">
      <c r="A28" s="142" t="s">
        <v>14</v>
      </c>
      <c r="B28" s="142"/>
      <c r="C28" s="142"/>
      <c r="D28" s="142"/>
      <c r="E28" s="142"/>
      <c r="F28" s="142"/>
      <c r="G28" s="142"/>
      <c r="H28" s="142"/>
      <c r="I28" s="142"/>
      <c r="J28" s="142"/>
    </row>
  </sheetData>
  <sheetProtection algorithmName="SHA-512" hashValue="Sh1rjiyyL5VxkvcwVC+ICuu025AUKGNL13SDe0Ue/e4ZKkSjaqAubv8+rC9F34nLb1vp6AfcfYeEZzT+tsf6qg==" saltValue="M54mBj8MYgUiz7bEJwfUPA==" spinCount="100000" sheet="1" objects="1" scenarios="1" formatCells="0" formatColumns="0" formatRows="0" insertHyperlinks="0"/>
  <mergeCells count="69">
    <mergeCell ref="E7:E8"/>
    <mergeCell ref="F7:H8"/>
    <mergeCell ref="E9:E10"/>
    <mergeCell ref="F9:H10"/>
    <mergeCell ref="A8:D10"/>
    <mergeCell ref="I8:J10"/>
    <mergeCell ref="C1:J2"/>
    <mergeCell ref="A19:H19"/>
    <mergeCell ref="I19:J19"/>
    <mergeCell ref="I6:J6"/>
    <mergeCell ref="I7:J7"/>
    <mergeCell ref="A7:D7"/>
    <mergeCell ref="I3:J3"/>
    <mergeCell ref="I4:J4"/>
    <mergeCell ref="I5:J5"/>
    <mergeCell ref="C17:D17"/>
    <mergeCell ref="C18:D18"/>
    <mergeCell ref="G12:H12"/>
    <mergeCell ref="G13:H13"/>
    <mergeCell ref="I13:J13"/>
    <mergeCell ref="I14:J14"/>
    <mergeCell ref="I15:J15"/>
    <mergeCell ref="C12:D12"/>
    <mergeCell ref="C13:D13"/>
    <mergeCell ref="C14:D14"/>
    <mergeCell ref="C15:D15"/>
    <mergeCell ref="E13:F13"/>
    <mergeCell ref="G14:H14"/>
    <mergeCell ref="G15:H15"/>
    <mergeCell ref="E12:F12"/>
    <mergeCell ref="E14:F14"/>
    <mergeCell ref="E15:F15"/>
    <mergeCell ref="C11:D11"/>
    <mergeCell ref="E11:F11"/>
    <mergeCell ref="G11:H11"/>
    <mergeCell ref="I11:J11"/>
    <mergeCell ref="I12:J12"/>
    <mergeCell ref="A27:J27"/>
    <mergeCell ref="A28:J28"/>
    <mergeCell ref="A3:F3"/>
    <mergeCell ref="G3:H3"/>
    <mergeCell ref="A4:F4"/>
    <mergeCell ref="G4:H4"/>
    <mergeCell ref="A5:F5"/>
    <mergeCell ref="G5:H5"/>
    <mergeCell ref="A6:F6"/>
    <mergeCell ref="G6:H6"/>
    <mergeCell ref="A24:J24"/>
    <mergeCell ref="A25:C25"/>
    <mergeCell ref="D25:F25"/>
    <mergeCell ref="G25:I25"/>
    <mergeCell ref="A26:C26"/>
    <mergeCell ref="A20:H20"/>
    <mergeCell ref="D26:F26"/>
    <mergeCell ref="G26:I26"/>
    <mergeCell ref="I16:J16"/>
    <mergeCell ref="I17:J17"/>
    <mergeCell ref="I18:J18"/>
    <mergeCell ref="A21:H21"/>
    <mergeCell ref="I21:J21"/>
    <mergeCell ref="C16:D16"/>
    <mergeCell ref="A22:J22"/>
    <mergeCell ref="I20:J20"/>
    <mergeCell ref="G16:H16"/>
    <mergeCell ref="G17:H17"/>
    <mergeCell ref="G18:H18"/>
    <mergeCell ref="E16:F16"/>
    <mergeCell ref="E17:F17"/>
    <mergeCell ref="E18:F18"/>
  </mergeCell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9</xdr:col>
                    <xdr:colOff>68580</xdr:colOff>
                    <xdr:row>8</xdr:row>
                    <xdr:rowOff>30480</xdr:rowOff>
                  </from>
                  <to>
                    <xdr:col>10</xdr:col>
                    <xdr:colOff>182880</xdr:colOff>
                    <xdr:row>9</xdr:row>
                    <xdr:rowOff>83820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9</xdr:col>
                    <xdr:colOff>76200</xdr:colOff>
                    <xdr:row>7</xdr:row>
                    <xdr:rowOff>22860</xdr:rowOff>
                  </from>
                  <to>
                    <xdr:col>10</xdr:col>
                    <xdr:colOff>190500</xdr:colOff>
                    <xdr:row>8</xdr:row>
                    <xdr:rowOff>30480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8</xdr:col>
                    <xdr:colOff>0</xdr:colOff>
                    <xdr:row>8</xdr:row>
                    <xdr:rowOff>38100</xdr:rowOff>
                  </from>
                  <to>
                    <xdr:col>9</xdr:col>
                    <xdr:colOff>114300</xdr:colOff>
                    <xdr:row>9</xdr:row>
                    <xdr:rowOff>99060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7</xdr:col>
                    <xdr:colOff>769620</xdr:colOff>
                    <xdr:row>7</xdr:row>
                    <xdr:rowOff>22860</xdr:rowOff>
                  </from>
                  <to>
                    <xdr:col>9</xdr:col>
                    <xdr:colOff>114300</xdr:colOff>
                    <xdr:row>8</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07">
        <f>Weekly!$A$4</f>
        <v>0</v>
      </c>
      <c r="B4" s="208"/>
      <c r="C4" s="208"/>
      <c r="D4" s="208"/>
      <c r="E4" s="208"/>
      <c r="F4" s="208"/>
      <c r="G4" s="209"/>
      <c r="H4" s="210">
        <f>Weekly!$G$4</f>
        <v>0</v>
      </c>
      <c r="I4" s="211"/>
      <c r="J4" s="210">
        <f>Weekly!$I$4</f>
        <v>0</v>
      </c>
      <c r="K4" s="211"/>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07">
        <f>Weekly!$A$6</f>
        <v>0</v>
      </c>
      <c r="B6" s="208"/>
      <c r="C6" s="208"/>
      <c r="D6" s="208"/>
      <c r="E6" s="208"/>
      <c r="F6" s="208"/>
      <c r="G6" s="209"/>
      <c r="H6" s="212" t="str">
        <f>IF(Weekly!B12&lt;0,"",Weekly!B12)</f>
        <v xml:space="preserve"> </v>
      </c>
      <c r="I6" s="213"/>
      <c r="J6" s="214"/>
      <c r="K6" s="215"/>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16">
        <f>Weekly!$A$8</f>
        <v>0</v>
      </c>
      <c r="B8" s="217"/>
      <c r="C8" s="217"/>
      <c r="D8" s="217"/>
      <c r="E8" s="218"/>
      <c r="F8" s="187"/>
      <c r="G8" s="191"/>
      <c r="H8" s="192"/>
      <c r="I8" s="193"/>
      <c r="J8" s="177"/>
      <c r="K8" s="178"/>
    </row>
    <row r="9" spans="1:19" ht="12" customHeight="1" x14ac:dyDescent="0.3">
      <c r="A9" s="216"/>
      <c r="B9" s="217"/>
      <c r="C9" s="217"/>
      <c r="D9" s="217"/>
      <c r="E9" s="218"/>
      <c r="F9" s="194" t="s">
        <v>30</v>
      </c>
      <c r="G9" s="196" t="s">
        <v>32</v>
      </c>
      <c r="H9" s="197"/>
      <c r="I9" s="198"/>
      <c r="J9" s="177"/>
      <c r="K9" s="178"/>
    </row>
    <row r="10" spans="1:19" ht="15.9" customHeight="1" thickBot="1" x14ac:dyDescent="0.35">
      <c r="A10" s="216"/>
      <c r="B10" s="217"/>
      <c r="C10" s="217"/>
      <c r="D10" s="217"/>
      <c r="E10" s="218"/>
      <c r="F10" s="195"/>
      <c r="G10" s="199"/>
      <c r="H10" s="200"/>
      <c r="I10" s="201"/>
      <c r="J10" s="177"/>
      <c r="K10" s="178"/>
    </row>
    <row r="11" spans="1:19" s="25" customFormat="1" ht="39.9" customHeight="1" thickTop="1" x14ac:dyDescent="0.25">
      <c r="A11" s="77"/>
      <c r="B11" s="221" t="s">
        <v>33</v>
      </c>
      <c r="C11" s="222"/>
      <c r="D11" s="53"/>
      <c r="E11" s="54"/>
      <c r="F11" s="54"/>
      <c r="G11" s="54"/>
      <c r="H11" s="55"/>
      <c r="I11" s="56"/>
      <c r="J11" s="57"/>
      <c r="K11" s="78"/>
    </row>
    <row r="12" spans="1:19" ht="50.1" customHeight="1" x14ac:dyDescent="0.3">
      <c r="A12" s="40"/>
      <c r="B12" s="223" t="s">
        <v>59</v>
      </c>
      <c r="C12" s="224"/>
      <c r="D12" s="58"/>
      <c r="E12" s="59"/>
      <c r="F12" s="59"/>
      <c r="G12" s="59"/>
      <c r="H12" s="59"/>
      <c r="I12" s="58"/>
      <c r="J12" s="59"/>
      <c r="K12" s="79"/>
    </row>
    <row r="13" spans="1:19" ht="35.1" customHeight="1" x14ac:dyDescent="0.3">
      <c r="A13" s="40" t="s">
        <v>34</v>
      </c>
      <c r="B13" s="223" t="s">
        <v>85</v>
      </c>
      <c r="C13" s="225"/>
      <c r="D13" s="60"/>
      <c r="E13" s="61"/>
      <c r="F13" s="61"/>
      <c r="G13" s="61"/>
      <c r="H13" s="61"/>
      <c r="I13" s="97"/>
      <c r="J13" s="98"/>
      <c r="K13" s="99"/>
      <c r="M13" s="226"/>
      <c r="N13" s="226"/>
      <c r="O13" s="226"/>
      <c r="P13" s="226"/>
      <c r="Q13" s="226"/>
      <c r="R13" s="226"/>
      <c r="S13" s="226"/>
    </row>
    <row r="14" spans="1:19" ht="35.1" customHeight="1" x14ac:dyDescent="0.3">
      <c r="A14" s="40" t="s">
        <v>35</v>
      </c>
      <c r="B14" s="227" t="s">
        <v>61</v>
      </c>
      <c r="C14" s="224"/>
      <c r="D14" s="60"/>
      <c r="E14" s="62"/>
      <c r="F14" s="62"/>
      <c r="G14" s="62"/>
      <c r="H14" s="62"/>
      <c r="I14" s="63"/>
      <c r="J14" s="64"/>
      <c r="K14" s="80"/>
      <c r="M14" s="226"/>
      <c r="N14" s="226"/>
      <c r="O14" s="226"/>
      <c r="P14" s="226"/>
      <c r="Q14" s="226"/>
      <c r="R14" s="226"/>
      <c r="S14" s="226"/>
    </row>
    <row r="15" spans="1:19" ht="35.1" customHeight="1" x14ac:dyDescent="0.3">
      <c r="A15" s="40" t="s">
        <v>36</v>
      </c>
      <c r="B15" s="223" t="s">
        <v>39</v>
      </c>
      <c r="C15" s="225"/>
      <c r="D15" s="100">
        <f>(D14-D13)</f>
        <v>0</v>
      </c>
      <c r="E15" s="101">
        <f>(E14-E13)</f>
        <v>0</v>
      </c>
      <c r="F15" s="101">
        <f>(F14-F13)</f>
        <v>0</v>
      </c>
      <c r="G15" s="101">
        <f>(G14-G13)</f>
        <v>0</v>
      </c>
      <c r="H15" s="101">
        <f>(H14-H13)</f>
        <v>0</v>
      </c>
      <c r="I15" s="102" t="str">
        <f>IF(I14-20&lt;0,"",I14-20)</f>
        <v/>
      </c>
      <c r="J15" s="103" t="str">
        <f t="shared" ref="J15:K15" si="0">IF(J14-20&lt;0,"",J14-20)</f>
        <v/>
      </c>
      <c r="K15" s="104" t="str">
        <f t="shared" si="0"/>
        <v/>
      </c>
      <c r="M15" s="7"/>
      <c r="N15" s="8"/>
      <c r="O15" s="8"/>
      <c r="P15" s="8"/>
      <c r="Q15" s="8"/>
      <c r="R15" s="8"/>
      <c r="S15" s="8"/>
    </row>
    <row r="16" spans="1:19" ht="35.1" customHeight="1" x14ac:dyDescent="0.3">
      <c r="A16" s="40" t="s">
        <v>37</v>
      </c>
      <c r="B16" s="223" t="s">
        <v>62</v>
      </c>
      <c r="C16" s="225"/>
      <c r="D16" s="94"/>
      <c r="E16" s="95"/>
      <c r="F16" s="95"/>
      <c r="G16" s="95"/>
      <c r="H16" s="95"/>
      <c r="I16" s="94"/>
      <c r="J16" s="95"/>
      <c r="K16" s="96"/>
    </row>
    <row r="17" spans="1:11" ht="35.1" customHeight="1" x14ac:dyDescent="0.3">
      <c r="A17" s="40" t="s">
        <v>40</v>
      </c>
      <c r="B17" s="223" t="s">
        <v>60</v>
      </c>
      <c r="C17" s="225"/>
      <c r="D17" s="67"/>
      <c r="E17" s="68"/>
      <c r="F17" s="68"/>
      <c r="G17" s="68"/>
      <c r="H17" s="68"/>
      <c r="I17" s="67"/>
      <c r="J17" s="68"/>
      <c r="K17" s="82"/>
    </row>
    <row r="18" spans="1:11" ht="35.1" customHeight="1" x14ac:dyDescent="0.3">
      <c r="A18" s="40" t="s">
        <v>41</v>
      </c>
      <c r="B18" s="223" t="s">
        <v>38</v>
      </c>
      <c r="C18" s="225"/>
      <c r="D18" s="105" t="str">
        <f>IFERROR(ROUNDUP((D15*1440)/D16,0),"")</f>
        <v/>
      </c>
      <c r="E18" s="106" t="str">
        <f>IFERROR(ROUNDUP((E15*1440)/E16,0),"")</f>
        <v/>
      </c>
      <c r="F18" s="106" t="str">
        <f>IFERROR(ROUNDUP((F15*1440)/F16,0),"")</f>
        <v/>
      </c>
      <c r="G18" s="106" t="str">
        <f>IFERROR(ROUNDUP((G15*1440)/G16,0),"")</f>
        <v/>
      </c>
      <c r="H18" s="106" t="str">
        <f>IFERROR(ROUNDUP((H15*1440)/H16,0),"")</f>
        <v/>
      </c>
      <c r="I18" s="102">
        <f>MAX(0,IFERROR(ROUNDUP((I15)/I16,0),"0"))</f>
        <v>0</v>
      </c>
      <c r="J18" s="103">
        <f t="shared" ref="J18:K18" si="1">MAX(0,IFERROR(ROUNDUP((J15)/J16,0),"0"))</f>
        <v>0</v>
      </c>
      <c r="K18" s="107">
        <f t="shared" si="1"/>
        <v>0</v>
      </c>
    </row>
    <row r="19" spans="1:11" ht="35.1" customHeight="1" x14ac:dyDescent="0.3">
      <c r="A19" s="40" t="s">
        <v>42</v>
      </c>
      <c r="B19" s="223" t="s">
        <v>47</v>
      </c>
      <c r="C19" s="225"/>
      <c r="D19" s="108" t="str">
        <f t="shared" ref="D19:K19" si="2">IFERROR(D18*D17,"")</f>
        <v/>
      </c>
      <c r="E19" s="109" t="str">
        <f t="shared" si="2"/>
        <v/>
      </c>
      <c r="F19" s="109" t="str">
        <f t="shared" si="2"/>
        <v/>
      </c>
      <c r="G19" s="109" t="str">
        <f t="shared" si="2"/>
        <v/>
      </c>
      <c r="H19" s="109" t="str">
        <f t="shared" si="2"/>
        <v/>
      </c>
      <c r="I19" s="108">
        <f t="shared" si="2"/>
        <v>0</v>
      </c>
      <c r="J19" s="109">
        <f t="shared" si="2"/>
        <v>0</v>
      </c>
      <c r="K19" s="110">
        <f t="shared" si="2"/>
        <v>0</v>
      </c>
    </row>
    <row r="20" spans="1:11" ht="35.1" customHeight="1" x14ac:dyDescent="0.3">
      <c r="A20" s="40" t="s">
        <v>43</v>
      </c>
      <c r="B20" s="223" t="s">
        <v>63</v>
      </c>
      <c r="C20" s="225"/>
      <c r="D20" s="20"/>
      <c r="E20" s="21"/>
      <c r="F20" s="21"/>
      <c r="G20" s="21"/>
      <c r="H20" s="21"/>
      <c r="I20" s="20"/>
      <c r="J20" s="21"/>
      <c r="K20" s="83"/>
    </row>
    <row r="21" spans="1:11" ht="35.1" customHeight="1" thickBot="1" x14ac:dyDescent="0.35">
      <c r="A21" s="41" t="s">
        <v>44</v>
      </c>
      <c r="B21" s="219" t="s">
        <v>54</v>
      </c>
      <c r="C21" s="220"/>
      <c r="D21" s="111" t="str">
        <f t="shared" ref="D21:K21" si="3">IFERROR(SUM(D19+D20),"")</f>
        <v/>
      </c>
      <c r="E21" s="112" t="str">
        <f t="shared" si="3"/>
        <v/>
      </c>
      <c r="F21" s="112" t="str">
        <f t="shared" si="3"/>
        <v/>
      </c>
      <c r="G21" s="112" t="str">
        <f t="shared" si="3"/>
        <v/>
      </c>
      <c r="H21" s="112" t="str">
        <f t="shared" si="3"/>
        <v/>
      </c>
      <c r="I21" s="113">
        <f t="shared" si="3"/>
        <v>0</v>
      </c>
      <c r="J21" s="112">
        <f t="shared" si="3"/>
        <v>0</v>
      </c>
      <c r="K21" s="114">
        <f t="shared" si="3"/>
        <v>0</v>
      </c>
    </row>
    <row r="22" spans="1:11" ht="26.1" customHeight="1" thickTop="1" x14ac:dyDescent="0.3">
      <c r="A22" s="42" t="s">
        <v>45</v>
      </c>
      <c r="B22" s="228" t="s">
        <v>49</v>
      </c>
      <c r="C22" s="228"/>
      <c r="D22" s="228"/>
      <c r="E22" s="228"/>
      <c r="F22" s="228"/>
      <c r="G22" s="228"/>
      <c r="H22" s="228"/>
      <c r="I22" s="229"/>
      <c r="J22" s="184">
        <f>SUM(D21:H21)</f>
        <v>0</v>
      </c>
      <c r="K22" s="185"/>
    </row>
    <row r="23" spans="1:11" ht="26.1" customHeight="1" x14ac:dyDescent="0.3">
      <c r="A23" s="43" t="s">
        <v>46</v>
      </c>
      <c r="B23" s="230" t="s">
        <v>50</v>
      </c>
      <c r="C23" s="230"/>
      <c r="D23" s="230"/>
      <c r="E23" s="230"/>
      <c r="F23" s="230"/>
      <c r="G23" s="230"/>
      <c r="H23" s="230"/>
      <c r="I23" s="231"/>
      <c r="J23" s="136">
        <f>SUM(I21:K21)</f>
        <v>0</v>
      </c>
      <c r="K23" s="137"/>
    </row>
    <row r="24" spans="1:11" ht="26.1" customHeight="1" thickBot="1" x14ac:dyDescent="0.35">
      <c r="A24" s="44"/>
      <c r="B24" s="232" t="s">
        <v>51</v>
      </c>
      <c r="C24" s="232"/>
      <c r="D24" s="232"/>
      <c r="E24" s="232"/>
      <c r="F24" s="232"/>
      <c r="G24" s="232"/>
      <c r="H24" s="232"/>
      <c r="I24" s="233"/>
      <c r="J24" s="129">
        <f>SUM(J22:K23)</f>
        <v>0</v>
      </c>
      <c r="K24" s="130"/>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34"/>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156"/>
      <c r="B29" s="157"/>
      <c r="C29" s="157"/>
      <c r="D29" s="158"/>
      <c r="E29" s="237">
        <f>Weekly!D26</f>
        <v>0</v>
      </c>
      <c r="F29" s="238"/>
      <c r="G29" s="239"/>
      <c r="H29" s="240"/>
      <c r="I29" s="241"/>
      <c r="J29" s="242"/>
      <c r="K29" s="76"/>
    </row>
    <row r="30" spans="1:11" s="69" customFormat="1" ht="6" customHeight="1" x14ac:dyDescent="0.3">
      <c r="A30" s="36"/>
      <c r="B30" s="36"/>
      <c r="C30" s="36" t="s">
        <v>24</v>
      </c>
      <c r="D30" s="36" t="s">
        <v>74</v>
      </c>
      <c r="E30" s="36"/>
      <c r="F30" s="36"/>
      <c r="G30" s="36"/>
      <c r="H30" s="36" t="s">
        <v>25</v>
      </c>
      <c r="I30" s="36" t="s">
        <v>26</v>
      </c>
      <c r="J30" s="36"/>
      <c r="K30" s="36"/>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hb7gcNSU7mvcY2cfNli+XyelAkca+FxFA603D+dRUXBiqgKlCTHJ5T6i23P3R8J4EVvkpwVe5CWIiuz76BHagA==" saltValue="rG1Z6XeBy6oChuDVCHw0UQ==" spinCount="100000" sheet="1" objects="1" scenarios="1" formatCells="0" formatColumns="0" formatRows="0" insertHyperlinks="0"/>
  <mergeCells count="49">
    <mergeCell ref="A31:K31"/>
    <mergeCell ref="A32:K32"/>
    <mergeCell ref="A25:K25"/>
    <mergeCell ref="A27:K27"/>
    <mergeCell ref="A28:D28"/>
    <mergeCell ref="E28:G28"/>
    <mergeCell ref="H28:J28"/>
    <mergeCell ref="A29:D29"/>
    <mergeCell ref="E29:G29"/>
    <mergeCell ref="H29:J29"/>
    <mergeCell ref="B22:I22"/>
    <mergeCell ref="J22:K22"/>
    <mergeCell ref="B23:I23"/>
    <mergeCell ref="J23:K23"/>
    <mergeCell ref="B24:I24"/>
    <mergeCell ref="J24:K24"/>
    <mergeCell ref="B21:C21"/>
    <mergeCell ref="B11:C11"/>
    <mergeCell ref="B12:C12"/>
    <mergeCell ref="B13:C13"/>
    <mergeCell ref="M13:S14"/>
    <mergeCell ref="B14:C14"/>
    <mergeCell ref="B15:C15"/>
    <mergeCell ref="B16:C16"/>
    <mergeCell ref="B17:C17"/>
    <mergeCell ref="B18:C18"/>
    <mergeCell ref="B19:C19"/>
    <mergeCell ref="B20:C20"/>
    <mergeCell ref="A7:E7"/>
    <mergeCell ref="F7:F8"/>
    <mergeCell ref="G7:I8"/>
    <mergeCell ref="J7:K7"/>
    <mergeCell ref="A8:E10"/>
    <mergeCell ref="J8:K10"/>
    <mergeCell ref="F9:F10"/>
    <mergeCell ref="G9:I10"/>
    <mergeCell ref="A5:G5"/>
    <mergeCell ref="H5:I5"/>
    <mergeCell ref="J5:K5"/>
    <mergeCell ref="A6:G6"/>
    <mergeCell ref="H6:I6"/>
    <mergeCell ref="J6:K6"/>
    <mergeCell ref="D1:K2"/>
    <mergeCell ref="A3:G3"/>
    <mergeCell ref="H3:I3"/>
    <mergeCell ref="J3:K3"/>
    <mergeCell ref="A4:G4"/>
    <mergeCell ref="H4:I4"/>
    <mergeCell ref="J4:K4"/>
  </mergeCells>
  <dataValidations count="3">
    <dataValidation type="decimal" operator="lessThanOrEqual" allowBlank="1" showInputMessage="1" showErrorMessage="1" errorTitle="Value" error="Must be a negative number." sqref="D20:K20" xr:uid="{00000000-0002-0000-0100-000000000000}">
      <formula1>0</formula1>
    </dataValidation>
    <dataValidation type="list" allowBlank="1" showInputMessage="1" showErrorMessage="1" sqref="D11:H11" xr:uid="{00000000-0002-0000-0100-000001000000}">
      <formula1>$B$30:$D$30</formula1>
    </dataValidation>
    <dataValidation type="list" allowBlank="1" showInputMessage="1" showErrorMessage="1" sqref="I11:K11" xr:uid="{00000000-0002-0000-0100-000002000000}">
      <formula1>$G$30:$I$30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07">
        <f>Weekly!$A$4</f>
        <v>0</v>
      </c>
      <c r="B4" s="208"/>
      <c r="C4" s="208"/>
      <c r="D4" s="208"/>
      <c r="E4" s="208"/>
      <c r="F4" s="208"/>
      <c r="G4" s="209"/>
      <c r="H4" s="210">
        <f>Weekly!$G$4</f>
        <v>0</v>
      </c>
      <c r="I4" s="211"/>
      <c r="J4" s="210">
        <f>Weekly!$I$4</f>
        <v>0</v>
      </c>
      <c r="K4" s="211"/>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07">
        <f>Weekly!$A$6</f>
        <v>0</v>
      </c>
      <c r="B6" s="208"/>
      <c r="C6" s="208"/>
      <c r="D6" s="208"/>
      <c r="E6" s="208"/>
      <c r="F6" s="208"/>
      <c r="G6" s="209"/>
      <c r="H6" s="212" t="str">
        <f>IF(Weekly!B13&lt;0,"",Weekly!B13)</f>
        <v xml:space="preserve"> </v>
      </c>
      <c r="I6" s="213"/>
      <c r="J6" s="214"/>
      <c r="K6" s="215"/>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16">
        <f>Weekly!$A$8</f>
        <v>0</v>
      </c>
      <c r="B8" s="217"/>
      <c r="C8" s="217"/>
      <c r="D8" s="217"/>
      <c r="E8" s="218"/>
      <c r="F8" s="187"/>
      <c r="G8" s="191"/>
      <c r="H8" s="192"/>
      <c r="I8" s="193"/>
      <c r="J8" s="177"/>
      <c r="K8" s="178"/>
    </row>
    <row r="9" spans="1:19" ht="12" customHeight="1" x14ac:dyDescent="0.3">
      <c r="A9" s="216"/>
      <c r="B9" s="217"/>
      <c r="C9" s="217"/>
      <c r="D9" s="217"/>
      <c r="E9" s="218"/>
      <c r="F9" s="194" t="s">
        <v>30</v>
      </c>
      <c r="G9" s="196" t="s">
        <v>32</v>
      </c>
      <c r="H9" s="197"/>
      <c r="I9" s="198"/>
      <c r="J9" s="177"/>
      <c r="K9" s="178"/>
    </row>
    <row r="10" spans="1:19" ht="15.9" customHeight="1" thickBot="1" x14ac:dyDescent="0.35">
      <c r="A10" s="216"/>
      <c r="B10" s="217"/>
      <c r="C10" s="217"/>
      <c r="D10" s="217"/>
      <c r="E10" s="218"/>
      <c r="F10" s="195"/>
      <c r="G10" s="199"/>
      <c r="H10" s="200"/>
      <c r="I10" s="201"/>
      <c r="J10" s="177"/>
      <c r="K10" s="178"/>
    </row>
    <row r="11" spans="1:19" s="25" customFormat="1" ht="39.9" customHeight="1" thickTop="1" x14ac:dyDescent="0.25">
      <c r="A11" s="77"/>
      <c r="B11" s="221" t="s">
        <v>33</v>
      </c>
      <c r="C11" s="222"/>
      <c r="D11" s="53"/>
      <c r="E11" s="54"/>
      <c r="F11" s="54"/>
      <c r="G11" s="54"/>
      <c r="H11" s="55"/>
      <c r="I11" s="56"/>
      <c r="J11" s="57"/>
      <c r="K11" s="78"/>
    </row>
    <row r="12" spans="1:19" ht="50.1" customHeight="1" x14ac:dyDescent="0.3">
      <c r="A12" s="40"/>
      <c r="B12" s="223" t="s">
        <v>59</v>
      </c>
      <c r="C12" s="224"/>
      <c r="D12" s="58"/>
      <c r="E12" s="59"/>
      <c r="F12" s="59"/>
      <c r="G12" s="59"/>
      <c r="H12" s="59"/>
      <c r="I12" s="58"/>
      <c r="J12" s="59"/>
      <c r="K12" s="79"/>
    </row>
    <row r="13" spans="1:19" ht="35.1" customHeight="1" x14ac:dyDescent="0.3">
      <c r="A13" s="40" t="s">
        <v>34</v>
      </c>
      <c r="B13" s="223" t="s">
        <v>85</v>
      </c>
      <c r="C13" s="225"/>
      <c r="D13" s="60"/>
      <c r="E13" s="61"/>
      <c r="F13" s="61"/>
      <c r="G13" s="61"/>
      <c r="H13" s="61"/>
      <c r="I13" s="97"/>
      <c r="J13" s="98"/>
      <c r="K13" s="99"/>
      <c r="M13" s="226"/>
      <c r="N13" s="226"/>
      <c r="O13" s="226"/>
      <c r="P13" s="226"/>
      <c r="Q13" s="226"/>
      <c r="R13" s="226"/>
      <c r="S13" s="226"/>
    </row>
    <row r="14" spans="1:19" ht="35.1" customHeight="1" x14ac:dyDescent="0.3">
      <c r="A14" s="40" t="s">
        <v>35</v>
      </c>
      <c r="B14" s="227" t="s">
        <v>61</v>
      </c>
      <c r="C14" s="224"/>
      <c r="D14" s="60"/>
      <c r="E14" s="62"/>
      <c r="F14" s="62"/>
      <c r="G14" s="62"/>
      <c r="H14" s="62"/>
      <c r="I14" s="63"/>
      <c r="J14" s="64"/>
      <c r="K14" s="80"/>
      <c r="M14" s="226"/>
      <c r="N14" s="226"/>
      <c r="O14" s="226"/>
      <c r="P14" s="226"/>
      <c r="Q14" s="226"/>
      <c r="R14" s="226"/>
      <c r="S14" s="226"/>
    </row>
    <row r="15" spans="1:19" ht="35.1" customHeight="1" x14ac:dyDescent="0.3">
      <c r="A15" s="40" t="s">
        <v>36</v>
      </c>
      <c r="B15" s="223" t="s">
        <v>39</v>
      </c>
      <c r="C15" s="225"/>
      <c r="D15" s="100">
        <f>(D14-D13)</f>
        <v>0</v>
      </c>
      <c r="E15" s="101">
        <f>(E14-E13)</f>
        <v>0</v>
      </c>
      <c r="F15" s="101">
        <f>(F14-F13)</f>
        <v>0</v>
      </c>
      <c r="G15" s="101">
        <f>(G14-G13)</f>
        <v>0</v>
      </c>
      <c r="H15" s="101">
        <f>(H14-H13)</f>
        <v>0</v>
      </c>
      <c r="I15" s="102" t="str">
        <f>IF(I14-20&lt;0,"",I14-20)</f>
        <v/>
      </c>
      <c r="J15" s="103" t="str">
        <f t="shared" ref="J15:K15" si="0">IF(J14-20&lt;0,"",J14-20)</f>
        <v/>
      </c>
      <c r="K15" s="104" t="str">
        <f t="shared" si="0"/>
        <v/>
      </c>
      <c r="M15" s="7"/>
      <c r="N15" s="8"/>
      <c r="O15" s="8"/>
      <c r="P15" s="8"/>
      <c r="Q15" s="8"/>
      <c r="R15" s="8"/>
      <c r="S15" s="8"/>
    </row>
    <row r="16" spans="1:19" ht="35.1" customHeight="1" x14ac:dyDescent="0.3">
      <c r="A16" s="40" t="s">
        <v>37</v>
      </c>
      <c r="B16" s="223" t="s">
        <v>62</v>
      </c>
      <c r="C16" s="225"/>
      <c r="D16" s="65"/>
      <c r="E16" s="66"/>
      <c r="F16" s="66"/>
      <c r="G16" s="66"/>
      <c r="H16" s="66"/>
      <c r="I16" s="65"/>
      <c r="J16" s="66"/>
      <c r="K16" s="81"/>
    </row>
    <row r="17" spans="1:11" ht="35.1" customHeight="1" x14ac:dyDescent="0.3">
      <c r="A17" s="40" t="s">
        <v>40</v>
      </c>
      <c r="B17" s="223" t="s">
        <v>60</v>
      </c>
      <c r="C17" s="225"/>
      <c r="D17" s="67"/>
      <c r="E17" s="68"/>
      <c r="F17" s="68"/>
      <c r="G17" s="68"/>
      <c r="H17" s="68"/>
      <c r="I17" s="67"/>
      <c r="J17" s="68"/>
      <c r="K17" s="82"/>
    </row>
    <row r="18" spans="1:11" ht="35.1" customHeight="1" x14ac:dyDescent="0.3">
      <c r="A18" s="40" t="s">
        <v>41</v>
      </c>
      <c r="B18" s="223" t="s">
        <v>38</v>
      </c>
      <c r="C18" s="225"/>
      <c r="D18" s="105" t="str">
        <f>IFERROR(ROUNDUP((D15*1440)/D16,0),"")</f>
        <v/>
      </c>
      <c r="E18" s="106" t="str">
        <f>IFERROR(ROUNDUP((E15*1440)/E16,0),"")</f>
        <v/>
      </c>
      <c r="F18" s="106" t="str">
        <f>IFERROR(ROUNDUP((F15*1440)/F16,0),"")</f>
        <v/>
      </c>
      <c r="G18" s="106" t="str">
        <f>IFERROR(ROUNDUP((G15*1440)/G16,0),"")</f>
        <v/>
      </c>
      <c r="H18" s="106" t="str">
        <f>IFERROR(ROUNDUP((H15*1440)/H16,0),"")</f>
        <v/>
      </c>
      <c r="I18" s="102">
        <f>MAX(0,IFERROR(ROUNDUP((I15)/I16,0),"0"))</f>
        <v>0</v>
      </c>
      <c r="J18" s="103">
        <f t="shared" ref="J18:K18" si="1">MAX(0,IFERROR(ROUNDUP((J15)/J16,0),"0"))</f>
        <v>0</v>
      </c>
      <c r="K18" s="107">
        <f t="shared" si="1"/>
        <v>0</v>
      </c>
    </row>
    <row r="19" spans="1:11" ht="35.1" customHeight="1" x14ac:dyDescent="0.3">
      <c r="A19" s="40" t="s">
        <v>42</v>
      </c>
      <c r="B19" s="223" t="s">
        <v>47</v>
      </c>
      <c r="C19" s="225"/>
      <c r="D19" s="108" t="str">
        <f t="shared" ref="D19:K19" si="2">IFERROR(D18*D17,"")</f>
        <v/>
      </c>
      <c r="E19" s="109" t="str">
        <f t="shared" si="2"/>
        <v/>
      </c>
      <c r="F19" s="109" t="str">
        <f t="shared" si="2"/>
        <v/>
      </c>
      <c r="G19" s="109" t="str">
        <f t="shared" si="2"/>
        <v/>
      </c>
      <c r="H19" s="109" t="str">
        <f t="shared" si="2"/>
        <v/>
      </c>
      <c r="I19" s="108">
        <f t="shared" si="2"/>
        <v>0</v>
      </c>
      <c r="J19" s="109">
        <f t="shared" si="2"/>
        <v>0</v>
      </c>
      <c r="K19" s="110">
        <f t="shared" si="2"/>
        <v>0</v>
      </c>
    </row>
    <row r="20" spans="1:11" ht="35.1" customHeight="1" x14ac:dyDescent="0.3">
      <c r="A20" s="40" t="s">
        <v>43</v>
      </c>
      <c r="B20" s="223" t="s">
        <v>63</v>
      </c>
      <c r="C20" s="225"/>
      <c r="D20" s="20"/>
      <c r="E20" s="21"/>
      <c r="F20" s="21"/>
      <c r="G20" s="21"/>
      <c r="H20" s="21"/>
      <c r="I20" s="20"/>
      <c r="J20" s="21"/>
      <c r="K20" s="83"/>
    </row>
    <row r="21" spans="1:11" ht="35.1" customHeight="1" thickBot="1" x14ac:dyDescent="0.35">
      <c r="A21" s="41" t="s">
        <v>44</v>
      </c>
      <c r="B21" s="219" t="s">
        <v>54</v>
      </c>
      <c r="C21" s="220"/>
      <c r="D21" s="111" t="str">
        <f t="shared" ref="D21:K21" si="3">IFERROR(SUM(D19+D20),"")</f>
        <v/>
      </c>
      <c r="E21" s="112" t="str">
        <f t="shared" si="3"/>
        <v/>
      </c>
      <c r="F21" s="112" t="str">
        <f t="shared" si="3"/>
        <v/>
      </c>
      <c r="G21" s="112" t="str">
        <f t="shared" si="3"/>
        <v/>
      </c>
      <c r="H21" s="112" t="str">
        <f t="shared" si="3"/>
        <v/>
      </c>
      <c r="I21" s="113">
        <f t="shared" si="3"/>
        <v>0</v>
      </c>
      <c r="J21" s="112">
        <f t="shared" si="3"/>
        <v>0</v>
      </c>
      <c r="K21" s="114">
        <f t="shared" si="3"/>
        <v>0</v>
      </c>
    </row>
    <row r="22" spans="1:11" ht="26.1" customHeight="1" thickTop="1" x14ac:dyDescent="0.3">
      <c r="A22" s="42" t="s">
        <v>45</v>
      </c>
      <c r="B22" s="228" t="s">
        <v>49</v>
      </c>
      <c r="C22" s="228"/>
      <c r="D22" s="228"/>
      <c r="E22" s="228"/>
      <c r="F22" s="228"/>
      <c r="G22" s="228"/>
      <c r="H22" s="228"/>
      <c r="I22" s="229"/>
      <c r="J22" s="184">
        <f>SUM(D21:H21)</f>
        <v>0</v>
      </c>
      <c r="K22" s="185"/>
    </row>
    <row r="23" spans="1:11" ht="26.1" customHeight="1" x14ac:dyDescent="0.3">
      <c r="A23" s="43" t="s">
        <v>46</v>
      </c>
      <c r="B23" s="230" t="s">
        <v>50</v>
      </c>
      <c r="C23" s="230"/>
      <c r="D23" s="230"/>
      <c r="E23" s="230"/>
      <c r="F23" s="230"/>
      <c r="G23" s="230"/>
      <c r="H23" s="230"/>
      <c r="I23" s="231"/>
      <c r="J23" s="136">
        <f>SUM(I21:K21)</f>
        <v>0</v>
      </c>
      <c r="K23" s="137"/>
    </row>
    <row r="24" spans="1:11" ht="26.1" customHeight="1" thickBot="1" x14ac:dyDescent="0.35">
      <c r="A24" s="44"/>
      <c r="B24" s="232" t="s">
        <v>51</v>
      </c>
      <c r="C24" s="232"/>
      <c r="D24" s="232"/>
      <c r="E24" s="232"/>
      <c r="F24" s="232"/>
      <c r="G24" s="232"/>
      <c r="H24" s="232"/>
      <c r="I24" s="233"/>
      <c r="J24" s="129">
        <f>SUM(J22:K23)</f>
        <v>0</v>
      </c>
      <c r="K24" s="130"/>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34"/>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156"/>
      <c r="B29" s="157"/>
      <c r="C29" s="157"/>
      <c r="D29" s="158"/>
      <c r="E29" s="237">
        <f>Weekly!D26</f>
        <v>0</v>
      </c>
      <c r="F29" s="238"/>
      <c r="G29" s="239"/>
      <c r="H29" s="240"/>
      <c r="I29" s="241"/>
      <c r="J29" s="242"/>
      <c r="K29" s="76"/>
    </row>
    <row r="30" spans="1:11" s="69" customFormat="1" ht="6" customHeight="1" x14ac:dyDescent="0.3">
      <c r="A30" s="36"/>
      <c r="B30" s="36"/>
      <c r="C30" s="36" t="s">
        <v>24</v>
      </c>
      <c r="D30" s="36" t="s">
        <v>74</v>
      </c>
      <c r="E30" s="36"/>
      <c r="F30" s="36"/>
      <c r="G30" s="36"/>
      <c r="H30" s="36" t="s">
        <v>25</v>
      </c>
      <c r="I30" s="36" t="s">
        <v>26</v>
      </c>
      <c r="J30" s="36"/>
      <c r="K30" s="36"/>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CkVIIzmb3ee/vDzGekeJpeKKijRFYL3btSCeuUv1Irnts1Q8KIpnPTQwAuhp+1Giczjh0/9IyDSEfwo9GXygpg==" saltValue="2BfXfFHE8xiLYwWBWetw0Q==" spinCount="100000" sheet="1" objects="1" scenarios="1" formatCells="0" formatColumns="0" formatRows="0" insertHyperlinks="0"/>
  <mergeCells count="49">
    <mergeCell ref="A31:K31"/>
    <mergeCell ref="A32:K32"/>
    <mergeCell ref="A25:K25"/>
    <mergeCell ref="A27:K27"/>
    <mergeCell ref="A28:D28"/>
    <mergeCell ref="E28:G28"/>
    <mergeCell ref="H28:J28"/>
    <mergeCell ref="A29:D29"/>
    <mergeCell ref="E29:G29"/>
    <mergeCell ref="H29:J29"/>
    <mergeCell ref="B22:I22"/>
    <mergeCell ref="J22:K22"/>
    <mergeCell ref="B23:I23"/>
    <mergeCell ref="J23:K23"/>
    <mergeCell ref="B24:I24"/>
    <mergeCell ref="J24:K24"/>
    <mergeCell ref="B21:C21"/>
    <mergeCell ref="B11:C11"/>
    <mergeCell ref="B12:C12"/>
    <mergeCell ref="B13:C13"/>
    <mergeCell ref="M13:S14"/>
    <mergeCell ref="B14:C14"/>
    <mergeCell ref="B15:C15"/>
    <mergeCell ref="B16:C16"/>
    <mergeCell ref="B17:C17"/>
    <mergeCell ref="B18:C18"/>
    <mergeCell ref="B19:C19"/>
    <mergeCell ref="B20:C20"/>
    <mergeCell ref="A7:E7"/>
    <mergeCell ref="F7:F8"/>
    <mergeCell ref="G7:I8"/>
    <mergeCell ref="J7:K7"/>
    <mergeCell ref="A8:E10"/>
    <mergeCell ref="J8:K10"/>
    <mergeCell ref="F9:F10"/>
    <mergeCell ref="G9:I10"/>
    <mergeCell ref="A5:G5"/>
    <mergeCell ref="H5:I5"/>
    <mergeCell ref="J5:K5"/>
    <mergeCell ref="A6:G6"/>
    <mergeCell ref="H6:I6"/>
    <mergeCell ref="J6:K6"/>
    <mergeCell ref="D1:K2"/>
    <mergeCell ref="A3:G3"/>
    <mergeCell ref="H3:I3"/>
    <mergeCell ref="J3:K3"/>
    <mergeCell ref="A4:G4"/>
    <mergeCell ref="H4:I4"/>
    <mergeCell ref="J4:K4"/>
  </mergeCells>
  <dataValidations count="3">
    <dataValidation type="decimal" operator="lessThanOrEqual" allowBlank="1" showInputMessage="1" showErrorMessage="1" errorTitle="Value" error="Must be a negative number." sqref="D20:K20" xr:uid="{00000000-0002-0000-0200-000000000000}">
      <formula1>0</formula1>
    </dataValidation>
    <dataValidation type="list" allowBlank="1" showInputMessage="1" showErrorMessage="1" sqref="D11:H11" xr:uid="{00000000-0002-0000-0200-000001000000}">
      <formula1>$A$30:$D$30</formula1>
    </dataValidation>
    <dataValidation type="list" allowBlank="1" showInputMessage="1" showErrorMessage="1" sqref="I11:K11" xr:uid="{00000000-0002-0000-0200-000002000000}">
      <formula1>$G$30:$I$30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07">
        <f>Weekly!$A$4</f>
        <v>0</v>
      </c>
      <c r="B4" s="208"/>
      <c r="C4" s="208"/>
      <c r="D4" s="208"/>
      <c r="E4" s="208"/>
      <c r="F4" s="208"/>
      <c r="G4" s="209"/>
      <c r="H4" s="210">
        <f>Weekly!$G$4</f>
        <v>0</v>
      </c>
      <c r="I4" s="211"/>
      <c r="J4" s="210">
        <f>Weekly!$I$4</f>
        <v>0</v>
      </c>
      <c r="K4" s="211"/>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07">
        <f>Weekly!$A$6</f>
        <v>0</v>
      </c>
      <c r="B6" s="208"/>
      <c r="C6" s="208"/>
      <c r="D6" s="208"/>
      <c r="E6" s="208"/>
      <c r="F6" s="208"/>
      <c r="G6" s="209"/>
      <c r="H6" s="212" t="str">
        <f>IF(Weekly!B14&lt;0,"",Weekly!B14)</f>
        <v xml:space="preserve"> </v>
      </c>
      <c r="I6" s="213"/>
      <c r="J6" s="214"/>
      <c r="K6" s="215"/>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16">
        <f>Weekly!$A$8</f>
        <v>0</v>
      </c>
      <c r="B8" s="217"/>
      <c r="C8" s="217"/>
      <c r="D8" s="217"/>
      <c r="E8" s="218"/>
      <c r="F8" s="187"/>
      <c r="G8" s="191"/>
      <c r="H8" s="192"/>
      <c r="I8" s="193"/>
      <c r="J8" s="177"/>
      <c r="K8" s="178"/>
    </row>
    <row r="9" spans="1:19" ht="12" customHeight="1" x14ac:dyDescent="0.3">
      <c r="A9" s="216"/>
      <c r="B9" s="217"/>
      <c r="C9" s="217"/>
      <c r="D9" s="217"/>
      <c r="E9" s="218"/>
      <c r="F9" s="194" t="s">
        <v>30</v>
      </c>
      <c r="G9" s="196" t="s">
        <v>32</v>
      </c>
      <c r="H9" s="197"/>
      <c r="I9" s="198"/>
      <c r="J9" s="177"/>
      <c r="K9" s="178"/>
    </row>
    <row r="10" spans="1:19" ht="15.9" customHeight="1" thickBot="1" x14ac:dyDescent="0.35">
      <c r="A10" s="216"/>
      <c r="B10" s="217"/>
      <c r="C10" s="217"/>
      <c r="D10" s="217"/>
      <c r="E10" s="218"/>
      <c r="F10" s="195"/>
      <c r="G10" s="199"/>
      <c r="H10" s="200"/>
      <c r="I10" s="201"/>
      <c r="J10" s="177"/>
      <c r="K10" s="178"/>
    </row>
    <row r="11" spans="1:19" s="25" customFormat="1" ht="39.9" customHeight="1" thickTop="1" x14ac:dyDescent="0.25">
      <c r="A11" s="77"/>
      <c r="B11" s="221" t="s">
        <v>33</v>
      </c>
      <c r="C11" s="222"/>
      <c r="D11" s="53"/>
      <c r="E11" s="54"/>
      <c r="F11" s="54"/>
      <c r="G11" s="54"/>
      <c r="H11" s="55"/>
      <c r="I11" s="56"/>
      <c r="J11" s="57"/>
      <c r="K11" s="78"/>
    </row>
    <row r="12" spans="1:19" ht="50.1" customHeight="1" x14ac:dyDescent="0.3">
      <c r="A12" s="40"/>
      <c r="B12" s="223" t="s">
        <v>59</v>
      </c>
      <c r="C12" s="224"/>
      <c r="D12" s="58"/>
      <c r="E12" s="59"/>
      <c r="F12" s="59"/>
      <c r="G12" s="59"/>
      <c r="H12" s="59"/>
      <c r="I12" s="58"/>
      <c r="J12" s="59"/>
      <c r="K12" s="79"/>
    </row>
    <row r="13" spans="1:19" ht="35.1" customHeight="1" x14ac:dyDescent="0.3">
      <c r="A13" s="40" t="s">
        <v>34</v>
      </c>
      <c r="B13" s="223" t="s">
        <v>85</v>
      </c>
      <c r="C13" s="225"/>
      <c r="D13" s="60"/>
      <c r="E13" s="61"/>
      <c r="F13" s="61"/>
      <c r="G13" s="61"/>
      <c r="H13" s="61"/>
      <c r="I13" s="97"/>
      <c r="J13" s="98"/>
      <c r="K13" s="99"/>
      <c r="M13" s="226"/>
      <c r="N13" s="226"/>
      <c r="O13" s="226"/>
      <c r="P13" s="226"/>
      <c r="Q13" s="226"/>
      <c r="R13" s="226"/>
      <c r="S13" s="226"/>
    </row>
    <row r="14" spans="1:19" ht="35.1" customHeight="1" x14ac:dyDescent="0.3">
      <c r="A14" s="40" t="s">
        <v>35</v>
      </c>
      <c r="B14" s="227" t="s">
        <v>61</v>
      </c>
      <c r="C14" s="224"/>
      <c r="D14" s="60"/>
      <c r="E14" s="62"/>
      <c r="F14" s="62"/>
      <c r="G14" s="62"/>
      <c r="H14" s="62"/>
      <c r="I14" s="63"/>
      <c r="J14" s="64"/>
      <c r="K14" s="80"/>
      <c r="M14" s="226"/>
      <c r="N14" s="226"/>
      <c r="O14" s="226"/>
      <c r="P14" s="226"/>
      <c r="Q14" s="226"/>
      <c r="R14" s="226"/>
      <c r="S14" s="226"/>
    </row>
    <row r="15" spans="1:19" ht="35.1" customHeight="1" x14ac:dyDescent="0.3">
      <c r="A15" s="40" t="s">
        <v>36</v>
      </c>
      <c r="B15" s="223" t="s">
        <v>39</v>
      </c>
      <c r="C15" s="225"/>
      <c r="D15" s="100">
        <f>(D14-D13)</f>
        <v>0</v>
      </c>
      <c r="E15" s="101">
        <f>(E14-E13)</f>
        <v>0</v>
      </c>
      <c r="F15" s="101">
        <f>(F14-F13)</f>
        <v>0</v>
      </c>
      <c r="G15" s="101">
        <f>(G14-G13)</f>
        <v>0</v>
      </c>
      <c r="H15" s="101">
        <f>(H14-H13)</f>
        <v>0</v>
      </c>
      <c r="I15" s="102" t="str">
        <f>IF(I14-20&lt;0,"",I14-20)</f>
        <v/>
      </c>
      <c r="J15" s="103" t="str">
        <f t="shared" ref="J15:K15" si="0">IF(J14-20&lt;0,"",J14-20)</f>
        <v/>
      </c>
      <c r="K15" s="104" t="str">
        <f t="shared" si="0"/>
        <v/>
      </c>
      <c r="M15" s="7"/>
      <c r="N15" s="8"/>
      <c r="O15" s="8"/>
      <c r="P15" s="8"/>
      <c r="Q15" s="8"/>
      <c r="R15" s="8"/>
      <c r="S15" s="8"/>
    </row>
    <row r="16" spans="1:19" ht="35.1" customHeight="1" x14ac:dyDescent="0.3">
      <c r="A16" s="40" t="s">
        <v>37</v>
      </c>
      <c r="B16" s="223" t="s">
        <v>62</v>
      </c>
      <c r="C16" s="225"/>
      <c r="D16" s="65"/>
      <c r="E16" s="66"/>
      <c r="F16" s="66"/>
      <c r="G16" s="66"/>
      <c r="H16" s="66"/>
      <c r="I16" s="65"/>
      <c r="J16" s="66"/>
      <c r="K16" s="81"/>
    </row>
    <row r="17" spans="1:11" ht="35.1" customHeight="1" x14ac:dyDescent="0.3">
      <c r="A17" s="40" t="s">
        <v>40</v>
      </c>
      <c r="B17" s="223" t="s">
        <v>60</v>
      </c>
      <c r="C17" s="225"/>
      <c r="D17" s="67"/>
      <c r="E17" s="68"/>
      <c r="F17" s="68"/>
      <c r="G17" s="68"/>
      <c r="H17" s="68"/>
      <c r="I17" s="67"/>
      <c r="J17" s="68"/>
      <c r="K17" s="82"/>
    </row>
    <row r="18" spans="1:11" ht="35.1" customHeight="1" x14ac:dyDescent="0.3">
      <c r="A18" s="40" t="s">
        <v>41</v>
      </c>
      <c r="B18" s="223" t="s">
        <v>38</v>
      </c>
      <c r="C18" s="225"/>
      <c r="D18" s="105" t="str">
        <f>IFERROR(ROUNDUP((D15*1440)/D16,0),"")</f>
        <v/>
      </c>
      <c r="E18" s="106" t="str">
        <f>IFERROR(ROUNDUP((E15*1440)/E16,0),"")</f>
        <v/>
      </c>
      <c r="F18" s="106" t="str">
        <f>IFERROR(ROUNDUP((F15*1440)/F16,0),"")</f>
        <v/>
      </c>
      <c r="G18" s="106" t="str">
        <f>IFERROR(ROUNDUP((G15*1440)/G16,0),"")</f>
        <v/>
      </c>
      <c r="H18" s="106" t="str">
        <f>IFERROR(ROUNDUP((H15*1440)/H16,0),"")</f>
        <v/>
      </c>
      <c r="I18" s="102">
        <f>MAX(0,IFERROR(ROUNDUP((I15)/I16,0),"0"))</f>
        <v>0</v>
      </c>
      <c r="J18" s="103">
        <f t="shared" ref="J18:K18" si="1">MAX(0,IFERROR(ROUNDUP((J15)/J16,0),"0"))</f>
        <v>0</v>
      </c>
      <c r="K18" s="107">
        <f t="shared" si="1"/>
        <v>0</v>
      </c>
    </row>
    <row r="19" spans="1:11" ht="35.1" customHeight="1" x14ac:dyDescent="0.3">
      <c r="A19" s="40" t="s">
        <v>42</v>
      </c>
      <c r="B19" s="223" t="s">
        <v>47</v>
      </c>
      <c r="C19" s="225"/>
      <c r="D19" s="108" t="str">
        <f t="shared" ref="D19:K19" si="2">IFERROR(D18*D17,"")</f>
        <v/>
      </c>
      <c r="E19" s="109" t="str">
        <f t="shared" si="2"/>
        <v/>
      </c>
      <c r="F19" s="109" t="str">
        <f t="shared" si="2"/>
        <v/>
      </c>
      <c r="G19" s="109" t="str">
        <f t="shared" si="2"/>
        <v/>
      </c>
      <c r="H19" s="109" t="str">
        <f t="shared" si="2"/>
        <v/>
      </c>
      <c r="I19" s="108">
        <f t="shared" si="2"/>
        <v>0</v>
      </c>
      <c r="J19" s="109">
        <f t="shared" si="2"/>
        <v>0</v>
      </c>
      <c r="K19" s="110">
        <f t="shared" si="2"/>
        <v>0</v>
      </c>
    </row>
    <row r="20" spans="1:11" ht="35.1" customHeight="1" x14ac:dyDescent="0.3">
      <c r="A20" s="40" t="s">
        <v>43</v>
      </c>
      <c r="B20" s="223" t="s">
        <v>63</v>
      </c>
      <c r="C20" s="225"/>
      <c r="D20" s="20"/>
      <c r="E20" s="21"/>
      <c r="F20" s="21"/>
      <c r="G20" s="21"/>
      <c r="H20" s="21"/>
      <c r="I20" s="20"/>
      <c r="J20" s="21"/>
      <c r="K20" s="83"/>
    </row>
    <row r="21" spans="1:11" ht="35.1" customHeight="1" thickBot="1" x14ac:dyDescent="0.35">
      <c r="A21" s="41" t="s">
        <v>44</v>
      </c>
      <c r="B21" s="219" t="s">
        <v>54</v>
      </c>
      <c r="C21" s="220"/>
      <c r="D21" s="111" t="str">
        <f t="shared" ref="D21:K21" si="3">IFERROR(SUM(D19+D20),"")</f>
        <v/>
      </c>
      <c r="E21" s="112" t="str">
        <f t="shared" si="3"/>
        <v/>
      </c>
      <c r="F21" s="112" t="str">
        <f t="shared" si="3"/>
        <v/>
      </c>
      <c r="G21" s="112" t="str">
        <f t="shared" si="3"/>
        <v/>
      </c>
      <c r="H21" s="112" t="str">
        <f t="shared" si="3"/>
        <v/>
      </c>
      <c r="I21" s="113">
        <f t="shared" si="3"/>
        <v>0</v>
      </c>
      <c r="J21" s="112">
        <f t="shared" si="3"/>
        <v>0</v>
      </c>
      <c r="K21" s="114">
        <f t="shared" si="3"/>
        <v>0</v>
      </c>
    </row>
    <row r="22" spans="1:11" ht="26.1" customHeight="1" thickTop="1" x14ac:dyDescent="0.3">
      <c r="A22" s="42" t="s">
        <v>45</v>
      </c>
      <c r="B22" s="228" t="s">
        <v>49</v>
      </c>
      <c r="C22" s="228"/>
      <c r="D22" s="228"/>
      <c r="E22" s="228"/>
      <c r="F22" s="228"/>
      <c r="G22" s="228"/>
      <c r="H22" s="228"/>
      <c r="I22" s="229"/>
      <c r="J22" s="184">
        <f>SUM(D21:H21)</f>
        <v>0</v>
      </c>
      <c r="K22" s="185"/>
    </row>
    <row r="23" spans="1:11" ht="26.1" customHeight="1" x14ac:dyDescent="0.3">
      <c r="A23" s="43" t="s">
        <v>46</v>
      </c>
      <c r="B23" s="230" t="s">
        <v>50</v>
      </c>
      <c r="C23" s="230"/>
      <c r="D23" s="230"/>
      <c r="E23" s="230"/>
      <c r="F23" s="230"/>
      <c r="G23" s="230"/>
      <c r="H23" s="230"/>
      <c r="I23" s="231"/>
      <c r="J23" s="136">
        <f>SUM(I21:K21)</f>
        <v>0</v>
      </c>
      <c r="K23" s="137"/>
    </row>
    <row r="24" spans="1:11" ht="26.1" customHeight="1" thickBot="1" x14ac:dyDescent="0.35">
      <c r="A24" s="44"/>
      <c r="B24" s="232" t="s">
        <v>51</v>
      </c>
      <c r="C24" s="232"/>
      <c r="D24" s="232"/>
      <c r="E24" s="232"/>
      <c r="F24" s="232"/>
      <c r="G24" s="232"/>
      <c r="H24" s="232"/>
      <c r="I24" s="233"/>
      <c r="J24" s="129">
        <f>SUM(J22:K23)</f>
        <v>0</v>
      </c>
      <c r="K24" s="130"/>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34"/>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156"/>
      <c r="B29" s="157"/>
      <c r="C29" s="157"/>
      <c r="D29" s="158"/>
      <c r="E29" s="237">
        <f>Weekly!D26</f>
        <v>0</v>
      </c>
      <c r="F29" s="238"/>
      <c r="G29" s="239"/>
      <c r="H29" s="240"/>
      <c r="I29" s="241"/>
      <c r="J29" s="242"/>
      <c r="K29" s="76"/>
    </row>
    <row r="30" spans="1:11" s="69" customFormat="1" ht="6" customHeight="1" x14ac:dyDescent="0.3">
      <c r="A30" s="36"/>
      <c r="B30" s="36"/>
      <c r="C30" s="36" t="s">
        <v>24</v>
      </c>
      <c r="D30" s="36" t="s">
        <v>74</v>
      </c>
      <c r="E30" s="36"/>
      <c r="F30" s="36"/>
      <c r="G30" s="36"/>
      <c r="H30" s="36" t="s">
        <v>25</v>
      </c>
      <c r="I30" s="36" t="s">
        <v>26</v>
      </c>
      <c r="J30" s="36"/>
      <c r="K30" s="36"/>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byuQeDmQWx9Cmtmbwp6bBhG8yRCJAB1LtQHg4S/AruxMcUyOlNsFTzlwVVQGK4wLsaVFvyabCPcVxTdwX9u+wQ==" saltValue="NQgP6CZzk/VQ2hKkb/IMyQ==" spinCount="100000" sheet="1" objects="1" scenarios="1" formatCells="0" formatColumns="0" formatRows="0" insertHyperlinks="0"/>
  <mergeCells count="49">
    <mergeCell ref="A31:K31"/>
    <mergeCell ref="A32:K32"/>
    <mergeCell ref="A25:K25"/>
    <mergeCell ref="A27:K27"/>
    <mergeCell ref="A28:D28"/>
    <mergeCell ref="E28:G28"/>
    <mergeCell ref="H28:J28"/>
    <mergeCell ref="A29:D29"/>
    <mergeCell ref="E29:G29"/>
    <mergeCell ref="H29:J29"/>
    <mergeCell ref="B22:I22"/>
    <mergeCell ref="J22:K22"/>
    <mergeCell ref="B23:I23"/>
    <mergeCell ref="J23:K23"/>
    <mergeCell ref="B24:I24"/>
    <mergeCell ref="J24:K24"/>
    <mergeCell ref="B21:C21"/>
    <mergeCell ref="B11:C11"/>
    <mergeCell ref="B12:C12"/>
    <mergeCell ref="B13:C13"/>
    <mergeCell ref="M13:S14"/>
    <mergeCell ref="B14:C14"/>
    <mergeCell ref="B15:C15"/>
    <mergeCell ref="B16:C16"/>
    <mergeCell ref="B17:C17"/>
    <mergeCell ref="B18:C18"/>
    <mergeCell ref="B19:C19"/>
    <mergeCell ref="B20:C20"/>
    <mergeCell ref="A7:E7"/>
    <mergeCell ref="F7:F8"/>
    <mergeCell ref="G7:I8"/>
    <mergeCell ref="J7:K7"/>
    <mergeCell ref="A8:E10"/>
    <mergeCell ref="J8:K10"/>
    <mergeCell ref="F9:F10"/>
    <mergeCell ref="G9:I10"/>
    <mergeCell ref="A5:G5"/>
    <mergeCell ref="H5:I5"/>
    <mergeCell ref="J5:K5"/>
    <mergeCell ref="A6:G6"/>
    <mergeCell ref="H6:I6"/>
    <mergeCell ref="J6:K6"/>
    <mergeCell ref="D1:K2"/>
    <mergeCell ref="A3:G3"/>
    <mergeCell ref="H3:I3"/>
    <mergeCell ref="J3:K3"/>
    <mergeCell ref="A4:G4"/>
    <mergeCell ref="H4:I4"/>
    <mergeCell ref="J4:K4"/>
  </mergeCells>
  <dataValidations count="3">
    <dataValidation type="decimal" operator="lessThanOrEqual" allowBlank="1" showInputMessage="1" showErrorMessage="1" errorTitle="Value" error="Must be a negative number." sqref="D20:K20" xr:uid="{00000000-0002-0000-0300-000000000000}">
      <formula1>0</formula1>
    </dataValidation>
    <dataValidation type="list" allowBlank="1" showInputMessage="1" showErrorMessage="1" sqref="D11:H11" xr:uid="{00000000-0002-0000-0300-000001000000}">
      <formula1>$A$30:$D$30</formula1>
    </dataValidation>
    <dataValidation type="list" allowBlank="1" showInputMessage="1" showErrorMessage="1" sqref="I11:K11" xr:uid="{00000000-0002-0000-0300-000002000000}">
      <formula1>$G$30:$I$30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07">
        <f>Weekly!$A$4</f>
        <v>0</v>
      </c>
      <c r="B4" s="208"/>
      <c r="C4" s="208"/>
      <c r="D4" s="208"/>
      <c r="E4" s="208"/>
      <c r="F4" s="208"/>
      <c r="G4" s="209"/>
      <c r="H4" s="210">
        <f>Weekly!$G$4</f>
        <v>0</v>
      </c>
      <c r="I4" s="211"/>
      <c r="J4" s="210">
        <f>Weekly!$I$4</f>
        <v>0</v>
      </c>
      <c r="K4" s="211"/>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07">
        <f>Weekly!$A$6</f>
        <v>0</v>
      </c>
      <c r="B6" s="208"/>
      <c r="C6" s="208"/>
      <c r="D6" s="208"/>
      <c r="E6" s="208"/>
      <c r="F6" s="208"/>
      <c r="G6" s="209"/>
      <c r="H6" s="212" t="str">
        <f>IF(Weekly!B15&lt;0,"",Weekly!B15)</f>
        <v xml:space="preserve"> </v>
      </c>
      <c r="I6" s="213"/>
      <c r="J6" s="214"/>
      <c r="K6" s="215"/>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16">
        <f>Weekly!$A$8</f>
        <v>0</v>
      </c>
      <c r="B8" s="217"/>
      <c r="C8" s="217"/>
      <c r="D8" s="217"/>
      <c r="E8" s="218"/>
      <c r="F8" s="187"/>
      <c r="G8" s="191"/>
      <c r="H8" s="192"/>
      <c r="I8" s="193"/>
      <c r="J8" s="177"/>
      <c r="K8" s="178"/>
    </row>
    <row r="9" spans="1:19" ht="12" customHeight="1" x14ac:dyDescent="0.3">
      <c r="A9" s="216"/>
      <c r="B9" s="217"/>
      <c r="C9" s="217"/>
      <c r="D9" s="217"/>
      <c r="E9" s="218"/>
      <c r="F9" s="194" t="s">
        <v>30</v>
      </c>
      <c r="G9" s="196" t="s">
        <v>32</v>
      </c>
      <c r="H9" s="197"/>
      <c r="I9" s="198"/>
      <c r="J9" s="177"/>
      <c r="K9" s="178"/>
    </row>
    <row r="10" spans="1:19" ht="15.9" customHeight="1" thickBot="1" x14ac:dyDescent="0.35">
      <c r="A10" s="216"/>
      <c r="B10" s="217"/>
      <c r="C10" s="217"/>
      <c r="D10" s="217"/>
      <c r="E10" s="218"/>
      <c r="F10" s="195"/>
      <c r="G10" s="199"/>
      <c r="H10" s="200"/>
      <c r="I10" s="201"/>
      <c r="J10" s="177"/>
      <c r="K10" s="178"/>
    </row>
    <row r="11" spans="1:19" s="25" customFormat="1" ht="39.9" customHeight="1" thickTop="1" x14ac:dyDescent="0.25">
      <c r="A11" s="77"/>
      <c r="B11" s="221" t="s">
        <v>33</v>
      </c>
      <c r="C11" s="222"/>
      <c r="D11" s="53"/>
      <c r="E11" s="54"/>
      <c r="F11" s="54"/>
      <c r="G11" s="54"/>
      <c r="H11" s="55"/>
      <c r="I11" s="56"/>
      <c r="J11" s="57"/>
      <c r="K11" s="78"/>
    </row>
    <row r="12" spans="1:19" ht="50.1" customHeight="1" x14ac:dyDescent="0.3">
      <c r="A12" s="40"/>
      <c r="B12" s="223" t="s">
        <v>59</v>
      </c>
      <c r="C12" s="224"/>
      <c r="D12" s="58"/>
      <c r="E12" s="59"/>
      <c r="F12" s="59"/>
      <c r="G12" s="59"/>
      <c r="H12" s="59"/>
      <c r="I12" s="58"/>
      <c r="J12" s="59"/>
      <c r="K12" s="79"/>
    </row>
    <row r="13" spans="1:19" ht="35.1" customHeight="1" x14ac:dyDescent="0.3">
      <c r="A13" s="40" t="s">
        <v>34</v>
      </c>
      <c r="B13" s="223" t="s">
        <v>85</v>
      </c>
      <c r="C13" s="225"/>
      <c r="D13" s="60"/>
      <c r="E13" s="61"/>
      <c r="F13" s="61"/>
      <c r="G13" s="61"/>
      <c r="H13" s="61"/>
      <c r="I13" s="97"/>
      <c r="J13" s="98"/>
      <c r="K13" s="99"/>
      <c r="M13" s="226"/>
      <c r="N13" s="226"/>
      <c r="O13" s="226"/>
      <c r="P13" s="226"/>
      <c r="Q13" s="226"/>
      <c r="R13" s="226"/>
      <c r="S13" s="226"/>
    </row>
    <row r="14" spans="1:19" ht="35.1" customHeight="1" x14ac:dyDescent="0.3">
      <c r="A14" s="40" t="s">
        <v>35</v>
      </c>
      <c r="B14" s="227" t="s">
        <v>61</v>
      </c>
      <c r="C14" s="224"/>
      <c r="D14" s="60"/>
      <c r="E14" s="62"/>
      <c r="F14" s="62"/>
      <c r="G14" s="62"/>
      <c r="H14" s="62"/>
      <c r="I14" s="63"/>
      <c r="J14" s="64"/>
      <c r="K14" s="80"/>
      <c r="M14" s="226"/>
      <c r="N14" s="226"/>
      <c r="O14" s="226"/>
      <c r="P14" s="226"/>
      <c r="Q14" s="226"/>
      <c r="R14" s="226"/>
      <c r="S14" s="226"/>
    </row>
    <row r="15" spans="1:19" ht="35.1" customHeight="1" x14ac:dyDescent="0.3">
      <c r="A15" s="40" t="s">
        <v>36</v>
      </c>
      <c r="B15" s="223" t="s">
        <v>39</v>
      </c>
      <c r="C15" s="225"/>
      <c r="D15" s="100">
        <f>(D14-D13)</f>
        <v>0</v>
      </c>
      <c r="E15" s="101">
        <f>(E14-E13)</f>
        <v>0</v>
      </c>
      <c r="F15" s="101">
        <f>(F14-F13)</f>
        <v>0</v>
      </c>
      <c r="G15" s="101">
        <f>(G14-G13)</f>
        <v>0</v>
      </c>
      <c r="H15" s="101">
        <f>(H14-H13)</f>
        <v>0</v>
      </c>
      <c r="I15" s="102" t="str">
        <f>IF(I14-20&lt;0,"",I14-20)</f>
        <v/>
      </c>
      <c r="J15" s="103" t="str">
        <f t="shared" ref="J15:K15" si="0">IF(J14-20&lt;0,"",J14-20)</f>
        <v/>
      </c>
      <c r="K15" s="104" t="str">
        <f t="shared" si="0"/>
        <v/>
      </c>
      <c r="M15" s="7"/>
      <c r="N15" s="8"/>
      <c r="O15" s="8"/>
      <c r="P15" s="8"/>
      <c r="Q15" s="8"/>
      <c r="R15" s="8"/>
      <c r="S15" s="8"/>
    </row>
    <row r="16" spans="1:19" ht="35.1" customHeight="1" x14ac:dyDescent="0.3">
      <c r="A16" s="40" t="s">
        <v>37</v>
      </c>
      <c r="B16" s="223" t="s">
        <v>62</v>
      </c>
      <c r="C16" s="225"/>
      <c r="D16" s="65"/>
      <c r="E16" s="66"/>
      <c r="F16" s="66"/>
      <c r="G16" s="66"/>
      <c r="H16" s="66"/>
      <c r="I16" s="65"/>
      <c r="J16" s="66"/>
      <c r="K16" s="81"/>
    </row>
    <row r="17" spans="1:11" ht="35.1" customHeight="1" x14ac:dyDescent="0.3">
      <c r="A17" s="40" t="s">
        <v>40</v>
      </c>
      <c r="B17" s="223" t="s">
        <v>60</v>
      </c>
      <c r="C17" s="225"/>
      <c r="D17" s="67"/>
      <c r="E17" s="68"/>
      <c r="F17" s="68"/>
      <c r="G17" s="68"/>
      <c r="H17" s="68"/>
      <c r="I17" s="67"/>
      <c r="J17" s="68"/>
      <c r="K17" s="82"/>
    </row>
    <row r="18" spans="1:11" ht="35.1" customHeight="1" x14ac:dyDescent="0.3">
      <c r="A18" s="40" t="s">
        <v>41</v>
      </c>
      <c r="B18" s="223" t="s">
        <v>38</v>
      </c>
      <c r="C18" s="225"/>
      <c r="D18" s="105" t="str">
        <f>IFERROR(ROUNDUP((D15*1440)/D16,0),"")</f>
        <v/>
      </c>
      <c r="E18" s="106" t="str">
        <f>IFERROR(ROUNDUP((E15*1440)/E16,0),"")</f>
        <v/>
      </c>
      <c r="F18" s="106" t="str">
        <f>IFERROR(ROUNDUP((F15*1440)/F16,0),"")</f>
        <v/>
      </c>
      <c r="G18" s="106" t="str">
        <f>IFERROR(ROUNDUP((G15*1440)/G16,0),"")</f>
        <v/>
      </c>
      <c r="H18" s="106" t="str">
        <f>IFERROR(ROUNDUP((H15*1440)/H16,0),"")</f>
        <v/>
      </c>
      <c r="I18" s="102">
        <f>MAX(0,IFERROR(ROUNDUP((I15)/I16,0),"0"))</f>
        <v>0</v>
      </c>
      <c r="J18" s="103">
        <f t="shared" ref="J18:K18" si="1">MAX(0,IFERROR(ROUNDUP((J15)/J16,0),"0"))</f>
        <v>0</v>
      </c>
      <c r="K18" s="107">
        <f t="shared" si="1"/>
        <v>0</v>
      </c>
    </row>
    <row r="19" spans="1:11" ht="35.1" customHeight="1" x14ac:dyDescent="0.3">
      <c r="A19" s="40" t="s">
        <v>42</v>
      </c>
      <c r="B19" s="223" t="s">
        <v>47</v>
      </c>
      <c r="C19" s="225"/>
      <c r="D19" s="108" t="str">
        <f t="shared" ref="D19:K19" si="2">IFERROR(D18*D17,"")</f>
        <v/>
      </c>
      <c r="E19" s="109" t="str">
        <f t="shared" si="2"/>
        <v/>
      </c>
      <c r="F19" s="109" t="str">
        <f t="shared" si="2"/>
        <v/>
      </c>
      <c r="G19" s="109" t="str">
        <f t="shared" si="2"/>
        <v/>
      </c>
      <c r="H19" s="109" t="str">
        <f t="shared" si="2"/>
        <v/>
      </c>
      <c r="I19" s="108">
        <f t="shared" si="2"/>
        <v>0</v>
      </c>
      <c r="J19" s="109">
        <f t="shared" si="2"/>
        <v>0</v>
      </c>
      <c r="K19" s="110">
        <f t="shared" si="2"/>
        <v>0</v>
      </c>
    </row>
    <row r="20" spans="1:11" ht="35.1" customHeight="1" x14ac:dyDescent="0.3">
      <c r="A20" s="40" t="s">
        <v>43</v>
      </c>
      <c r="B20" s="223" t="s">
        <v>63</v>
      </c>
      <c r="C20" s="225"/>
      <c r="D20" s="20"/>
      <c r="E20" s="21"/>
      <c r="F20" s="21"/>
      <c r="G20" s="21"/>
      <c r="H20" s="21"/>
      <c r="I20" s="20"/>
      <c r="J20" s="21"/>
      <c r="K20" s="83"/>
    </row>
    <row r="21" spans="1:11" ht="35.1" customHeight="1" thickBot="1" x14ac:dyDescent="0.35">
      <c r="A21" s="41" t="s">
        <v>44</v>
      </c>
      <c r="B21" s="219" t="s">
        <v>54</v>
      </c>
      <c r="C21" s="220"/>
      <c r="D21" s="111" t="str">
        <f t="shared" ref="D21:K21" si="3">IFERROR(SUM(D19+D20),"")</f>
        <v/>
      </c>
      <c r="E21" s="112" t="str">
        <f t="shared" si="3"/>
        <v/>
      </c>
      <c r="F21" s="112" t="str">
        <f t="shared" si="3"/>
        <v/>
      </c>
      <c r="G21" s="112" t="str">
        <f t="shared" si="3"/>
        <v/>
      </c>
      <c r="H21" s="112" t="str">
        <f t="shared" si="3"/>
        <v/>
      </c>
      <c r="I21" s="113">
        <f t="shared" si="3"/>
        <v>0</v>
      </c>
      <c r="J21" s="112">
        <f t="shared" si="3"/>
        <v>0</v>
      </c>
      <c r="K21" s="114">
        <f t="shared" si="3"/>
        <v>0</v>
      </c>
    </row>
    <row r="22" spans="1:11" ht="26.1" customHeight="1" thickTop="1" x14ac:dyDescent="0.3">
      <c r="A22" s="42" t="s">
        <v>45</v>
      </c>
      <c r="B22" s="228" t="s">
        <v>49</v>
      </c>
      <c r="C22" s="228"/>
      <c r="D22" s="228"/>
      <c r="E22" s="228"/>
      <c r="F22" s="228"/>
      <c r="G22" s="228"/>
      <c r="H22" s="228"/>
      <c r="I22" s="229"/>
      <c r="J22" s="184">
        <f>SUM(D21:H21)</f>
        <v>0</v>
      </c>
      <c r="K22" s="185"/>
    </row>
    <row r="23" spans="1:11" ht="26.1" customHeight="1" x14ac:dyDescent="0.3">
      <c r="A23" s="43" t="s">
        <v>46</v>
      </c>
      <c r="B23" s="230" t="s">
        <v>50</v>
      </c>
      <c r="C23" s="230"/>
      <c r="D23" s="230"/>
      <c r="E23" s="230"/>
      <c r="F23" s="230"/>
      <c r="G23" s="230"/>
      <c r="H23" s="230"/>
      <c r="I23" s="231"/>
      <c r="J23" s="136">
        <f>SUM(I21:K21)</f>
        <v>0</v>
      </c>
      <c r="K23" s="137"/>
    </row>
    <row r="24" spans="1:11" ht="26.1" customHeight="1" thickBot="1" x14ac:dyDescent="0.35">
      <c r="A24" s="44"/>
      <c r="B24" s="232" t="s">
        <v>51</v>
      </c>
      <c r="C24" s="232"/>
      <c r="D24" s="232"/>
      <c r="E24" s="232"/>
      <c r="F24" s="232"/>
      <c r="G24" s="232"/>
      <c r="H24" s="232"/>
      <c r="I24" s="233"/>
      <c r="J24" s="129">
        <f>SUM(J22:K23)</f>
        <v>0</v>
      </c>
      <c r="K24" s="130"/>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34"/>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156"/>
      <c r="B29" s="157"/>
      <c r="C29" s="157"/>
      <c r="D29" s="158"/>
      <c r="E29" s="237">
        <f>Weekly!D26</f>
        <v>0</v>
      </c>
      <c r="F29" s="238"/>
      <c r="G29" s="239"/>
      <c r="H29" s="240"/>
      <c r="I29" s="241"/>
      <c r="J29" s="242"/>
      <c r="K29" s="76"/>
    </row>
    <row r="30" spans="1:11" s="69" customFormat="1" ht="6" customHeight="1" x14ac:dyDescent="0.3">
      <c r="A30" s="36"/>
      <c r="B30" s="36"/>
      <c r="C30" s="36" t="s">
        <v>24</v>
      </c>
      <c r="D30" s="36" t="s">
        <v>74</v>
      </c>
      <c r="E30" s="36"/>
      <c r="F30" s="36"/>
      <c r="G30" s="36"/>
      <c r="H30" s="36" t="s">
        <v>25</v>
      </c>
      <c r="I30" s="36" t="s">
        <v>26</v>
      </c>
      <c r="J30" s="36"/>
      <c r="K30" s="36"/>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NEQZ9114n9D7iiKjwmxJ5ZsU+louu1f89jtjAMmALZrWMXZMqsVYyOYwk7aYVXBIiEJ7rQ8KmEzbVV7/qcVUCA==" saltValue="6uxX32ymSYv8mupJ2ujr6Q==" spinCount="100000" sheet="1" objects="1" scenarios="1" formatCells="0" formatColumns="0" formatRows="0" insertHyperlinks="0"/>
  <mergeCells count="49">
    <mergeCell ref="A31:K31"/>
    <mergeCell ref="A32:K32"/>
    <mergeCell ref="A25:K25"/>
    <mergeCell ref="A27:K27"/>
    <mergeCell ref="A28:D28"/>
    <mergeCell ref="E28:G28"/>
    <mergeCell ref="H28:J28"/>
    <mergeCell ref="A29:D29"/>
    <mergeCell ref="E29:G29"/>
    <mergeCell ref="H29:J29"/>
    <mergeCell ref="B22:I22"/>
    <mergeCell ref="J22:K22"/>
    <mergeCell ref="B23:I23"/>
    <mergeCell ref="J23:K23"/>
    <mergeCell ref="B24:I24"/>
    <mergeCell ref="J24:K24"/>
    <mergeCell ref="B21:C21"/>
    <mergeCell ref="B11:C11"/>
    <mergeCell ref="B12:C12"/>
    <mergeCell ref="B13:C13"/>
    <mergeCell ref="M13:S14"/>
    <mergeCell ref="B14:C14"/>
    <mergeCell ref="B15:C15"/>
    <mergeCell ref="B16:C16"/>
    <mergeCell ref="B17:C17"/>
    <mergeCell ref="B18:C18"/>
    <mergeCell ref="B19:C19"/>
    <mergeCell ref="B20:C20"/>
    <mergeCell ref="A7:E7"/>
    <mergeCell ref="F7:F8"/>
    <mergeCell ref="G7:I8"/>
    <mergeCell ref="J7:K7"/>
    <mergeCell ref="A8:E10"/>
    <mergeCell ref="J8:K10"/>
    <mergeCell ref="F9:F10"/>
    <mergeCell ref="G9:I10"/>
    <mergeCell ref="A5:G5"/>
    <mergeCell ref="H5:I5"/>
    <mergeCell ref="J5:K5"/>
    <mergeCell ref="A6:G6"/>
    <mergeCell ref="H6:I6"/>
    <mergeCell ref="J6:K6"/>
    <mergeCell ref="D1:K2"/>
    <mergeCell ref="A3:G3"/>
    <mergeCell ref="H3:I3"/>
    <mergeCell ref="J3:K3"/>
    <mergeCell ref="A4:G4"/>
    <mergeCell ref="H4:I4"/>
    <mergeCell ref="J4:K4"/>
  </mergeCells>
  <dataValidations count="3">
    <dataValidation type="list" allowBlank="1" showInputMessage="1" showErrorMessage="1" sqref="I11:K11" xr:uid="{00000000-0002-0000-0400-000000000000}">
      <formula1>$G$30:$I$30</formula1>
    </dataValidation>
    <dataValidation type="list" allowBlank="1" showInputMessage="1" showErrorMessage="1" sqref="D11:H11" xr:uid="{00000000-0002-0000-0400-000001000000}">
      <formula1>$A$30:$D$30</formula1>
    </dataValidation>
    <dataValidation type="decimal" operator="lessThanOrEqual" allowBlank="1" showInputMessage="1" showErrorMessage="1" errorTitle="Value" error="Must be a negative number." sqref="D20:K20" xr:uid="{00000000-0002-0000-0400-000002000000}">
      <formula1>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07">
        <f>Weekly!$A$4</f>
        <v>0</v>
      </c>
      <c r="B4" s="208"/>
      <c r="C4" s="208"/>
      <c r="D4" s="208"/>
      <c r="E4" s="208"/>
      <c r="F4" s="208"/>
      <c r="G4" s="209"/>
      <c r="H4" s="210">
        <f>Weekly!$G$4</f>
        <v>0</v>
      </c>
      <c r="I4" s="211"/>
      <c r="J4" s="210">
        <f>Weekly!$I$4</f>
        <v>0</v>
      </c>
      <c r="K4" s="211"/>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07">
        <f>Weekly!$A$6</f>
        <v>0</v>
      </c>
      <c r="B6" s="208"/>
      <c r="C6" s="208"/>
      <c r="D6" s="208"/>
      <c r="E6" s="208"/>
      <c r="F6" s="208"/>
      <c r="G6" s="209"/>
      <c r="H6" s="212" t="str">
        <f>IF(Weekly!B16&lt;0,"",Weekly!B16)</f>
        <v xml:space="preserve"> </v>
      </c>
      <c r="I6" s="213"/>
      <c r="J6" s="214"/>
      <c r="K6" s="215"/>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16">
        <f>Weekly!$A$8</f>
        <v>0</v>
      </c>
      <c r="B8" s="217"/>
      <c r="C8" s="217"/>
      <c r="D8" s="217"/>
      <c r="E8" s="218"/>
      <c r="F8" s="187"/>
      <c r="G8" s="191"/>
      <c r="H8" s="192"/>
      <c r="I8" s="193"/>
      <c r="J8" s="177"/>
      <c r="K8" s="178"/>
    </row>
    <row r="9" spans="1:19" ht="12" customHeight="1" x14ac:dyDescent="0.3">
      <c r="A9" s="216"/>
      <c r="B9" s="217"/>
      <c r="C9" s="217"/>
      <c r="D9" s="217"/>
      <c r="E9" s="218"/>
      <c r="F9" s="194" t="s">
        <v>30</v>
      </c>
      <c r="G9" s="196" t="s">
        <v>32</v>
      </c>
      <c r="H9" s="197"/>
      <c r="I9" s="198"/>
      <c r="J9" s="177"/>
      <c r="K9" s="178"/>
    </row>
    <row r="10" spans="1:19" ht="15.9" customHeight="1" thickBot="1" x14ac:dyDescent="0.35">
      <c r="A10" s="216"/>
      <c r="B10" s="217"/>
      <c r="C10" s="217"/>
      <c r="D10" s="217"/>
      <c r="E10" s="218"/>
      <c r="F10" s="195"/>
      <c r="G10" s="199"/>
      <c r="H10" s="200"/>
      <c r="I10" s="201"/>
      <c r="J10" s="177"/>
      <c r="K10" s="178"/>
    </row>
    <row r="11" spans="1:19" s="25" customFormat="1" ht="39.9" customHeight="1" thickTop="1" x14ac:dyDescent="0.25">
      <c r="A11" s="77"/>
      <c r="B11" s="221" t="s">
        <v>33</v>
      </c>
      <c r="C11" s="222"/>
      <c r="D11" s="53"/>
      <c r="E11" s="54"/>
      <c r="F11" s="54"/>
      <c r="G11" s="54"/>
      <c r="H11" s="55"/>
      <c r="I11" s="56"/>
      <c r="J11" s="57"/>
      <c r="K11" s="78"/>
    </row>
    <row r="12" spans="1:19" ht="50.1" customHeight="1" x14ac:dyDescent="0.3">
      <c r="A12" s="40"/>
      <c r="B12" s="223" t="s">
        <v>59</v>
      </c>
      <c r="C12" s="224"/>
      <c r="D12" s="58"/>
      <c r="E12" s="59"/>
      <c r="F12" s="59"/>
      <c r="G12" s="59"/>
      <c r="H12" s="59"/>
      <c r="I12" s="58"/>
      <c r="J12" s="59"/>
      <c r="K12" s="79"/>
    </row>
    <row r="13" spans="1:19" ht="35.1" customHeight="1" x14ac:dyDescent="0.3">
      <c r="A13" s="40" t="s">
        <v>34</v>
      </c>
      <c r="B13" s="223" t="s">
        <v>85</v>
      </c>
      <c r="C13" s="225"/>
      <c r="D13" s="60"/>
      <c r="E13" s="61"/>
      <c r="F13" s="61"/>
      <c r="G13" s="61"/>
      <c r="H13" s="61"/>
      <c r="I13" s="97"/>
      <c r="J13" s="98"/>
      <c r="K13" s="99"/>
      <c r="M13" s="226"/>
      <c r="N13" s="226"/>
      <c r="O13" s="226"/>
      <c r="P13" s="226"/>
      <c r="Q13" s="226"/>
      <c r="R13" s="226"/>
      <c r="S13" s="226"/>
    </row>
    <row r="14" spans="1:19" ht="35.1" customHeight="1" x14ac:dyDescent="0.3">
      <c r="A14" s="40" t="s">
        <v>35</v>
      </c>
      <c r="B14" s="227" t="s">
        <v>61</v>
      </c>
      <c r="C14" s="224"/>
      <c r="D14" s="60"/>
      <c r="E14" s="62"/>
      <c r="F14" s="62"/>
      <c r="G14" s="62"/>
      <c r="H14" s="62"/>
      <c r="I14" s="63"/>
      <c r="J14" s="64"/>
      <c r="K14" s="80"/>
      <c r="M14" s="226"/>
      <c r="N14" s="226"/>
      <c r="O14" s="226"/>
      <c r="P14" s="226"/>
      <c r="Q14" s="226"/>
      <c r="R14" s="226"/>
      <c r="S14" s="226"/>
    </row>
    <row r="15" spans="1:19" ht="35.1" customHeight="1" x14ac:dyDescent="0.3">
      <c r="A15" s="40" t="s">
        <v>36</v>
      </c>
      <c r="B15" s="223" t="s">
        <v>39</v>
      </c>
      <c r="C15" s="225"/>
      <c r="D15" s="100">
        <f>(D14-D13)</f>
        <v>0</v>
      </c>
      <c r="E15" s="101">
        <f>(E14-E13)</f>
        <v>0</v>
      </c>
      <c r="F15" s="101">
        <f>(F14-F13)</f>
        <v>0</v>
      </c>
      <c r="G15" s="101">
        <f>(G14-G13)</f>
        <v>0</v>
      </c>
      <c r="H15" s="101">
        <f>(H14-H13)</f>
        <v>0</v>
      </c>
      <c r="I15" s="102" t="str">
        <f>IF(I14-20&lt;0,"",I14-20)</f>
        <v/>
      </c>
      <c r="J15" s="103" t="str">
        <f t="shared" ref="J15:K15" si="0">IF(J14-20&lt;0,"",J14-20)</f>
        <v/>
      </c>
      <c r="K15" s="104" t="str">
        <f t="shared" si="0"/>
        <v/>
      </c>
      <c r="M15" s="7"/>
      <c r="N15" s="8"/>
      <c r="O15" s="8"/>
      <c r="P15" s="8"/>
      <c r="Q15" s="8"/>
      <c r="R15" s="8"/>
      <c r="S15" s="8"/>
    </row>
    <row r="16" spans="1:19" ht="35.1" customHeight="1" x14ac:dyDescent="0.3">
      <c r="A16" s="40" t="s">
        <v>37</v>
      </c>
      <c r="B16" s="223" t="s">
        <v>62</v>
      </c>
      <c r="C16" s="225"/>
      <c r="D16" s="65"/>
      <c r="E16" s="66"/>
      <c r="F16" s="66"/>
      <c r="G16" s="66"/>
      <c r="H16" s="66"/>
      <c r="I16" s="65"/>
      <c r="J16" s="66"/>
      <c r="K16" s="81"/>
    </row>
    <row r="17" spans="1:11" ht="35.1" customHeight="1" x14ac:dyDescent="0.3">
      <c r="A17" s="40" t="s">
        <v>40</v>
      </c>
      <c r="B17" s="223" t="s">
        <v>60</v>
      </c>
      <c r="C17" s="225"/>
      <c r="D17" s="67"/>
      <c r="E17" s="68"/>
      <c r="F17" s="68"/>
      <c r="G17" s="68"/>
      <c r="H17" s="68"/>
      <c r="I17" s="67"/>
      <c r="J17" s="68"/>
      <c r="K17" s="82"/>
    </row>
    <row r="18" spans="1:11" ht="35.1" customHeight="1" x14ac:dyDescent="0.3">
      <c r="A18" s="40" t="s">
        <v>41</v>
      </c>
      <c r="B18" s="223" t="s">
        <v>38</v>
      </c>
      <c r="C18" s="225"/>
      <c r="D18" s="105" t="str">
        <f>IFERROR(ROUNDUP((D15*1440)/D16,0),"")</f>
        <v/>
      </c>
      <c r="E18" s="106" t="str">
        <f>IFERROR(ROUNDUP((E15*1440)/E16,0),"")</f>
        <v/>
      </c>
      <c r="F18" s="106" t="str">
        <f>IFERROR(ROUNDUP((F15*1440)/F16,0),"")</f>
        <v/>
      </c>
      <c r="G18" s="106" t="str">
        <f>IFERROR(ROUNDUP((G15*1440)/G16,0),"")</f>
        <v/>
      </c>
      <c r="H18" s="106" t="str">
        <f>IFERROR(ROUNDUP((H15*1440)/H16,0),"")</f>
        <v/>
      </c>
      <c r="I18" s="102">
        <f>MAX(0,IFERROR(ROUNDUP((I15)/I16,0),"0"))</f>
        <v>0</v>
      </c>
      <c r="J18" s="103">
        <f t="shared" ref="J18:K18" si="1">MAX(0,IFERROR(ROUNDUP((J15)/J16,0),"0"))</f>
        <v>0</v>
      </c>
      <c r="K18" s="107">
        <f t="shared" si="1"/>
        <v>0</v>
      </c>
    </row>
    <row r="19" spans="1:11" ht="35.1" customHeight="1" x14ac:dyDescent="0.3">
      <c r="A19" s="40" t="s">
        <v>42</v>
      </c>
      <c r="B19" s="223" t="s">
        <v>47</v>
      </c>
      <c r="C19" s="225"/>
      <c r="D19" s="108" t="str">
        <f t="shared" ref="D19:K19" si="2">IFERROR(D18*D17,"")</f>
        <v/>
      </c>
      <c r="E19" s="109" t="str">
        <f t="shared" si="2"/>
        <v/>
      </c>
      <c r="F19" s="109" t="str">
        <f t="shared" si="2"/>
        <v/>
      </c>
      <c r="G19" s="109" t="str">
        <f t="shared" si="2"/>
        <v/>
      </c>
      <c r="H19" s="109" t="str">
        <f t="shared" si="2"/>
        <v/>
      </c>
      <c r="I19" s="108">
        <f t="shared" si="2"/>
        <v>0</v>
      </c>
      <c r="J19" s="109">
        <f t="shared" si="2"/>
        <v>0</v>
      </c>
      <c r="K19" s="110">
        <f t="shared" si="2"/>
        <v>0</v>
      </c>
    </row>
    <row r="20" spans="1:11" ht="35.1" customHeight="1" x14ac:dyDescent="0.3">
      <c r="A20" s="40" t="s">
        <v>43</v>
      </c>
      <c r="B20" s="223" t="s">
        <v>63</v>
      </c>
      <c r="C20" s="225"/>
      <c r="D20" s="20"/>
      <c r="E20" s="21"/>
      <c r="F20" s="21"/>
      <c r="G20" s="21"/>
      <c r="H20" s="21"/>
      <c r="I20" s="20"/>
      <c r="J20" s="21"/>
      <c r="K20" s="83"/>
    </row>
    <row r="21" spans="1:11" ht="35.1" customHeight="1" thickBot="1" x14ac:dyDescent="0.35">
      <c r="A21" s="41" t="s">
        <v>44</v>
      </c>
      <c r="B21" s="219" t="s">
        <v>54</v>
      </c>
      <c r="C21" s="220"/>
      <c r="D21" s="111" t="str">
        <f t="shared" ref="D21:K21" si="3">IFERROR(SUM(D19+D20),"")</f>
        <v/>
      </c>
      <c r="E21" s="112" t="str">
        <f t="shared" si="3"/>
        <v/>
      </c>
      <c r="F21" s="112" t="str">
        <f t="shared" si="3"/>
        <v/>
      </c>
      <c r="G21" s="112" t="str">
        <f t="shared" si="3"/>
        <v/>
      </c>
      <c r="H21" s="112" t="str">
        <f t="shared" si="3"/>
        <v/>
      </c>
      <c r="I21" s="113">
        <f t="shared" si="3"/>
        <v>0</v>
      </c>
      <c r="J21" s="112">
        <f t="shared" si="3"/>
        <v>0</v>
      </c>
      <c r="K21" s="114">
        <f t="shared" si="3"/>
        <v>0</v>
      </c>
    </row>
    <row r="22" spans="1:11" ht="26.1" customHeight="1" thickTop="1" x14ac:dyDescent="0.3">
      <c r="A22" s="42" t="s">
        <v>45</v>
      </c>
      <c r="B22" s="228" t="s">
        <v>49</v>
      </c>
      <c r="C22" s="228"/>
      <c r="D22" s="228"/>
      <c r="E22" s="228"/>
      <c r="F22" s="228"/>
      <c r="G22" s="228"/>
      <c r="H22" s="228"/>
      <c r="I22" s="229"/>
      <c r="J22" s="184">
        <f>SUM(D21:H21)</f>
        <v>0</v>
      </c>
      <c r="K22" s="185"/>
    </row>
    <row r="23" spans="1:11" ht="26.1" customHeight="1" x14ac:dyDescent="0.3">
      <c r="A23" s="43" t="s">
        <v>46</v>
      </c>
      <c r="B23" s="230" t="s">
        <v>50</v>
      </c>
      <c r="C23" s="230"/>
      <c r="D23" s="230"/>
      <c r="E23" s="230"/>
      <c r="F23" s="230"/>
      <c r="G23" s="230"/>
      <c r="H23" s="230"/>
      <c r="I23" s="231"/>
      <c r="J23" s="136">
        <f>SUM(I21:K21)</f>
        <v>0</v>
      </c>
      <c r="K23" s="137"/>
    </row>
    <row r="24" spans="1:11" ht="26.1" customHeight="1" thickBot="1" x14ac:dyDescent="0.35">
      <c r="A24" s="44"/>
      <c r="B24" s="232" t="s">
        <v>51</v>
      </c>
      <c r="C24" s="232"/>
      <c r="D24" s="232"/>
      <c r="E24" s="232"/>
      <c r="F24" s="232"/>
      <c r="G24" s="232"/>
      <c r="H24" s="232"/>
      <c r="I24" s="233"/>
      <c r="J24" s="129">
        <f>SUM(J22:K23)</f>
        <v>0</v>
      </c>
      <c r="K24" s="130"/>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34"/>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156"/>
      <c r="B29" s="157"/>
      <c r="C29" s="157"/>
      <c r="D29" s="158"/>
      <c r="E29" s="237">
        <f>Weekly!D26</f>
        <v>0</v>
      </c>
      <c r="F29" s="238"/>
      <c r="G29" s="239"/>
      <c r="H29" s="240"/>
      <c r="I29" s="241"/>
      <c r="J29" s="242"/>
      <c r="K29" s="76"/>
    </row>
    <row r="30" spans="1:11" s="69" customFormat="1" ht="6" customHeight="1" x14ac:dyDescent="0.3">
      <c r="A30" s="36"/>
      <c r="B30" s="36"/>
      <c r="C30" s="36" t="s">
        <v>24</v>
      </c>
      <c r="D30" s="36" t="s">
        <v>74</v>
      </c>
      <c r="E30" s="36"/>
      <c r="F30" s="36"/>
      <c r="G30" s="36"/>
      <c r="H30" s="36" t="s">
        <v>25</v>
      </c>
      <c r="I30" s="36" t="s">
        <v>26</v>
      </c>
      <c r="J30" s="36"/>
      <c r="K30" s="36"/>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F5IrFIajKbMa6A5bsEHBvVjFeN1dQgRemIPmW8H0hqOKW/qw/IPWAyFAsid4zerw9DwgGkhIkRZqs9ohsiOAmg==" saltValue="4rKZ5hiqDCcmlTWN6KsXDA==" spinCount="100000" sheet="1" objects="1" scenarios="1" formatCells="0" formatColumns="0" formatRows="0" insertHyperlinks="0"/>
  <mergeCells count="49">
    <mergeCell ref="A31:K31"/>
    <mergeCell ref="A32:K32"/>
    <mergeCell ref="A25:K25"/>
    <mergeCell ref="A27:K27"/>
    <mergeCell ref="A28:D28"/>
    <mergeCell ref="E28:G28"/>
    <mergeCell ref="H28:J28"/>
    <mergeCell ref="A29:D29"/>
    <mergeCell ref="E29:G29"/>
    <mergeCell ref="H29:J29"/>
    <mergeCell ref="B22:I22"/>
    <mergeCell ref="J22:K22"/>
    <mergeCell ref="B23:I23"/>
    <mergeCell ref="J23:K23"/>
    <mergeCell ref="B24:I24"/>
    <mergeCell ref="J24:K24"/>
    <mergeCell ref="B21:C21"/>
    <mergeCell ref="B11:C11"/>
    <mergeCell ref="B12:C12"/>
    <mergeCell ref="B13:C13"/>
    <mergeCell ref="M13:S14"/>
    <mergeCell ref="B14:C14"/>
    <mergeCell ref="B15:C15"/>
    <mergeCell ref="B16:C16"/>
    <mergeCell ref="B17:C17"/>
    <mergeCell ref="B18:C18"/>
    <mergeCell ref="B19:C19"/>
    <mergeCell ref="B20:C20"/>
    <mergeCell ref="A7:E7"/>
    <mergeCell ref="F7:F8"/>
    <mergeCell ref="G7:I8"/>
    <mergeCell ref="J7:K7"/>
    <mergeCell ref="A8:E10"/>
    <mergeCell ref="J8:K10"/>
    <mergeCell ref="F9:F10"/>
    <mergeCell ref="G9:I10"/>
    <mergeCell ref="A5:G5"/>
    <mergeCell ref="H5:I5"/>
    <mergeCell ref="J5:K5"/>
    <mergeCell ref="A6:G6"/>
    <mergeCell ref="H6:I6"/>
    <mergeCell ref="J6:K6"/>
    <mergeCell ref="D1:K2"/>
    <mergeCell ref="A3:G3"/>
    <mergeCell ref="H3:I3"/>
    <mergeCell ref="J3:K3"/>
    <mergeCell ref="A4:G4"/>
    <mergeCell ref="H4:I4"/>
    <mergeCell ref="J4:K4"/>
  </mergeCells>
  <dataValidations count="3">
    <dataValidation type="decimal" operator="lessThanOrEqual" allowBlank="1" showInputMessage="1" showErrorMessage="1" errorTitle="Value" error="Must be a negative number." sqref="D20:K20" xr:uid="{00000000-0002-0000-0500-000000000000}">
      <formula1>0</formula1>
    </dataValidation>
    <dataValidation type="list" allowBlank="1" showInputMessage="1" showErrorMessage="1" sqref="D11:H11" xr:uid="{00000000-0002-0000-0500-000001000000}">
      <formula1>$A$30:$D$30</formula1>
    </dataValidation>
    <dataValidation type="list" allowBlank="1" showInputMessage="1" showErrorMessage="1" sqref="I11:K11" xr:uid="{00000000-0002-0000-0500-000002000000}">
      <formula1>$G$30:$I$30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07">
        <f>Weekly!$A$4</f>
        <v>0</v>
      </c>
      <c r="B4" s="208"/>
      <c r="C4" s="208"/>
      <c r="D4" s="208"/>
      <c r="E4" s="208"/>
      <c r="F4" s="208"/>
      <c r="G4" s="209"/>
      <c r="H4" s="210">
        <f>Weekly!$G$4</f>
        <v>0</v>
      </c>
      <c r="I4" s="211"/>
      <c r="J4" s="210">
        <f>Weekly!$I$4</f>
        <v>0</v>
      </c>
      <c r="K4" s="211"/>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07">
        <f>Weekly!$A$6</f>
        <v>0</v>
      </c>
      <c r="B6" s="208"/>
      <c r="C6" s="208"/>
      <c r="D6" s="208"/>
      <c r="E6" s="208"/>
      <c r="F6" s="208"/>
      <c r="G6" s="209"/>
      <c r="H6" s="212" t="str">
        <f>IF(Weekly!B17&lt;0,"",Weekly!B17)</f>
        <v xml:space="preserve"> </v>
      </c>
      <c r="I6" s="213"/>
      <c r="J6" s="214"/>
      <c r="K6" s="215"/>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16">
        <f>Weekly!$A$8</f>
        <v>0</v>
      </c>
      <c r="B8" s="217"/>
      <c r="C8" s="217"/>
      <c r="D8" s="217"/>
      <c r="E8" s="218"/>
      <c r="F8" s="187"/>
      <c r="G8" s="191"/>
      <c r="H8" s="192"/>
      <c r="I8" s="193"/>
      <c r="J8" s="177"/>
      <c r="K8" s="178"/>
    </row>
    <row r="9" spans="1:19" ht="12" customHeight="1" x14ac:dyDescent="0.3">
      <c r="A9" s="216"/>
      <c r="B9" s="217"/>
      <c r="C9" s="217"/>
      <c r="D9" s="217"/>
      <c r="E9" s="218"/>
      <c r="F9" s="194" t="s">
        <v>30</v>
      </c>
      <c r="G9" s="196" t="s">
        <v>32</v>
      </c>
      <c r="H9" s="197"/>
      <c r="I9" s="198"/>
      <c r="J9" s="177"/>
      <c r="K9" s="178"/>
    </row>
    <row r="10" spans="1:19" ht="15.9" customHeight="1" thickBot="1" x14ac:dyDescent="0.35">
      <c r="A10" s="216"/>
      <c r="B10" s="217"/>
      <c r="C10" s="217"/>
      <c r="D10" s="217"/>
      <c r="E10" s="218"/>
      <c r="F10" s="195"/>
      <c r="G10" s="199"/>
      <c r="H10" s="200"/>
      <c r="I10" s="201"/>
      <c r="J10" s="177"/>
      <c r="K10" s="178"/>
    </row>
    <row r="11" spans="1:19" s="25" customFormat="1" ht="39.9" customHeight="1" thickTop="1" x14ac:dyDescent="0.25">
      <c r="A11" s="77"/>
      <c r="B11" s="221" t="s">
        <v>33</v>
      </c>
      <c r="C11" s="222"/>
      <c r="D11" s="53"/>
      <c r="E11" s="54"/>
      <c r="F11" s="54"/>
      <c r="G11" s="54"/>
      <c r="H11" s="55"/>
      <c r="I11" s="56"/>
      <c r="J11" s="57"/>
      <c r="K11" s="78"/>
    </row>
    <row r="12" spans="1:19" ht="50.1" customHeight="1" x14ac:dyDescent="0.3">
      <c r="A12" s="40"/>
      <c r="B12" s="223" t="s">
        <v>59</v>
      </c>
      <c r="C12" s="224"/>
      <c r="D12" s="58"/>
      <c r="E12" s="59"/>
      <c r="F12" s="59"/>
      <c r="G12" s="59"/>
      <c r="H12" s="59"/>
      <c r="I12" s="58"/>
      <c r="J12" s="59"/>
      <c r="K12" s="79"/>
    </row>
    <row r="13" spans="1:19" ht="35.1" customHeight="1" x14ac:dyDescent="0.3">
      <c r="A13" s="40" t="s">
        <v>34</v>
      </c>
      <c r="B13" s="223" t="s">
        <v>85</v>
      </c>
      <c r="C13" s="225"/>
      <c r="D13" s="60"/>
      <c r="E13" s="61"/>
      <c r="F13" s="61"/>
      <c r="G13" s="61"/>
      <c r="H13" s="61"/>
      <c r="I13" s="97"/>
      <c r="J13" s="98"/>
      <c r="K13" s="99"/>
      <c r="M13" s="226"/>
      <c r="N13" s="226"/>
      <c r="O13" s="226"/>
      <c r="P13" s="226"/>
      <c r="Q13" s="226"/>
      <c r="R13" s="226"/>
      <c r="S13" s="226"/>
    </row>
    <row r="14" spans="1:19" ht="35.1" customHeight="1" x14ac:dyDescent="0.3">
      <c r="A14" s="40" t="s">
        <v>35</v>
      </c>
      <c r="B14" s="227" t="s">
        <v>61</v>
      </c>
      <c r="C14" s="224"/>
      <c r="D14" s="60"/>
      <c r="E14" s="62"/>
      <c r="F14" s="62"/>
      <c r="G14" s="62"/>
      <c r="H14" s="62"/>
      <c r="I14" s="63"/>
      <c r="J14" s="64"/>
      <c r="K14" s="80"/>
      <c r="M14" s="226"/>
      <c r="N14" s="226"/>
      <c r="O14" s="226"/>
      <c r="P14" s="226"/>
      <c r="Q14" s="226"/>
      <c r="R14" s="226"/>
      <c r="S14" s="226"/>
    </row>
    <row r="15" spans="1:19" ht="35.1" customHeight="1" x14ac:dyDescent="0.3">
      <c r="A15" s="40" t="s">
        <v>36</v>
      </c>
      <c r="B15" s="223" t="s">
        <v>39</v>
      </c>
      <c r="C15" s="225"/>
      <c r="D15" s="100">
        <f>(D14-D13)</f>
        <v>0</v>
      </c>
      <c r="E15" s="101">
        <f>(E14-E13)</f>
        <v>0</v>
      </c>
      <c r="F15" s="101">
        <f>(F14-F13)</f>
        <v>0</v>
      </c>
      <c r="G15" s="101">
        <f>(G14-G13)</f>
        <v>0</v>
      </c>
      <c r="H15" s="101">
        <f>(H14-H13)</f>
        <v>0</v>
      </c>
      <c r="I15" s="102" t="str">
        <f>IF(I14-20&lt;0,"",I14-20)</f>
        <v/>
      </c>
      <c r="J15" s="103" t="str">
        <f t="shared" ref="J15:K15" si="0">IF(J14-20&lt;0,"",J14-20)</f>
        <v/>
      </c>
      <c r="K15" s="104" t="str">
        <f t="shared" si="0"/>
        <v/>
      </c>
      <c r="M15" s="7"/>
      <c r="N15" s="8"/>
      <c r="O15" s="8"/>
      <c r="P15" s="8"/>
      <c r="Q15" s="8"/>
      <c r="R15" s="8"/>
      <c r="S15" s="8"/>
    </row>
    <row r="16" spans="1:19" ht="35.1" customHeight="1" x14ac:dyDescent="0.3">
      <c r="A16" s="40" t="s">
        <v>37</v>
      </c>
      <c r="B16" s="223" t="s">
        <v>62</v>
      </c>
      <c r="C16" s="225"/>
      <c r="D16" s="65"/>
      <c r="E16" s="66"/>
      <c r="F16" s="66"/>
      <c r="G16" s="66"/>
      <c r="H16" s="66"/>
      <c r="I16" s="65"/>
      <c r="J16" s="66"/>
      <c r="K16" s="81"/>
    </row>
    <row r="17" spans="1:11" ht="35.1" customHeight="1" x14ac:dyDescent="0.3">
      <c r="A17" s="40" t="s">
        <v>40</v>
      </c>
      <c r="B17" s="223" t="s">
        <v>60</v>
      </c>
      <c r="C17" s="225"/>
      <c r="D17" s="67"/>
      <c r="E17" s="68"/>
      <c r="F17" s="68"/>
      <c r="G17" s="68"/>
      <c r="H17" s="68"/>
      <c r="I17" s="67"/>
      <c r="J17" s="68"/>
      <c r="K17" s="82"/>
    </row>
    <row r="18" spans="1:11" ht="35.1" customHeight="1" x14ac:dyDescent="0.3">
      <c r="A18" s="40" t="s">
        <v>41</v>
      </c>
      <c r="B18" s="223" t="s">
        <v>38</v>
      </c>
      <c r="C18" s="225"/>
      <c r="D18" s="105" t="str">
        <f>IFERROR(ROUNDUP((D15*1440)/D16,0),"")</f>
        <v/>
      </c>
      <c r="E18" s="106" t="str">
        <f>IFERROR(ROUNDUP((E15*1440)/E16,0),"")</f>
        <v/>
      </c>
      <c r="F18" s="106" t="str">
        <f>IFERROR(ROUNDUP((F15*1440)/F16,0),"")</f>
        <v/>
      </c>
      <c r="G18" s="106" t="str">
        <f>IFERROR(ROUNDUP((G15*1440)/G16,0),"")</f>
        <v/>
      </c>
      <c r="H18" s="106" t="str">
        <f>IFERROR(ROUNDUP((H15*1440)/H16,0),"")</f>
        <v/>
      </c>
      <c r="I18" s="102">
        <f>MAX(0,IFERROR(ROUNDUP((I15)/I16,0),"0"))</f>
        <v>0</v>
      </c>
      <c r="J18" s="103">
        <f t="shared" ref="J18:K18" si="1">MAX(0,IFERROR(ROUNDUP((J15)/J16,0),"0"))</f>
        <v>0</v>
      </c>
      <c r="K18" s="107">
        <f t="shared" si="1"/>
        <v>0</v>
      </c>
    </row>
    <row r="19" spans="1:11" ht="35.1" customHeight="1" x14ac:dyDescent="0.3">
      <c r="A19" s="40" t="s">
        <v>42</v>
      </c>
      <c r="B19" s="223" t="s">
        <v>47</v>
      </c>
      <c r="C19" s="225"/>
      <c r="D19" s="108" t="str">
        <f t="shared" ref="D19:K19" si="2">IFERROR(D18*D17,"")</f>
        <v/>
      </c>
      <c r="E19" s="109" t="str">
        <f t="shared" si="2"/>
        <v/>
      </c>
      <c r="F19" s="109" t="str">
        <f t="shared" si="2"/>
        <v/>
      </c>
      <c r="G19" s="109" t="str">
        <f t="shared" si="2"/>
        <v/>
      </c>
      <c r="H19" s="109" t="str">
        <f t="shared" si="2"/>
        <v/>
      </c>
      <c r="I19" s="108">
        <f t="shared" si="2"/>
        <v>0</v>
      </c>
      <c r="J19" s="109">
        <f t="shared" si="2"/>
        <v>0</v>
      </c>
      <c r="K19" s="110">
        <f t="shared" si="2"/>
        <v>0</v>
      </c>
    </row>
    <row r="20" spans="1:11" ht="35.1" customHeight="1" x14ac:dyDescent="0.3">
      <c r="A20" s="40" t="s">
        <v>43</v>
      </c>
      <c r="B20" s="223" t="s">
        <v>63</v>
      </c>
      <c r="C20" s="225"/>
      <c r="D20" s="20"/>
      <c r="E20" s="21"/>
      <c r="F20" s="21"/>
      <c r="G20" s="21"/>
      <c r="H20" s="21"/>
      <c r="I20" s="20"/>
      <c r="J20" s="21"/>
      <c r="K20" s="83"/>
    </row>
    <row r="21" spans="1:11" ht="35.1" customHeight="1" thickBot="1" x14ac:dyDescent="0.35">
      <c r="A21" s="41" t="s">
        <v>44</v>
      </c>
      <c r="B21" s="219" t="s">
        <v>54</v>
      </c>
      <c r="C21" s="220"/>
      <c r="D21" s="111" t="str">
        <f t="shared" ref="D21:K21" si="3">IFERROR(SUM(D19+D20),"")</f>
        <v/>
      </c>
      <c r="E21" s="112" t="str">
        <f t="shared" si="3"/>
        <v/>
      </c>
      <c r="F21" s="112" t="str">
        <f t="shared" si="3"/>
        <v/>
      </c>
      <c r="G21" s="112" t="str">
        <f t="shared" si="3"/>
        <v/>
      </c>
      <c r="H21" s="112" t="str">
        <f t="shared" si="3"/>
        <v/>
      </c>
      <c r="I21" s="113">
        <f t="shared" si="3"/>
        <v>0</v>
      </c>
      <c r="J21" s="112">
        <f t="shared" si="3"/>
        <v>0</v>
      </c>
      <c r="K21" s="114">
        <f t="shared" si="3"/>
        <v>0</v>
      </c>
    </row>
    <row r="22" spans="1:11" ht="26.1" customHeight="1" thickTop="1" x14ac:dyDescent="0.3">
      <c r="A22" s="42" t="s">
        <v>45</v>
      </c>
      <c r="B22" s="228" t="s">
        <v>49</v>
      </c>
      <c r="C22" s="228"/>
      <c r="D22" s="228"/>
      <c r="E22" s="228"/>
      <c r="F22" s="228"/>
      <c r="G22" s="228"/>
      <c r="H22" s="228"/>
      <c r="I22" s="229"/>
      <c r="J22" s="184">
        <f>SUM(D21:H21)</f>
        <v>0</v>
      </c>
      <c r="K22" s="185"/>
    </row>
    <row r="23" spans="1:11" ht="26.1" customHeight="1" x14ac:dyDescent="0.3">
      <c r="A23" s="43" t="s">
        <v>46</v>
      </c>
      <c r="B23" s="230" t="s">
        <v>50</v>
      </c>
      <c r="C23" s="230"/>
      <c r="D23" s="230"/>
      <c r="E23" s="230"/>
      <c r="F23" s="230"/>
      <c r="G23" s="230"/>
      <c r="H23" s="230"/>
      <c r="I23" s="231"/>
      <c r="J23" s="136">
        <f>SUM(I21:K21)</f>
        <v>0</v>
      </c>
      <c r="K23" s="137"/>
    </row>
    <row r="24" spans="1:11" ht="26.1" customHeight="1" thickBot="1" x14ac:dyDescent="0.35">
      <c r="A24" s="44"/>
      <c r="B24" s="232" t="s">
        <v>51</v>
      </c>
      <c r="C24" s="232"/>
      <c r="D24" s="232"/>
      <c r="E24" s="232"/>
      <c r="F24" s="232"/>
      <c r="G24" s="232"/>
      <c r="H24" s="232"/>
      <c r="I24" s="233"/>
      <c r="J24" s="129">
        <f>SUM(J22:K23)</f>
        <v>0</v>
      </c>
      <c r="K24" s="130"/>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34"/>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156"/>
      <c r="B29" s="157"/>
      <c r="C29" s="157"/>
      <c r="D29" s="158"/>
      <c r="E29" s="237">
        <f>Weekly!D26</f>
        <v>0</v>
      </c>
      <c r="F29" s="238"/>
      <c r="G29" s="239"/>
      <c r="H29" s="240"/>
      <c r="I29" s="241"/>
      <c r="J29" s="242"/>
      <c r="K29" s="76"/>
    </row>
    <row r="30" spans="1:11" s="69" customFormat="1" ht="6" customHeight="1" x14ac:dyDescent="0.3">
      <c r="A30" s="36"/>
      <c r="B30" s="36"/>
      <c r="C30" s="36" t="s">
        <v>24</v>
      </c>
      <c r="D30" s="36" t="s">
        <v>74</v>
      </c>
      <c r="E30" s="36"/>
      <c r="F30" s="36"/>
      <c r="G30" s="36"/>
      <c r="H30" s="36" t="s">
        <v>25</v>
      </c>
      <c r="I30" s="36" t="s">
        <v>26</v>
      </c>
      <c r="J30" s="36"/>
      <c r="K30" s="36"/>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zQSc/vcxnLu3sXsQ28QtzaJHIJdaYjJu1upl0ce0991YlQFB5if5kPRtlbasm1ElK+0RRSVuVvm7LNBZjtJUmA==" saltValue="OE+wFCnbf6VReDk6SUchww==" spinCount="100000" sheet="1" objects="1" scenarios="1" formatCells="0" formatColumns="0" formatRows="0" insertHyperlinks="0"/>
  <mergeCells count="49">
    <mergeCell ref="A31:K31"/>
    <mergeCell ref="A32:K32"/>
    <mergeCell ref="A25:K25"/>
    <mergeCell ref="A27:K27"/>
    <mergeCell ref="A28:D28"/>
    <mergeCell ref="E28:G28"/>
    <mergeCell ref="H28:J28"/>
    <mergeCell ref="A29:D29"/>
    <mergeCell ref="E29:G29"/>
    <mergeCell ref="H29:J29"/>
    <mergeCell ref="B22:I22"/>
    <mergeCell ref="J22:K22"/>
    <mergeCell ref="B23:I23"/>
    <mergeCell ref="J23:K23"/>
    <mergeCell ref="B24:I24"/>
    <mergeCell ref="J24:K24"/>
    <mergeCell ref="B21:C21"/>
    <mergeCell ref="B11:C11"/>
    <mergeCell ref="B12:C12"/>
    <mergeCell ref="B13:C13"/>
    <mergeCell ref="M13:S14"/>
    <mergeCell ref="B14:C14"/>
    <mergeCell ref="B15:C15"/>
    <mergeCell ref="B16:C16"/>
    <mergeCell ref="B17:C17"/>
    <mergeCell ref="B18:C18"/>
    <mergeCell ref="B19:C19"/>
    <mergeCell ref="B20:C20"/>
    <mergeCell ref="A7:E7"/>
    <mergeCell ref="F7:F8"/>
    <mergeCell ref="G7:I8"/>
    <mergeCell ref="J7:K7"/>
    <mergeCell ref="A8:E10"/>
    <mergeCell ref="J8:K10"/>
    <mergeCell ref="F9:F10"/>
    <mergeCell ref="G9:I10"/>
    <mergeCell ref="A5:G5"/>
    <mergeCell ref="H5:I5"/>
    <mergeCell ref="J5:K5"/>
    <mergeCell ref="A6:G6"/>
    <mergeCell ref="H6:I6"/>
    <mergeCell ref="J6:K6"/>
    <mergeCell ref="D1:K2"/>
    <mergeCell ref="A3:G3"/>
    <mergeCell ref="H3:I3"/>
    <mergeCell ref="J3:K3"/>
    <mergeCell ref="A4:G4"/>
    <mergeCell ref="H4:I4"/>
    <mergeCell ref="J4:K4"/>
  </mergeCells>
  <dataValidations count="3">
    <dataValidation type="decimal" operator="lessThanOrEqual" allowBlank="1" showInputMessage="1" showErrorMessage="1" errorTitle="Value" error="Must be a negative number." sqref="D20:K20" xr:uid="{00000000-0002-0000-0600-000000000000}">
      <formula1>0</formula1>
    </dataValidation>
    <dataValidation type="list" allowBlank="1" showInputMessage="1" showErrorMessage="1" sqref="D11:H11" xr:uid="{00000000-0002-0000-0600-000001000000}">
      <formula1>$A$30:$D$30</formula1>
    </dataValidation>
    <dataValidation type="list" allowBlank="1" showInputMessage="1" showErrorMessage="1" sqref="I11:K11" xr:uid="{00000000-0002-0000-0600-000002000000}">
      <formula1>$G$30:$I$30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07">
        <f>Weekly!$A$4</f>
        <v>0</v>
      </c>
      <c r="B4" s="208"/>
      <c r="C4" s="208"/>
      <c r="D4" s="208"/>
      <c r="E4" s="208"/>
      <c r="F4" s="208"/>
      <c r="G4" s="209"/>
      <c r="H4" s="210">
        <f>Weekly!$G$4</f>
        <v>0</v>
      </c>
      <c r="I4" s="211"/>
      <c r="J4" s="210">
        <f>Weekly!$I$4</f>
        <v>0</v>
      </c>
      <c r="K4" s="211"/>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07">
        <f>Weekly!$A$6</f>
        <v>0</v>
      </c>
      <c r="B6" s="208"/>
      <c r="C6" s="208"/>
      <c r="D6" s="208"/>
      <c r="E6" s="208"/>
      <c r="F6" s="208"/>
      <c r="G6" s="209"/>
      <c r="H6" s="212">
        <f>IF(Weekly!B18&lt;0,"",Weekly!B18)</f>
        <v>0</v>
      </c>
      <c r="I6" s="213"/>
      <c r="J6" s="214"/>
      <c r="K6" s="215"/>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16">
        <f>Weekly!$A$8</f>
        <v>0</v>
      </c>
      <c r="B8" s="217"/>
      <c r="C8" s="217"/>
      <c r="D8" s="217"/>
      <c r="E8" s="218"/>
      <c r="F8" s="187"/>
      <c r="G8" s="191"/>
      <c r="H8" s="192"/>
      <c r="I8" s="193"/>
      <c r="J8" s="177"/>
      <c r="K8" s="178"/>
    </row>
    <row r="9" spans="1:19" ht="12" customHeight="1" x14ac:dyDescent="0.3">
      <c r="A9" s="216"/>
      <c r="B9" s="217"/>
      <c r="C9" s="217"/>
      <c r="D9" s="217"/>
      <c r="E9" s="218"/>
      <c r="F9" s="194" t="s">
        <v>30</v>
      </c>
      <c r="G9" s="196" t="s">
        <v>32</v>
      </c>
      <c r="H9" s="197"/>
      <c r="I9" s="198"/>
      <c r="J9" s="177"/>
      <c r="K9" s="178"/>
    </row>
    <row r="10" spans="1:19" ht="15.9" customHeight="1" thickBot="1" x14ac:dyDescent="0.35">
      <c r="A10" s="216"/>
      <c r="B10" s="217"/>
      <c r="C10" s="217"/>
      <c r="D10" s="217"/>
      <c r="E10" s="218"/>
      <c r="F10" s="195"/>
      <c r="G10" s="199"/>
      <c r="H10" s="200"/>
      <c r="I10" s="201"/>
      <c r="J10" s="177"/>
      <c r="K10" s="178"/>
    </row>
    <row r="11" spans="1:19" s="25" customFormat="1" ht="39.9" customHeight="1" thickTop="1" x14ac:dyDescent="0.25">
      <c r="A11" s="77"/>
      <c r="B11" s="221" t="s">
        <v>84</v>
      </c>
      <c r="C11" s="222"/>
      <c r="D11" s="53"/>
      <c r="E11" s="54"/>
      <c r="F11" s="54"/>
      <c r="G11" s="54"/>
      <c r="H11" s="55"/>
      <c r="I11" s="56"/>
      <c r="J11" s="57"/>
      <c r="K11" s="78"/>
    </row>
    <row r="12" spans="1:19" ht="50.1" customHeight="1" x14ac:dyDescent="0.3">
      <c r="A12" s="40"/>
      <c r="B12" s="223" t="s">
        <v>59</v>
      </c>
      <c r="C12" s="224"/>
      <c r="D12" s="58"/>
      <c r="E12" s="59"/>
      <c r="F12" s="59"/>
      <c r="G12" s="59"/>
      <c r="H12" s="59"/>
      <c r="I12" s="58"/>
      <c r="J12" s="59"/>
      <c r="K12" s="79"/>
    </row>
    <row r="13" spans="1:19" ht="35.1" customHeight="1" x14ac:dyDescent="0.3">
      <c r="A13" s="40" t="s">
        <v>34</v>
      </c>
      <c r="B13" s="223" t="s">
        <v>85</v>
      </c>
      <c r="C13" s="225"/>
      <c r="D13" s="60"/>
      <c r="E13" s="61"/>
      <c r="F13" s="61"/>
      <c r="G13" s="61"/>
      <c r="H13" s="61"/>
      <c r="I13" s="97"/>
      <c r="J13" s="98"/>
      <c r="K13" s="99"/>
      <c r="M13" s="226"/>
      <c r="N13" s="226"/>
      <c r="O13" s="226"/>
      <c r="P13" s="226"/>
      <c r="Q13" s="226"/>
      <c r="R13" s="226"/>
      <c r="S13" s="226"/>
    </row>
    <row r="14" spans="1:19" ht="35.1" customHeight="1" x14ac:dyDescent="0.3">
      <c r="A14" s="40" t="s">
        <v>35</v>
      </c>
      <c r="B14" s="227" t="s">
        <v>61</v>
      </c>
      <c r="C14" s="224"/>
      <c r="D14" s="60"/>
      <c r="E14" s="62"/>
      <c r="F14" s="62"/>
      <c r="G14" s="62"/>
      <c r="H14" s="62"/>
      <c r="I14" s="63"/>
      <c r="J14" s="64"/>
      <c r="K14" s="80"/>
      <c r="M14" s="226"/>
      <c r="N14" s="226"/>
      <c r="O14" s="226"/>
      <c r="P14" s="226"/>
      <c r="Q14" s="226"/>
      <c r="R14" s="226"/>
      <c r="S14" s="226"/>
    </row>
    <row r="15" spans="1:19" ht="35.1" customHeight="1" x14ac:dyDescent="0.3">
      <c r="A15" s="40" t="s">
        <v>36</v>
      </c>
      <c r="B15" s="223" t="s">
        <v>39</v>
      </c>
      <c r="C15" s="225"/>
      <c r="D15" s="101">
        <f>(D14-D13)</f>
        <v>0</v>
      </c>
      <c r="E15" s="101">
        <f>(E14-E13)</f>
        <v>0</v>
      </c>
      <c r="F15" s="101">
        <f>(F14-F13)</f>
        <v>0</v>
      </c>
      <c r="G15" s="101">
        <f>(G14-G13)</f>
        <v>0</v>
      </c>
      <c r="H15" s="101">
        <f>(H14-H13)</f>
        <v>0</v>
      </c>
      <c r="I15" s="102" t="str">
        <f>IF(I14-20&lt;0,"",I14-20)</f>
        <v/>
      </c>
      <c r="J15" s="103" t="str">
        <f t="shared" ref="J15:K15" si="0">IF(J14-20&lt;0,"",J14-20)</f>
        <v/>
      </c>
      <c r="K15" s="104" t="str">
        <f t="shared" si="0"/>
        <v/>
      </c>
      <c r="M15" s="7"/>
      <c r="N15" s="8"/>
      <c r="O15" s="8"/>
      <c r="P15" s="8"/>
      <c r="Q15" s="8"/>
      <c r="R15" s="8"/>
      <c r="S15" s="8"/>
    </row>
    <row r="16" spans="1:19" ht="35.1" customHeight="1" x14ac:dyDescent="0.3">
      <c r="A16" s="40" t="s">
        <v>37</v>
      </c>
      <c r="B16" s="223" t="s">
        <v>62</v>
      </c>
      <c r="C16" s="225"/>
      <c r="D16" s="65"/>
      <c r="E16" s="66"/>
      <c r="F16" s="66"/>
      <c r="G16" s="66"/>
      <c r="H16" s="66"/>
      <c r="I16" s="65"/>
      <c r="J16" s="66"/>
      <c r="K16" s="81"/>
    </row>
    <row r="17" spans="1:11" ht="35.1" customHeight="1" x14ac:dyDescent="0.3">
      <c r="A17" s="40" t="s">
        <v>40</v>
      </c>
      <c r="B17" s="223" t="s">
        <v>60</v>
      </c>
      <c r="C17" s="225"/>
      <c r="D17" s="67"/>
      <c r="E17" s="68"/>
      <c r="F17" s="68"/>
      <c r="G17" s="68"/>
      <c r="H17" s="68"/>
      <c r="I17" s="67"/>
      <c r="J17" s="68"/>
      <c r="K17" s="82"/>
    </row>
    <row r="18" spans="1:11" ht="35.1" customHeight="1" x14ac:dyDescent="0.3">
      <c r="A18" s="40" t="s">
        <v>41</v>
      </c>
      <c r="B18" s="223" t="s">
        <v>38</v>
      </c>
      <c r="C18" s="225"/>
      <c r="D18" s="105" t="str">
        <f>IFERROR(ROUNDUP((D15*1440)/D16,0),"")</f>
        <v/>
      </c>
      <c r="E18" s="106" t="str">
        <f>IFERROR(ROUNDUP((E15*1440)/E16,0),"")</f>
        <v/>
      </c>
      <c r="F18" s="106" t="str">
        <f>IFERROR(ROUNDUP((F15*1440)/F16,0),"")</f>
        <v/>
      </c>
      <c r="G18" s="106" t="str">
        <f>IFERROR(ROUNDUP((G15*1440)/G16,0),"")</f>
        <v/>
      </c>
      <c r="H18" s="106" t="str">
        <f>IFERROR(ROUNDUP((H15*1440)/H16,0),"")</f>
        <v/>
      </c>
      <c r="I18" s="102">
        <f>MAX(0,IFERROR(ROUNDUP((I15)/I16,0),"0"))</f>
        <v>0</v>
      </c>
      <c r="J18" s="103">
        <f t="shared" ref="J18:K18" si="1">MAX(0,IFERROR(ROUNDUP((J15)/J16,0),"0"))</f>
        <v>0</v>
      </c>
      <c r="K18" s="107">
        <f t="shared" si="1"/>
        <v>0</v>
      </c>
    </row>
    <row r="19" spans="1:11" ht="35.1" customHeight="1" x14ac:dyDescent="0.3">
      <c r="A19" s="40" t="s">
        <v>42</v>
      </c>
      <c r="B19" s="223" t="s">
        <v>47</v>
      </c>
      <c r="C19" s="225"/>
      <c r="D19" s="108" t="str">
        <f t="shared" ref="D19:K19" si="2">IFERROR(D18*D17,"")</f>
        <v/>
      </c>
      <c r="E19" s="109" t="str">
        <f t="shared" si="2"/>
        <v/>
      </c>
      <c r="F19" s="109" t="str">
        <f t="shared" si="2"/>
        <v/>
      </c>
      <c r="G19" s="109" t="str">
        <f t="shared" si="2"/>
        <v/>
      </c>
      <c r="H19" s="109" t="str">
        <f t="shared" si="2"/>
        <v/>
      </c>
      <c r="I19" s="108">
        <f t="shared" si="2"/>
        <v>0</v>
      </c>
      <c r="J19" s="109">
        <f t="shared" si="2"/>
        <v>0</v>
      </c>
      <c r="K19" s="110">
        <f t="shared" si="2"/>
        <v>0</v>
      </c>
    </row>
    <row r="20" spans="1:11" ht="35.1" customHeight="1" x14ac:dyDescent="0.3">
      <c r="A20" s="40" t="s">
        <v>43</v>
      </c>
      <c r="B20" s="223" t="s">
        <v>83</v>
      </c>
      <c r="C20" s="225"/>
      <c r="D20" s="20"/>
      <c r="E20" s="21"/>
      <c r="F20" s="21"/>
      <c r="G20" s="21"/>
      <c r="H20" s="21"/>
      <c r="I20" s="20"/>
      <c r="J20" s="21"/>
      <c r="K20" s="83"/>
    </row>
    <row r="21" spans="1:11" ht="35.1" customHeight="1" thickBot="1" x14ac:dyDescent="0.35">
      <c r="A21" s="41" t="s">
        <v>44</v>
      </c>
      <c r="B21" s="219" t="s">
        <v>54</v>
      </c>
      <c r="C21" s="220"/>
      <c r="D21" s="111" t="str">
        <f t="shared" ref="D21:K21" si="3">IFERROR(SUM(D19+D20),"")</f>
        <v/>
      </c>
      <c r="E21" s="112" t="str">
        <f t="shared" si="3"/>
        <v/>
      </c>
      <c r="F21" s="112" t="str">
        <f t="shared" si="3"/>
        <v/>
      </c>
      <c r="G21" s="112" t="str">
        <f t="shared" si="3"/>
        <v/>
      </c>
      <c r="H21" s="112" t="str">
        <f t="shared" si="3"/>
        <v/>
      </c>
      <c r="I21" s="113">
        <f t="shared" si="3"/>
        <v>0</v>
      </c>
      <c r="J21" s="112">
        <f t="shared" si="3"/>
        <v>0</v>
      </c>
      <c r="K21" s="114">
        <f t="shared" si="3"/>
        <v>0</v>
      </c>
    </row>
    <row r="22" spans="1:11" ht="26.1" customHeight="1" thickTop="1" x14ac:dyDescent="0.3">
      <c r="A22" s="42" t="s">
        <v>45</v>
      </c>
      <c r="B22" s="228" t="s">
        <v>49</v>
      </c>
      <c r="C22" s="228"/>
      <c r="D22" s="228"/>
      <c r="E22" s="228"/>
      <c r="F22" s="228"/>
      <c r="G22" s="228"/>
      <c r="H22" s="228"/>
      <c r="I22" s="229"/>
      <c r="J22" s="184">
        <f>SUM(D21:H21)</f>
        <v>0</v>
      </c>
      <c r="K22" s="185"/>
    </row>
    <row r="23" spans="1:11" ht="26.1" customHeight="1" x14ac:dyDescent="0.3">
      <c r="A23" s="43" t="s">
        <v>46</v>
      </c>
      <c r="B23" s="230" t="s">
        <v>50</v>
      </c>
      <c r="C23" s="230"/>
      <c r="D23" s="230"/>
      <c r="E23" s="230"/>
      <c r="F23" s="230"/>
      <c r="G23" s="230"/>
      <c r="H23" s="230"/>
      <c r="I23" s="231"/>
      <c r="J23" s="136">
        <f>SUM(I21:K21)</f>
        <v>0</v>
      </c>
      <c r="K23" s="137"/>
    </row>
    <row r="24" spans="1:11" ht="26.1" customHeight="1" thickBot="1" x14ac:dyDescent="0.35">
      <c r="A24" s="44"/>
      <c r="B24" s="232" t="s">
        <v>51</v>
      </c>
      <c r="C24" s="232"/>
      <c r="D24" s="232"/>
      <c r="E24" s="232"/>
      <c r="F24" s="232"/>
      <c r="G24" s="232"/>
      <c r="H24" s="232"/>
      <c r="I24" s="233"/>
      <c r="J24" s="129">
        <f>SUM(J22:K23)</f>
        <v>0</v>
      </c>
      <c r="K24" s="130"/>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34"/>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156"/>
      <c r="B29" s="157"/>
      <c r="C29" s="157"/>
      <c r="D29" s="158"/>
      <c r="E29" s="237">
        <f>Weekly!D26</f>
        <v>0</v>
      </c>
      <c r="F29" s="238"/>
      <c r="G29" s="239"/>
      <c r="H29" s="240"/>
      <c r="I29" s="241"/>
      <c r="J29" s="242"/>
      <c r="K29" s="76"/>
    </row>
    <row r="30" spans="1:11" s="69" customFormat="1" ht="6" customHeight="1" x14ac:dyDescent="0.3">
      <c r="A30" s="36"/>
      <c r="B30" s="36"/>
      <c r="C30" s="36" t="s">
        <v>24</v>
      </c>
      <c r="D30" s="36" t="s">
        <v>74</v>
      </c>
      <c r="E30" s="36"/>
      <c r="F30" s="36"/>
      <c r="G30" s="36"/>
      <c r="H30" s="36" t="s">
        <v>25</v>
      </c>
      <c r="I30" s="36" t="s">
        <v>26</v>
      </c>
      <c r="J30" s="36"/>
      <c r="K30" s="36"/>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w8VKGTHyRxMWWds1HCmPwq4Uc630BSxL97E6AOQ87JAFsqIw63bSy7TdMqH0VeeaONWYbqrvxZ6XhBsrEbyoxg==" saltValue="wG8AXp05f2Ja5LFopkLn/g==" spinCount="100000" sheet="1" objects="1" scenarios="1" formatCells="0" formatColumns="0" formatRows="0" insertHyperlinks="0"/>
  <mergeCells count="49">
    <mergeCell ref="A31:K31"/>
    <mergeCell ref="A32:K32"/>
    <mergeCell ref="A25:K25"/>
    <mergeCell ref="A27:K27"/>
    <mergeCell ref="A28:D28"/>
    <mergeCell ref="E28:G28"/>
    <mergeCell ref="H28:J28"/>
    <mergeCell ref="A29:D29"/>
    <mergeCell ref="E29:G29"/>
    <mergeCell ref="H29:J29"/>
    <mergeCell ref="B22:I22"/>
    <mergeCell ref="J22:K22"/>
    <mergeCell ref="B23:I23"/>
    <mergeCell ref="J23:K23"/>
    <mergeCell ref="B24:I24"/>
    <mergeCell ref="J24:K24"/>
    <mergeCell ref="B21:C21"/>
    <mergeCell ref="B11:C11"/>
    <mergeCell ref="B12:C12"/>
    <mergeCell ref="B13:C13"/>
    <mergeCell ref="M13:S14"/>
    <mergeCell ref="B14:C14"/>
    <mergeCell ref="B15:C15"/>
    <mergeCell ref="B16:C16"/>
    <mergeCell ref="B17:C17"/>
    <mergeCell ref="B18:C18"/>
    <mergeCell ref="B19:C19"/>
    <mergeCell ref="B20:C20"/>
    <mergeCell ref="A7:E7"/>
    <mergeCell ref="F7:F8"/>
    <mergeCell ref="G7:I8"/>
    <mergeCell ref="J7:K7"/>
    <mergeCell ref="A8:E10"/>
    <mergeCell ref="J8:K10"/>
    <mergeCell ref="F9:F10"/>
    <mergeCell ref="G9:I10"/>
    <mergeCell ref="A5:G5"/>
    <mergeCell ref="H5:I5"/>
    <mergeCell ref="J5:K5"/>
    <mergeCell ref="A6:G6"/>
    <mergeCell ref="H6:I6"/>
    <mergeCell ref="J6:K6"/>
    <mergeCell ref="D1:K2"/>
    <mergeCell ref="A3:G3"/>
    <mergeCell ref="H3:I3"/>
    <mergeCell ref="J3:K3"/>
    <mergeCell ref="A4:G4"/>
    <mergeCell ref="H4:I4"/>
    <mergeCell ref="J4:K4"/>
  </mergeCells>
  <dataValidations count="3">
    <dataValidation type="decimal" operator="lessThanOrEqual" allowBlank="1" showInputMessage="1" showErrorMessage="1" errorTitle="Value" error="Must be a negative number." sqref="D20:K20" xr:uid="{00000000-0002-0000-0700-000000000000}">
      <formula1>0</formula1>
    </dataValidation>
    <dataValidation type="list" allowBlank="1" showInputMessage="1" showErrorMessage="1" sqref="D11:H11" xr:uid="{00000000-0002-0000-0700-000001000000}">
      <formula1>$A$30:$D$30</formula1>
    </dataValidation>
    <dataValidation type="list" allowBlank="1" showInputMessage="1" showErrorMessage="1" sqref="I11:K11" xr:uid="{00000000-0002-0000-0700-000002000000}">
      <formula1>$G$30:$I$30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32"/>
  <sheetViews>
    <sheetView showGridLines="0" showZeros="0" view="pageBreakPreview" zoomScaleNormal="100" zoomScaleSheetLayoutView="100" workbookViewId="0">
      <selection activeCell="B13" sqref="B13:C13"/>
    </sheetView>
  </sheetViews>
  <sheetFormatPr defaultColWidth="9.109375" defaultRowHeight="13.8" x14ac:dyDescent="0.3"/>
  <cols>
    <col min="1" max="1" width="2.6640625" style="2" customWidth="1"/>
    <col min="2" max="11" width="10.6640625" style="2" customWidth="1"/>
    <col min="12" max="16384" width="9.109375" style="2"/>
  </cols>
  <sheetData>
    <row r="1" spans="1:19" ht="10.5" customHeight="1" x14ac:dyDescent="0.3">
      <c r="A1" s="1"/>
      <c r="B1" s="1"/>
      <c r="D1" s="179" t="s">
        <v>31</v>
      </c>
      <c r="E1" s="179"/>
      <c r="F1" s="179"/>
      <c r="G1" s="179"/>
      <c r="H1" s="179"/>
      <c r="I1" s="179"/>
      <c r="J1" s="179"/>
      <c r="K1" s="179"/>
    </row>
    <row r="2" spans="1:19" ht="32.25" customHeight="1" x14ac:dyDescent="0.3">
      <c r="D2" s="180"/>
      <c r="E2" s="180"/>
      <c r="F2" s="180"/>
      <c r="G2" s="180"/>
      <c r="H2" s="180"/>
      <c r="I2" s="180"/>
      <c r="J2" s="180"/>
      <c r="K2" s="180"/>
    </row>
    <row r="3" spans="1:19" s="3" customFormat="1" ht="12" customHeight="1" x14ac:dyDescent="0.2">
      <c r="A3" s="143" t="s">
        <v>0</v>
      </c>
      <c r="B3" s="144"/>
      <c r="C3" s="144"/>
      <c r="D3" s="144"/>
      <c r="E3" s="144"/>
      <c r="F3" s="144"/>
      <c r="G3" s="145"/>
      <c r="H3" s="143" t="s">
        <v>3</v>
      </c>
      <c r="I3" s="145"/>
      <c r="J3" s="143" t="s">
        <v>1</v>
      </c>
      <c r="K3" s="145"/>
    </row>
    <row r="4" spans="1:19" ht="15.9" customHeight="1" x14ac:dyDescent="0.3">
      <c r="A4" s="262" t="s">
        <v>77</v>
      </c>
      <c r="B4" s="263"/>
      <c r="C4" s="263"/>
      <c r="D4" s="263"/>
      <c r="E4" s="263"/>
      <c r="F4" s="263"/>
      <c r="G4" s="264"/>
      <c r="H4" s="269" t="s">
        <v>78</v>
      </c>
      <c r="I4" s="270"/>
      <c r="J4" s="269">
        <v>12345</v>
      </c>
      <c r="K4" s="270"/>
    </row>
    <row r="5" spans="1:19" s="3" customFormat="1" ht="12" customHeight="1" x14ac:dyDescent="0.2">
      <c r="A5" s="143" t="s">
        <v>2</v>
      </c>
      <c r="B5" s="144"/>
      <c r="C5" s="144"/>
      <c r="D5" s="144"/>
      <c r="E5" s="144"/>
      <c r="F5" s="144"/>
      <c r="G5" s="145"/>
      <c r="H5" s="143" t="s">
        <v>19</v>
      </c>
      <c r="I5" s="145"/>
      <c r="J5" s="143" t="s">
        <v>20</v>
      </c>
      <c r="K5" s="145"/>
    </row>
    <row r="6" spans="1:19" ht="15.9" customHeight="1" x14ac:dyDescent="0.3">
      <c r="A6" s="262" t="s">
        <v>79</v>
      </c>
      <c r="B6" s="263"/>
      <c r="C6" s="263"/>
      <c r="D6" s="263"/>
      <c r="E6" s="263"/>
      <c r="F6" s="263"/>
      <c r="G6" s="264"/>
      <c r="H6" s="265">
        <v>44751</v>
      </c>
      <c r="I6" s="266"/>
      <c r="J6" s="267">
        <v>44753</v>
      </c>
      <c r="K6" s="268"/>
    </row>
    <row r="7" spans="1:19" s="3" customFormat="1" ht="12" customHeight="1" x14ac:dyDescent="0.2">
      <c r="A7" s="143" t="s">
        <v>4</v>
      </c>
      <c r="B7" s="144"/>
      <c r="C7" s="144"/>
      <c r="D7" s="144"/>
      <c r="E7" s="145"/>
      <c r="F7" s="186" t="s">
        <v>29</v>
      </c>
      <c r="G7" s="188" t="s">
        <v>28</v>
      </c>
      <c r="H7" s="189"/>
      <c r="I7" s="190"/>
      <c r="J7" s="143" t="s">
        <v>21</v>
      </c>
      <c r="K7" s="145"/>
    </row>
    <row r="8" spans="1:19" ht="15.9" customHeight="1" x14ac:dyDescent="0.3">
      <c r="A8" s="256" t="s">
        <v>80</v>
      </c>
      <c r="B8" s="257"/>
      <c r="C8" s="257"/>
      <c r="D8" s="257"/>
      <c r="E8" s="258"/>
      <c r="F8" s="187"/>
      <c r="G8" s="191"/>
      <c r="H8" s="192"/>
      <c r="I8" s="193"/>
      <c r="J8" s="260"/>
      <c r="K8" s="261"/>
    </row>
    <row r="9" spans="1:19" ht="12" customHeight="1" x14ac:dyDescent="0.3">
      <c r="A9" s="259"/>
      <c r="B9" s="257"/>
      <c r="C9" s="257"/>
      <c r="D9" s="257"/>
      <c r="E9" s="258"/>
      <c r="F9" s="194" t="s">
        <v>30</v>
      </c>
      <c r="G9" s="196" t="s">
        <v>32</v>
      </c>
      <c r="H9" s="197"/>
      <c r="I9" s="198"/>
      <c r="J9" s="260"/>
      <c r="K9" s="261"/>
    </row>
    <row r="10" spans="1:19" ht="15.9" customHeight="1" thickBot="1" x14ac:dyDescent="0.35">
      <c r="A10" s="259"/>
      <c r="B10" s="257"/>
      <c r="C10" s="257"/>
      <c r="D10" s="257"/>
      <c r="E10" s="258"/>
      <c r="F10" s="195"/>
      <c r="G10" s="199"/>
      <c r="H10" s="200"/>
      <c r="I10" s="201"/>
      <c r="J10" s="260"/>
      <c r="K10" s="261"/>
    </row>
    <row r="11" spans="1:19" s="25" customFormat="1" ht="39.9" customHeight="1" thickTop="1" x14ac:dyDescent="0.25">
      <c r="A11" s="77"/>
      <c r="B11" s="221" t="s">
        <v>33</v>
      </c>
      <c r="C11" s="222"/>
      <c r="D11" s="33" t="s">
        <v>24</v>
      </c>
      <c r="E11" s="34" t="s">
        <v>24</v>
      </c>
      <c r="F11" s="34" t="s">
        <v>24</v>
      </c>
      <c r="G11" s="34" t="s">
        <v>74</v>
      </c>
      <c r="H11" s="35" t="s">
        <v>74</v>
      </c>
      <c r="I11" s="38" t="s">
        <v>25</v>
      </c>
      <c r="J11" s="39" t="s">
        <v>25</v>
      </c>
      <c r="K11" s="84" t="s">
        <v>26</v>
      </c>
    </row>
    <row r="12" spans="1:19" ht="50.1" customHeight="1" x14ac:dyDescent="0.3">
      <c r="A12" s="40"/>
      <c r="B12" s="223" t="s">
        <v>73</v>
      </c>
      <c r="C12" s="224"/>
      <c r="D12" s="26" t="s">
        <v>69</v>
      </c>
      <c r="E12" s="27" t="s">
        <v>68</v>
      </c>
      <c r="F12" s="27" t="s">
        <v>67</v>
      </c>
      <c r="G12" s="27" t="s">
        <v>71</v>
      </c>
      <c r="H12" s="27" t="s">
        <v>70</v>
      </c>
      <c r="I12" s="26" t="s">
        <v>65</v>
      </c>
      <c r="J12" s="27" t="s">
        <v>64</v>
      </c>
      <c r="K12" s="85" t="s">
        <v>66</v>
      </c>
    </row>
    <row r="13" spans="1:19" ht="35.1" customHeight="1" x14ac:dyDescent="0.3">
      <c r="A13" s="40" t="s">
        <v>34</v>
      </c>
      <c r="B13" s="223" t="s">
        <v>85</v>
      </c>
      <c r="C13" s="225"/>
      <c r="D13" s="12">
        <v>0.20833333333333334</v>
      </c>
      <c r="E13" s="5">
        <v>0.20833333333333334</v>
      </c>
      <c r="F13" s="5">
        <v>0.20833333333333334</v>
      </c>
      <c r="G13" s="5">
        <v>0.20833333333333334</v>
      </c>
      <c r="H13" s="5">
        <v>0.20833333333333334</v>
      </c>
      <c r="I13" s="47"/>
      <c r="J13" s="48"/>
      <c r="K13" s="86"/>
      <c r="M13" s="226"/>
      <c r="N13" s="226"/>
      <c r="O13" s="226"/>
      <c r="P13" s="226"/>
      <c r="Q13" s="226"/>
      <c r="R13" s="226"/>
      <c r="S13" s="226"/>
    </row>
    <row r="14" spans="1:19" ht="35.1" customHeight="1" x14ac:dyDescent="0.3">
      <c r="A14" s="40" t="s">
        <v>35</v>
      </c>
      <c r="B14" s="227" t="s">
        <v>72</v>
      </c>
      <c r="C14" s="224"/>
      <c r="D14" s="12">
        <v>0.28472222222222221</v>
      </c>
      <c r="E14" s="6">
        <v>0.28472222222222221</v>
      </c>
      <c r="F14" s="6">
        <v>0.38194444444444442</v>
      </c>
      <c r="G14" s="6">
        <v>0.28125</v>
      </c>
      <c r="H14" s="6">
        <v>0.28125</v>
      </c>
      <c r="I14" s="49">
        <v>25</v>
      </c>
      <c r="J14" s="50">
        <v>30</v>
      </c>
      <c r="K14" s="87">
        <v>58</v>
      </c>
      <c r="M14" s="226"/>
      <c r="N14" s="226"/>
      <c r="O14" s="226"/>
      <c r="P14" s="226"/>
      <c r="Q14" s="226"/>
      <c r="R14" s="226"/>
      <c r="S14" s="226"/>
    </row>
    <row r="15" spans="1:19" ht="35.1" customHeight="1" x14ac:dyDescent="0.3">
      <c r="A15" s="40" t="s">
        <v>36</v>
      </c>
      <c r="B15" s="223" t="s">
        <v>39</v>
      </c>
      <c r="C15" s="225"/>
      <c r="D15" s="13">
        <f>(D14-D13)</f>
        <v>7.6388888888888867E-2</v>
      </c>
      <c r="E15" s="10">
        <f>(E14-E13)</f>
        <v>7.6388888888888867E-2</v>
      </c>
      <c r="F15" s="10">
        <f>(F14-F13)</f>
        <v>0.17361111111111108</v>
      </c>
      <c r="G15" s="10">
        <f>(G14-G13)</f>
        <v>7.2916666666666657E-2</v>
      </c>
      <c r="H15" s="10">
        <f>(H14-H13)</f>
        <v>7.2916666666666657E-2</v>
      </c>
      <c r="I15" s="116">
        <f>IF(I14-20&lt;0,"",I14-20)</f>
        <v>5</v>
      </c>
      <c r="J15" s="117">
        <f t="shared" ref="J15:K15" si="0">IF(J14-20&lt;0,"",J14-20)</f>
        <v>10</v>
      </c>
      <c r="K15" s="118">
        <f t="shared" si="0"/>
        <v>38</v>
      </c>
      <c r="M15" s="7"/>
      <c r="N15" s="8"/>
      <c r="O15" s="8"/>
      <c r="P15" s="8"/>
      <c r="Q15" s="8"/>
      <c r="R15" s="8"/>
      <c r="S15" s="8"/>
    </row>
    <row r="16" spans="1:19" ht="35.1" customHeight="1" x14ac:dyDescent="0.3">
      <c r="A16" s="40" t="s">
        <v>37</v>
      </c>
      <c r="B16" s="223" t="s">
        <v>62</v>
      </c>
      <c r="C16" s="225"/>
      <c r="D16" s="16">
        <v>15</v>
      </c>
      <c r="E16" s="17">
        <v>15</v>
      </c>
      <c r="F16" s="17">
        <v>15</v>
      </c>
      <c r="G16" s="17">
        <v>15</v>
      </c>
      <c r="H16" s="17">
        <v>15</v>
      </c>
      <c r="I16" s="16">
        <v>20</v>
      </c>
      <c r="J16" s="17">
        <v>20</v>
      </c>
      <c r="K16" s="89">
        <v>20</v>
      </c>
    </row>
    <row r="17" spans="1:11" ht="35.1" customHeight="1" x14ac:dyDescent="0.3">
      <c r="A17" s="40" t="s">
        <v>40</v>
      </c>
      <c r="B17" s="223" t="s">
        <v>60</v>
      </c>
      <c r="C17" s="225"/>
      <c r="D17" s="14">
        <v>500</v>
      </c>
      <c r="E17" s="4">
        <v>500</v>
      </c>
      <c r="F17" s="4">
        <v>500</v>
      </c>
      <c r="G17" s="4">
        <v>500</v>
      </c>
      <c r="H17" s="4">
        <v>500</v>
      </c>
      <c r="I17" s="14">
        <v>500</v>
      </c>
      <c r="J17" s="4">
        <v>500</v>
      </c>
      <c r="K17" s="90">
        <v>500</v>
      </c>
    </row>
    <row r="18" spans="1:11" ht="35.1" customHeight="1" x14ac:dyDescent="0.3">
      <c r="A18" s="40" t="s">
        <v>41</v>
      </c>
      <c r="B18" s="223" t="s">
        <v>38</v>
      </c>
      <c r="C18" s="225"/>
      <c r="D18" s="15">
        <f>IFERROR(ROUNDUP((D15*1440)/D16,0),"")</f>
        <v>8</v>
      </c>
      <c r="E18" s="11">
        <f>IFERROR(ROUNDUP((E15*1440)/E16,0),"")</f>
        <v>8</v>
      </c>
      <c r="F18" s="11">
        <f>IFERROR(ROUNDUP((F15*1440)/F16,0),"")</f>
        <v>17</v>
      </c>
      <c r="G18" s="11">
        <f>IFERROR(ROUNDUP((G15*1440)/G16,0),"")</f>
        <v>7</v>
      </c>
      <c r="H18" s="11">
        <f>IFERROR(ROUNDUP((H15*1440)/H16,0),"")</f>
        <v>7</v>
      </c>
      <c r="I18" s="51">
        <f>MAX(0,IFERROR(ROUNDUP((I15)/I16,0),"0"))</f>
        <v>1</v>
      </c>
      <c r="J18" s="52">
        <f t="shared" ref="J18:K18" si="1">MAX(0,IFERROR(ROUNDUP((J15)/J16,0),"0"))</f>
        <v>1</v>
      </c>
      <c r="K18" s="88">
        <f t="shared" si="1"/>
        <v>2</v>
      </c>
    </row>
    <row r="19" spans="1:11" ht="35.1" customHeight="1" x14ac:dyDescent="0.3">
      <c r="A19" s="40" t="s">
        <v>42</v>
      </c>
      <c r="B19" s="223" t="s">
        <v>47</v>
      </c>
      <c r="C19" s="225"/>
      <c r="D19" s="18">
        <f t="shared" ref="D19:K19" si="2">IFERROR(D18*D17,"")</f>
        <v>4000</v>
      </c>
      <c r="E19" s="19">
        <f t="shared" si="2"/>
        <v>4000</v>
      </c>
      <c r="F19" s="19">
        <f t="shared" si="2"/>
        <v>8500</v>
      </c>
      <c r="G19" s="19">
        <f t="shared" si="2"/>
        <v>3500</v>
      </c>
      <c r="H19" s="19">
        <f t="shared" si="2"/>
        <v>3500</v>
      </c>
      <c r="I19" s="18">
        <f t="shared" si="2"/>
        <v>500</v>
      </c>
      <c r="J19" s="19">
        <f t="shared" si="2"/>
        <v>500</v>
      </c>
      <c r="K19" s="91">
        <f t="shared" si="2"/>
        <v>1000</v>
      </c>
    </row>
    <row r="20" spans="1:11" ht="35.1" customHeight="1" x14ac:dyDescent="0.3">
      <c r="A20" s="40" t="s">
        <v>43</v>
      </c>
      <c r="B20" s="223" t="s">
        <v>63</v>
      </c>
      <c r="C20" s="225"/>
      <c r="D20" s="45"/>
      <c r="E20" s="46"/>
      <c r="F20" s="46"/>
      <c r="G20" s="46">
        <v>-3500</v>
      </c>
      <c r="H20" s="46"/>
      <c r="I20" s="45"/>
      <c r="J20" s="46"/>
      <c r="K20" s="92"/>
    </row>
    <row r="21" spans="1:11" ht="35.1" customHeight="1" thickBot="1" x14ac:dyDescent="0.35">
      <c r="A21" s="41" t="s">
        <v>44</v>
      </c>
      <c r="B21" s="219" t="s">
        <v>54</v>
      </c>
      <c r="C21" s="220"/>
      <c r="D21" s="22">
        <f t="shared" ref="D21:K21" si="3">IFERROR(SUM(D19+D20),"")</f>
        <v>4000</v>
      </c>
      <c r="E21" s="23">
        <f t="shared" si="3"/>
        <v>4000</v>
      </c>
      <c r="F21" s="23">
        <f t="shared" si="3"/>
        <v>8500</v>
      </c>
      <c r="G21" s="23">
        <f t="shared" si="3"/>
        <v>0</v>
      </c>
      <c r="H21" s="23">
        <f t="shared" si="3"/>
        <v>3500</v>
      </c>
      <c r="I21" s="24">
        <f t="shared" si="3"/>
        <v>500</v>
      </c>
      <c r="J21" s="23">
        <f t="shared" si="3"/>
        <v>500</v>
      </c>
      <c r="K21" s="93">
        <f t="shared" si="3"/>
        <v>1000</v>
      </c>
    </row>
    <row r="22" spans="1:11" ht="26.1" customHeight="1" thickTop="1" x14ac:dyDescent="0.3">
      <c r="A22" s="42" t="s">
        <v>45</v>
      </c>
      <c r="B22" s="228" t="s">
        <v>49</v>
      </c>
      <c r="C22" s="228"/>
      <c r="D22" s="228"/>
      <c r="E22" s="228"/>
      <c r="F22" s="228"/>
      <c r="G22" s="228"/>
      <c r="H22" s="228"/>
      <c r="I22" s="229"/>
      <c r="J22" s="250">
        <f>SUM(D21:H21)</f>
        <v>20000</v>
      </c>
      <c r="K22" s="251"/>
    </row>
    <row r="23" spans="1:11" ht="26.1" customHeight="1" x14ac:dyDescent="0.3">
      <c r="A23" s="43" t="s">
        <v>46</v>
      </c>
      <c r="B23" s="230" t="s">
        <v>50</v>
      </c>
      <c r="C23" s="230"/>
      <c r="D23" s="230"/>
      <c r="E23" s="230"/>
      <c r="F23" s="230"/>
      <c r="G23" s="230"/>
      <c r="H23" s="230"/>
      <c r="I23" s="231"/>
      <c r="J23" s="252">
        <f>SUM(I21:K21)</f>
        <v>2000</v>
      </c>
      <c r="K23" s="253"/>
    </row>
    <row r="24" spans="1:11" ht="26.1" customHeight="1" thickBot="1" x14ac:dyDescent="0.35">
      <c r="A24" s="44"/>
      <c r="B24" s="232" t="s">
        <v>51</v>
      </c>
      <c r="C24" s="232"/>
      <c r="D24" s="232"/>
      <c r="E24" s="232"/>
      <c r="F24" s="232"/>
      <c r="G24" s="232"/>
      <c r="H24" s="232"/>
      <c r="I24" s="233"/>
      <c r="J24" s="254">
        <f>SUM(J22:K23)</f>
        <v>22000</v>
      </c>
      <c r="K24" s="255"/>
    </row>
    <row r="25" spans="1:11" ht="26.1" customHeight="1" thickTop="1" x14ac:dyDescent="0.3">
      <c r="A25" s="133" t="s">
        <v>27</v>
      </c>
      <c r="B25" s="134"/>
      <c r="C25" s="134"/>
      <c r="D25" s="134"/>
      <c r="E25" s="134"/>
      <c r="F25" s="134"/>
      <c r="G25" s="134"/>
      <c r="H25" s="134"/>
      <c r="I25" s="134"/>
      <c r="J25" s="134"/>
      <c r="K25" s="135"/>
    </row>
    <row r="26" spans="1:11" ht="6" customHeight="1" x14ac:dyDescent="0.3">
      <c r="A26" s="28"/>
      <c r="B26" s="29"/>
      <c r="C26" s="29"/>
      <c r="D26" s="29"/>
      <c r="E26" s="29"/>
      <c r="F26" s="29"/>
      <c r="G26" s="29"/>
      <c r="H26" s="29"/>
      <c r="I26" s="29"/>
      <c r="J26" s="29"/>
      <c r="K26" s="30"/>
    </row>
    <row r="27" spans="1:11" ht="99.9" customHeight="1" x14ac:dyDescent="0.3">
      <c r="A27" s="243" t="s">
        <v>81</v>
      </c>
      <c r="B27" s="235"/>
      <c r="C27" s="235"/>
      <c r="D27" s="235"/>
      <c r="E27" s="235"/>
      <c r="F27" s="235"/>
      <c r="G27" s="235"/>
      <c r="H27" s="235"/>
      <c r="I27" s="235"/>
      <c r="J27" s="235"/>
      <c r="K27" s="236"/>
    </row>
    <row r="28" spans="1:11" ht="12" customHeight="1" x14ac:dyDescent="0.3">
      <c r="A28" s="143" t="s">
        <v>16</v>
      </c>
      <c r="B28" s="144"/>
      <c r="C28" s="144"/>
      <c r="D28" s="144"/>
      <c r="E28" s="143" t="s">
        <v>17</v>
      </c>
      <c r="F28" s="144"/>
      <c r="G28" s="145"/>
      <c r="H28" s="143" t="s">
        <v>15</v>
      </c>
      <c r="I28" s="144"/>
      <c r="J28" s="145"/>
      <c r="K28" s="9" t="s">
        <v>13</v>
      </c>
    </row>
    <row r="29" spans="1:11" ht="15.9" customHeight="1" x14ac:dyDescent="0.3">
      <c r="A29" s="244" t="s">
        <v>76</v>
      </c>
      <c r="B29" s="245"/>
      <c r="C29" s="245"/>
      <c r="D29" s="246"/>
      <c r="E29" s="247" t="s">
        <v>75</v>
      </c>
      <c r="F29" s="248"/>
      <c r="G29" s="249"/>
      <c r="H29" s="240"/>
      <c r="I29" s="241"/>
      <c r="J29" s="242"/>
      <c r="K29" s="76"/>
    </row>
    <row r="30" spans="1:11" ht="6" customHeight="1" x14ac:dyDescent="0.3">
      <c r="A30" s="32"/>
      <c r="B30" s="32"/>
      <c r="C30" s="36" t="s">
        <v>24</v>
      </c>
      <c r="D30" s="36" t="s">
        <v>74</v>
      </c>
      <c r="E30" s="32"/>
      <c r="F30" s="32"/>
      <c r="G30" s="32"/>
      <c r="H30" s="36" t="s">
        <v>25</v>
      </c>
      <c r="I30" s="36" t="s">
        <v>26</v>
      </c>
      <c r="J30" s="37"/>
      <c r="K30" s="31"/>
    </row>
    <row r="31" spans="1:11" ht="12" customHeight="1" x14ac:dyDescent="0.3">
      <c r="A31" s="142" t="s">
        <v>14</v>
      </c>
      <c r="B31" s="142"/>
      <c r="C31" s="142"/>
      <c r="D31" s="142"/>
      <c r="E31" s="142"/>
      <c r="F31" s="142"/>
      <c r="G31" s="142"/>
      <c r="H31" s="142"/>
      <c r="I31" s="142"/>
      <c r="J31" s="142"/>
      <c r="K31" s="142"/>
    </row>
    <row r="32" spans="1:11" x14ac:dyDescent="0.3">
      <c r="A32" s="142"/>
      <c r="B32" s="142"/>
      <c r="C32" s="142"/>
      <c r="D32" s="142"/>
      <c r="E32" s="142"/>
      <c r="F32" s="142"/>
      <c r="G32" s="142"/>
      <c r="H32" s="142"/>
      <c r="I32" s="142"/>
      <c r="J32" s="142"/>
      <c r="K32" s="142"/>
    </row>
  </sheetData>
  <sheetProtection algorithmName="SHA-512" hashValue="mMNyM3Wbh7QJ5aDPcS0vj6pnz6Bo3kKEyn0vw2AjladDB9bVlc3fxKp+6FB4u88qYv4K4fAEMVmCllxaa/8VNw==" saltValue="EtxMlYNllhQTzfechVfM7g==" spinCount="100000" sheet="1" objects="1" scenarios="1"/>
  <mergeCells count="49">
    <mergeCell ref="D1:K2"/>
    <mergeCell ref="A3:G3"/>
    <mergeCell ref="H3:I3"/>
    <mergeCell ref="J3:K3"/>
    <mergeCell ref="A4:G4"/>
    <mergeCell ref="H4:I4"/>
    <mergeCell ref="J4:K4"/>
    <mergeCell ref="A5:G5"/>
    <mergeCell ref="H5:I5"/>
    <mergeCell ref="J5:K5"/>
    <mergeCell ref="A6:G6"/>
    <mergeCell ref="H6:I6"/>
    <mergeCell ref="J6:K6"/>
    <mergeCell ref="A7:E7"/>
    <mergeCell ref="F7:F8"/>
    <mergeCell ref="G7:I8"/>
    <mergeCell ref="J7:K7"/>
    <mergeCell ref="A8:E10"/>
    <mergeCell ref="J8:K10"/>
    <mergeCell ref="F9:F10"/>
    <mergeCell ref="G9:I10"/>
    <mergeCell ref="B21:C21"/>
    <mergeCell ref="B11:C11"/>
    <mergeCell ref="B12:C12"/>
    <mergeCell ref="B13:C13"/>
    <mergeCell ref="M13:S14"/>
    <mergeCell ref="B14:C14"/>
    <mergeCell ref="B15:C15"/>
    <mergeCell ref="B16:C16"/>
    <mergeCell ref="B17:C17"/>
    <mergeCell ref="B18:C18"/>
    <mergeCell ref="B19:C19"/>
    <mergeCell ref="B20:C20"/>
    <mergeCell ref="B22:I22"/>
    <mergeCell ref="J22:K22"/>
    <mergeCell ref="B23:I23"/>
    <mergeCell ref="J23:K23"/>
    <mergeCell ref="B24:I24"/>
    <mergeCell ref="J24:K24"/>
    <mergeCell ref="A31:K31"/>
    <mergeCell ref="A32:K32"/>
    <mergeCell ref="A25:K25"/>
    <mergeCell ref="A27:K27"/>
    <mergeCell ref="A28:D28"/>
    <mergeCell ref="E28:G28"/>
    <mergeCell ref="H28:J28"/>
    <mergeCell ref="A29:D29"/>
    <mergeCell ref="E29:G29"/>
    <mergeCell ref="H29:J29"/>
  </mergeCells>
  <dataValidations count="3">
    <dataValidation type="decimal" operator="lessThanOrEqual" allowBlank="1" showInputMessage="1" showErrorMessage="1" errorTitle="Value" error="Must be a negative number." sqref="D20:K20" xr:uid="{00000000-0002-0000-0800-000000000000}">
      <formula1>0</formula1>
    </dataValidation>
    <dataValidation type="list" allowBlank="1" showInputMessage="1" showErrorMessage="1" sqref="D11:H11" xr:uid="{00000000-0002-0000-0800-000001000000}">
      <formula1>$A$30:$D$30</formula1>
    </dataValidation>
    <dataValidation type="list" allowBlank="1" showInputMessage="1" showErrorMessage="1" sqref="I11:K11" xr:uid="{00000000-0002-0000-0800-000002000000}">
      <formula1>$G$30:$I$30</formula1>
    </dataValidation>
  </dataValidations>
  <printOptions horizontalCentered="1"/>
  <pageMargins left="0.25" right="0.3" top="0.32" bottom="0.5" header="0.19" footer="0.21"/>
  <pageSetup scale="9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10</xdr:col>
                    <xdr:colOff>68580</xdr:colOff>
                    <xdr:row>8</xdr:row>
                    <xdr:rowOff>30480</xdr:rowOff>
                  </from>
                  <to>
                    <xdr:col>11</xdr:col>
                    <xdr:colOff>182880</xdr:colOff>
                    <xdr:row>9</xdr:row>
                    <xdr:rowOff>83820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10</xdr:col>
                    <xdr:colOff>76200</xdr:colOff>
                    <xdr:row>7</xdr:row>
                    <xdr:rowOff>22860</xdr:rowOff>
                  </from>
                  <to>
                    <xdr:col>11</xdr:col>
                    <xdr:colOff>190500</xdr:colOff>
                    <xdr:row>8</xdr:row>
                    <xdr:rowOff>30480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0</xdr:colOff>
                    <xdr:row>8</xdr:row>
                    <xdr:rowOff>38100</xdr:rowOff>
                  </from>
                  <to>
                    <xdr:col>10</xdr:col>
                    <xdr:colOff>114300</xdr:colOff>
                    <xdr:row>9</xdr:row>
                    <xdr:rowOff>99060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769620</xdr:colOff>
                    <xdr:row>7</xdr:row>
                    <xdr:rowOff>22860</xdr:rowOff>
                  </from>
                  <to>
                    <xdr:col>10</xdr:col>
                    <xdr:colOff>114300</xdr:colOff>
                    <xdr:row>8</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317F6890D11145B9E91A354743B5CD" ma:contentTypeVersion="7" ma:contentTypeDescription="Create a new document." ma:contentTypeScope="" ma:versionID="8dba73531a350038232ecd8044427f38">
  <xsd:schema xmlns:xsd="http://www.w3.org/2001/XMLSchema" xmlns:xs="http://www.w3.org/2001/XMLSchema" xmlns:p="http://schemas.microsoft.com/office/2006/metadata/properties" xmlns:ns1="http://schemas.microsoft.com/sharepoint/v3" xmlns:ns3="6ec60af1-6d1e-4575-bf73-1b6e791fcd10" targetNamespace="http://schemas.microsoft.com/office/2006/metadata/properties" ma:root="true" ma:fieldsID="3e7a4b78870a6837a6886dc2ef5fdb75" ns1:_="" ns3:_="">
    <xsd:import namespace="http://schemas.microsoft.com/sharepoint/v3"/>
    <xsd:import namespace="6ec60af1-6d1e-4575-bf73-1b6e791fcd10"/>
    <xsd:element name="properties">
      <xsd:complexType>
        <xsd:sequence>
          <xsd:element name="documentManagement">
            <xsd:complexType>
              <xsd:all>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ma:index="6"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62B47E1-D63D-44FF-BF48-C94BB5DFCB33}"/>
</file>

<file path=customXml/itemProps2.xml><?xml version="1.0" encoding="utf-8"?>
<ds:datastoreItem xmlns:ds="http://schemas.openxmlformats.org/officeDocument/2006/customXml" ds:itemID="{B3E10BA0-4D98-42A1-B5AC-05F967815453}"/>
</file>

<file path=customXml/itemProps3.xml><?xml version="1.0" encoding="utf-8"?>
<ds:datastoreItem xmlns:ds="http://schemas.openxmlformats.org/officeDocument/2006/customXml" ds:itemID="{6CD99476-9738-4F6D-B4D4-1E55FD30A9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Weekly</vt:lpstr>
      <vt:lpstr>Daily-SUN</vt:lpstr>
      <vt:lpstr>Daily-MON</vt:lpstr>
      <vt:lpstr>Daily-TUE</vt:lpstr>
      <vt:lpstr>Daily-WED</vt:lpstr>
      <vt:lpstr>Daily-THU</vt:lpstr>
      <vt:lpstr>Daily-FRI</vt:lpstr>
      <vt:lpstr>Daily-SAT</vt:lpstr>
      <vt:lpstr>EXAMPLE</vt:lpstr>
      <vt:lpstr>'Daily-FRI'!Print_Area</vt:lpstr>
      <vt:lpstr>'Daily-MON'!Print_Area</vt:lpstr>
      <vt:lpstr>'Daily-SAT'!Print_Area</vt:lpstr>
      <vt:lpstr>'Daily-SUN'!Print_Area</vt:lpstr>
      <vt:lpstr>'Daily-THU'!Print_Area</vt:lpstr>
      <vt:lpstr>'Daily-TUE'!Print_Area</vt:lpstr>
      <vt:lpstr>'Daily-WED'!Print_Area</vt:lpstr>
      <vt:lpstr>EXAMPLE!Print_Area</vt:lpstr>
      <vt:lpstr>Weekly!Print_Area</vt:lpstr>
    </vt:vector>
  </TitlesOfParts>
  <Manager>Bob Pappe</Manager>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Weekley Statement of Contract Time Charges</dc:title>
  <dc:subject>Contract Administration Form</dc:subject>
  <dc:creator>Lori Butler</dc:creator>
  <cp:keywords>734-3483, Construction, Contract Administration, Time Charges, Liquidated Damages</cp:keywords>
  <cp:lastModifiedBy>GUTHRIE Summer</cp:lastModifiedBy>
  <cp:lastPrinted>2022-07-27T18:00:01Z</cp:lastPrinted>
  <dcterms:created xsi:type="dcterms:W3CDTF">2004-05-20T00:59:18Z</dcterms:created>
  <dcterms:modified xsi:type="dcterms:W3CDTF">2023-07-28T14:47:14Z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9cf6fe3-5bce-446b-ad70-bd306593eea0_Enabled">
    <vt:lpwstr>true</vt:lpwstr>
  </property>
  <property fmtid="{D5CDD505-2E9C-101B-9397-08002B2CF9AE}" pid="3" name="MSIP_Label_c9cf6fe3-5bce-446b-ad70-bd306593eea0_SetDate">
    <vt:lpwstr>2023-07-28T14:46:24Z</vt:lpwstr>
  </property>
  <property fmtid="{D5CDD505-2E9C-101B-9397-08002B2CF9AE}" pid="4" name="MSIP_Label_c9cf6fe3-5bce-446b-ad70-bd306593eea0_Method">
    <vt:lpwstr>Privileged</vt:lpwstr>
  </property>
  <property fmtid="{D5CDD505-2E9C-101B-9397-08002B2CF9AE}" pid="5" name="MSIP_Label_c9cf6fe3-5bce-446b-ad70-bd306593eea0_Name">
    <vt:lpwstr>Level 1 - Published (Items)</vt:lpwstr>
  </property>
  <property fmtid="{D5CDD505-2E9C-101B-9397-08002B2CF9AE}" pid="6" name="MSIP_Label_c9cf6fe3-5bce-446b-ad70-bd306593eea0_SiteId">
    <vt:lpwstr>28b0d013-46bc-4a64-8d86-1c8a31cf590d</vt:lpwstr>
  </property>
  <property fmtid="{D5CDD505-2E9C-101B-9397-08002B2CF9AE}" pid="7" name="MSIP_Label_c9cf6fe3-5bce-446b-ad70-bd306593eea0_ActionId">
    <vt:lpwstr>625973f8-7811-4f8a-8e6e-0d9b0d390243</vt:lpwstr>
  </property>
  <property fmtid="{D5CDD505-2E9C-101B-9397-08002B2CF9AE}" pid="8" name="MSIP_Label_c9cf6fe3-5bce-446b-ad70-bd306593eea0_ContentBits">
    <vt:lpwstr>0</vt:lpwstr>
  </property>
  <property fmtid="{D5CDD505-2E9C-101B-9397-08002B2CF9AE}" pid="9" name="ContentTypeId">
    <vt:lpwstr>0x010100EA317F6890D11145B9E91A354743B5CD</vt:lpwstr>
  </property>
</Properties>
</file>