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Risk_VE_Program_Doc\Risk Registers\Risk Register Bid date Variability\"/>
    </mc:Choice>
  </mc:AlternateContent>
  <bookViews>
    <workbookView xWindow="0" yWindow="0" windowWidth="19200" windowHeight="7500"/>
  </bookViews>
  <sheets>
    <sheet name="Project Risk Register" sheetId="2" r:id="rId1"/>
    <sheet name="Example - Project Risk Register" sheetId="13" r:id="rId2"/>
    <sheet name="Guidance" sheetId="3" r:id="rId3"/>
  </sheets>
  <definedNames>
    <definedName name="_xlnm._FilterDatabase" localSheetId="1" hidden="1">'Example - Project Risk Register'!$B$9:$AD$9</definedName>
    <definedName name="_xlnm._FilterDatabase" localSheetId="0" hidden="1">'Project Risk Register'!$B$9:$AD$9</definedName>
    <definedName name="Opportunity" localSheetId="1">'Example - Project Risk Register'!$AQ$10:$AQ$13</definedName>
    <definedName name="Opportunity">'Project Risk Register'!$AQ$10:$AQ$13</definedName>
    <definedName name="_xlnm.Print_Area" localSheetId="1">'Example - Project Risk Register'!$B$1:$AD$59</definedName>
    <definedName name="_xlnm.Print_Area" localSheetId="0">'Project Risk Register'!$B$1:$AD$59</definedName>
    <definedName name="_xlnm.Print_Titles" localSheetId="1">'Example - Project Risk Register'!$8:$9</definedName>
    <definedName name="_xlnm.Print_Titles" localSheetId="0">'Project Risk Register'!$8:$9</definedName>
    <definedName name="Threat" localSheetId="1">'Example - Project Risk Register'!$AP$10:$AP$13</definedName>
    <definedName name="Threat">'Project Risk Register'!$AP$10:$AP$13</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 i="2" l="1"/>
  <c r="P17" i="13" l="1"/>
  <c r="P16" i="13"/>
  <c r="R16" i="13" s="1"/>
  <c r="S16" i="13" s="1"/>
  <c r="P15" i="13"/>
  <c r="R15" i="13" s="1"/>
  <c r="S15" i="13" s="1"/>
  <c r="P14" i="13"/>
  <c r="R14" i="13" s="1"/>
  <c r="S14" i="13" s="1"/>
  <c r="P13" i="13"/>
  <c r="P12" i="13"/>
  <c r="K18" i="13"/>
  <c r="M18" i="13" s="1"/>
  <c r="N18" i="13" s="1"/>
  <c r="P18" i="13"/>
  <c r="R18" i="13" s="1"/>
  <c r="S18" i="13" s="1"/>
  <c r="V18" i="13"/>
  <c r="W18" i="13" s="1"/>
  <c r="K19" i="13"/>
  <c r="M19" i="13" s="1"/>
  <c r="P19" i="13"/>
  <c r="R19" i="13"/>
  <c r="S19" i="13" s="1"/>
  <c r="U19" i="13"/>
  <c r="V19" i="13"/>
  <c r="W19" i="13" s="1"/>
  <c r="K20" i="13"/>
  <c r="M20" i="13"/>
  <c r="N20" i="13" s="1"/>
  <c r="P20" i="13"/>
  <c r="R20" i="13" s="1"/>
  <c r="S20" i="13" s="1"/>
  <c r="U20" i="13"/>
  <c r="V20" i="13"/>
  <c r="W20" i="13"/>
  <c r="K21" i="13"/>
  <c r="M21" i="13"/>
  <c r="T21" i="13" s="1"/>
  <c r="Y21" i="13" s="1"/>
  <c r="N21" i="13"/>
  <c r="P21" i="13"/>
  <c r="R21" i="13"/>
  <c r="S21" i="13" s="1"/>
  <c r="U21" i="13"/>
  <c r="V21" i="13"/>
  <c r="W21" i="13"/>
  <c r="K22" i="13"/>
  <c r="M22" i="13"/>
  <c r="N22" i="13"/>
  <c r="P22" i="13"/>
  <c r="R22" i="13" s="1"/>
  <c r="U22" i="13"/>
  <c r="V22" i="13"/>
  <c r="W22" i="13"/>
  <c r="K23" i="13"/>
  <c r="M23" i="13" s="1"/>
  <c r="P23" i="13"/>
  <c r="R23" i="13"/>
  <c r="S23" i="13" s="1"/>
  <c r="U23" i="13"/>
  <c r="V23" i="13"/>
  <c r="W23" i="13" s="1"/>
  <c r="K24" i="13"/>
  <c r="M24" i="13"/>
  <c r="T24" i="13" s="1"/>
  <c r="Y24" i="13" s="1"/>
  <c r="P24" i="13"/>
  <c r="R24" i="13"/>
  <c r="S24" i="13"/>
  <c r="U24" i="13"/>
  <c r="V24" i="13"/>
  <c r="W24" i="13"/>
  <c r="K25" i="13"/>
  <c r="M25" i="13"/>
  <c r="N25" i="13"/>
  <c r="P25" i="13"/>
  <c r="R25" i="13"/>
  <c r="S25" i="13"/>
  <c r="T25" i="13"/>
  <c r="Y25" i="13" s="1"/>
  <c r="U25" i="13"/>
  <c r="V25" i="13"/>
  <c r="W25" i="13" s="1"/>
  <c r="K26" i="13"/>
  <c r="M26" i="13"/>
  <c r="N26" i="13"/>
  <c r="P26" i="13"/>
  <c r="R26" i="13" s="1"/>
  <c r="U26" i="13"/>
  <c r="V26" i="13"/>
  <c r="W26" i="13"/>
  <c r="K27" i="13"/>
  <c r="M27" i="13" s="1"/>
  <c r="P27" i="13"/>
  <c r="R27" i="13"/>
  <c r="S27" i="13" s="1"/>
  <c r="U27" i="13"/>
  <c r="V27" i="13"/>
  <c r="W27" i="13" s="1"/>
  <c r="K28" i="13"/>
  <c r="M28" i="13"/>
  <c r="N28" i="13" s="1"/>
  <c r="P28" i="13"/>
  <c r="R28" i="13"/>
  <c r="S28" i="13"/>
  <c r="U28" i="13"/>
  <c r="V28" i="13"/>
  <c r="W28" i="13"/>
  <c r="K29" i="13"/>
  <c r="M29" i="13" s="1"/>
  <c r="P29" i="13"/>
  <c r="R29" i="13"/>
  <c r="S29" i="13"/>
  <c r="U29" i="13"/>
  <c r="V29" i="13"/>
  <c r="W29" i="13"/>
  <c r="K30" i="13"/>
  <c r="M30" i="13"/>
  <c r="N30" i="13" s="1"/>
  <c r="P30" i="13"/>
  <c r="R30" i="13" s="1"/>
  <c r="S30" i="13" s="1"/>
  <c r="U30" i="13"/>
  <c r="V30" i="13"/>
  <c r="W30" i="13"/>
  <c r="K31" i="13"/>
  <c r="M31" i="13" s="1"/>
  <c r="P31" i="13"/>
  <c r="R31" i="13"/>
  <c r="S31" i="13" s="1"/>
  <c r="U31" i="13"/>
  <c r="V31" i="13"/>
  <c r="W31" i="13" s="1"/>
  <c r="K32" i="13"/>
  <c r="M32" i="13"/>
  <c r="N32" i="13" s="1"/>
  <c r="P32" i="13"/>
  <c r="R32" i="13" s="1"/>
  <c r="S32" i="13" s="1"/>
  <c r="U32" i="13"/>
  <c r="V32" i="13"/>
  <c r="W32" i="13"/>
  <c r="K33" i="13"/>
  <c r="M33" i="13"/>
  <c r="T33" i="13" s="1"/>
  <c r="Y33" i="13" s="1"/>
  <c r="N33" i="13"/>
  <c r="P33" i="13"/>
  <c r="R33" i="13"/>
  <c r="S33" i="13" s="1"/>
  <c r="U33" i="13"/>
  <c r="V33" i="13"/>
  <c r="W33" i="13"/>
  <c r="K34" i="13"/>
  <c r="M34" i="13"/>
  <c r="N34" i="13"/>
  <c r="P34" i="13"/>
  <c r="R34" i="13" s="1"/>
  <c r="U34" i="13"/>
  <c r="V34" i="13"/>
  <c r="W34" i="13"/>
  <c r="K35" i="13"/>
  <c r="M35" i="13" s="1"/>
  <c r="P35" i="13"/>
  <c r="R35" i="13"/>
  <c r="S35" i="13" s="1"/>
  <c r="U35" i="13"/>
  <c r="V35" i="13"/>
  <c r="W35" i="13" s="1"/>
  <c r="K36" i="13"/>
  <c r="M36" i="13"/>
  <c r="T36" i="13" s="1"/>
  <c r="Y36" i="13" s="1"/>
  <c r="P36" i="13"/>
  <c r="R36" i="13"/>
  <c r="S36" i="13"/>
  <c r="U36" i="13"/>
  <c r="V36" i="13"/>
  <c r="W36" i="13"/>
  <c r="K37" i="13"/>
  <c r="M37" i="13"/>
  <c r="N37" i="13"/>
  <c r="P37" i="13"/>
  <c r="R37" i="13"/>
  <c r="S37" i="13"/>
  <c r="T37" i="13"/>
  <c r="Y37" i="13" s="1"/>
  <c r="U37" i="13"/>
  <c r="V37" i="13"/>
  <c r="W37" i="13" s="1"/>
  <c r="K38" i="13"/>
  <c r="M38" i="13"/>
  <c r="N38" i="13"/>
  <c r="P38" i="13"/>
  <c r="R38" i="13" s="1"/>
  <c r="U38" i="13"/>
  <c r="V38" i="13"/>
  <c r="W38" i="13"/>
  <c r="K39" i="13"/>
  <c r="M39" i="13" s="1"/>
  <c r="P39" i="13"/>
  <c r="R39" i="13"/>
  <c r="S39" i="13" s="1"/>
  <c r="U39" i="13"/>
  <c r="V39" i="13"/>
  <c r="W39" i="13" s="1"/>
  <c r="K40" i="13"/>
  <c r="M40" i="13"/>
  <c r="N40" i="13" s="1"/>
  <c r="P40" i="13"/>
  <c r="R40" i="13"/>
  <c r="S40" i="13"/>
  <c r="U40" i="13"/>
  <c r="V40" i="13"/>
  <c r="W40" i="13"/>
  <c r="K41" i="13"/>
  <c r="M41" i="13" s="1"/>
  <c r="P41" i="13"/>
  <c r="R41" i="13"/>
  <c r="S41" i="13"/>
  <c r="U41" i="13"/>
  <c r="V41" i="13"/>
  <c r="W41" i="13"/>
  <c r="K42" i="13"/>
  <c r="M42" i="13"/>
  <c r="N42" i="13" s="1"/>
  <c r="P42" i="13"/>
  <c r="R42" i="13" s="1"/>
  <c r="S42" i="13" s="1"/>
  <c r="U42" i="13"/>
  <c r="V42" i="13"/>
  <c r="W42" i="13"/>
  <c r="K43" i="13"/>
  <c r="M43" i="13" s="1"/>
  <c r="P43" i="13"/>
  <c r="R43" i="13"/>
  <c r="S43" i="13" s="1"/>
  <c r="U43" i="13"/>
  <c r="V43" i="13"/>
  <c r="W43" i="13" s="1"/>
  <c r="K44" i="13"/>
  <c r="M44" i="13"/>
  <c r="N44" i="13" s="1"/>
  <c r="P44" i="13"/>
  <c r="R44" i="13" s="1"/>
  <c r="S44" i="13" s="1"/>
  <c r="U44" i="13"/>
  <c r="V44" i="13"/>
  <c r="W44" i="13"/>
  <c r="K45" i="13"/>
  <c r="M45" i="13"/>
  <c r="T45" i="13" s="1"/>
  <c r="Y45" i="13" s="1"/>
  <c r="N45" i="13"/>
  <c r="P45" i="13"/>
  <c r="R45" i="13"/>
  <c r="S45" i="13" s="1"/>
  <c r="U45" i="13"/>
  <c r="V45" i="13"/>
  <c r="W45" i="13"/>
  <c r="K46" i="13"/>
  <c r="M46" i="13"/>
  <c r="N46" i="13"/>
  <c r="P46" i="13"/>
  <c r="R46" i="13" s="1"/>
  <c r="U46" i="13"/>
  <c r="V46" i="13"/>
  <c r="W46" i="13"/>
  <c r="K47" i="13"/>
  <c r="M47" i="13" s="1"/>
  <c r="P47" i="13"/>
  <c r="R47" i="13"/>
  <c r="S47" i="13" s="1"/>
  <c r="U47" i="13"/>
  <c r="V47" i="13"/>
  <c r="W47" i="13" s="1"/>
  <c r="K48" i="13"/>
  <c r="M48" i="13"/>
  <c r="T48" i="13" s="1"/>
  <c r="Y48" i="13" s="1"/>
  <c r="P48" i="13"/>
  <c r="R48" i="13"/>
  <c r="S48" i="13"/>
  <c r="U48" i="13"/>
  <c r="V48" i="13"/>
  <c r="W48" i="13"/>
  <c r="K49" i="13"/>
  <c r="M49" i="13"/>
  <c r="N49" i="13"/>
  <c r="P49" i="13"/>
  <c r="R49" i="13"/>
  <c r="S49" i="13"/>
  <c r="T49" i="13"/>
  <c r="Y49" i="13" s="1"/>
  <c r="U49" i="13"/>
  <c r="V49" i="13"/>
  <c r="W49" i="13" s="1"/>
  <c r="K50" i="13"/>
  <c r="M50" i="13"/>
  <c r="N50" i="13"/>
  <c r="P50" i="13"/>
  <c r="R50" i="13" s="1"/>
  <c r="U50" i="13"/>
  <c r="V50" i="13"/>
  <c r="W50" i="13"/>
  <c r="K51" i="13"/>
  <c r="M51" i="13" s="1"/>
  <c r="P51" i="13"/>
  <c r="R51" i="13"/>
  <c r="S51" i="13" s="1"/>
  <c r="U51" i="13"/>
  <c r="V51" i="13"/>
  <c r="W51" i="13" s="1"/>
  <c r="K52" i="13"/>
  <c r="M52" i="13"/>
  <c r="N52" i="13" s="1"/>
  <c r="P52" i="13"/>
  <c r="R52" i="13"/>
  <c r="S52" i="13"/>
  <c r="U52" i="13"/>
  <c r="V52" i="13"/>
  <c r="W52" i="13"/>
  <c r="K53" i="13"/>
  <c r="M53" i="13" s="1"/>
  <c r="P53" i="13"/>
  <c r="R53" i="13"/>
  <c r="S53" i="13"/>
  <c r="U53" i="13"/>
  <c r="V53" i="13"/>
  <c r="W53" i="13"/>
  <c r="K54" i="13"/>
  <c r="M54" i="13"/>
  <c r="N54" i="13" s="1"/>
  <c r="P54" i="13"/>
  <c r="R54" i="13" s="1"/>
  <c r="S54" i="13" s="1"/>
  <c r="U54" i="13"/>
  <c r="V54" i="13"/>
  <c r="W54" i="13"/>
  <c r="K55" i="13"/>
  <c r="M55" i="13" s="1"/>
  <c r="P55" i="13"/>
  <c r="R55" i="13"/>
  <c r="S55" i="13" s="1"/>
  <c r="U55" i="13"/>
  <c r="V55" i="13"/>
  <c r="W55" i="13" s="1"/>
  <c r="K56" i="13"/>
  <c r="M56" i="13"/>
  <c r="N56" i="13" s="1"/>
  <c r="P56" i="13"/>
  <c r="R56" i="13" s="1"/>
  <c r="S56" i="13" s="1"/>
  <c r="U56" i="13"/>
  <c r="V56" i="13"/>
  <c r="W56" i="13"/>
  <c r="K57" i="13"/>
  <c r="M57" i="13"/>
  <c r="T57" i="13" s="1"/>
  <c r="Y57" i="13" s="1"/>
  <c r="N57" i="13"/>
  <c r="P57" i="13"/>
  <c r="R57" i="13"/>
  <c r="S57" i="13" s="1"/>
  <c r="U57" i="13"/>
  <c r="V57" i="13"/>
  <c r="W57" i="13"/>
  <c r="K58" i="13"/>
  <c r="M58" i="13"/>
  <c r="N58" i="13"/>
  <c r="P58" i="13"/>
  <c r="R58" i="13" s="1"/>
  <c r="U58" i="13"/>
  <c r="V58" i="13"/>
  <c r="W58" i="13"/>
  <c r="K59" i="13"/>
  <c r="M59" i="13" s="1"/>
  <c r="P59" i="13"/>
  <c r="R59" i="13"/>
  <c r="S59" i="13" s="1"/>
  <c r="U59" i="13"/>
  <c r="V59" i="13"/>
  <c r="W59" i="13" s="1"/>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K17" i="13"/>
  <c r="M17" i="13" s="1"/>
  <c r="K16" i="13"/>
  <c r="K15" i="13"/>
  <c r="M15" i="13" s="1"/>
  <c r="N15" i="13" s="1"/>
  <c r="K14" i="13"/>
  <c r="M14" i="13" s="1"/>
  <c r="N14" i="13" s="1"/>
  <c r="K13" i="13"/>
  <c r="K12" i="13"/>
  <c r="M12" i="13" s="1"/>
  <c r="V17" i="13"/>
  <c r="W17" i="13" s="1"/>
  <c r="R17" i="13"/>
  <c r="S17" i="13" s="1"/>
  <c r="V16" i="13"/>
  <c r="W16" i="13" s="1"/>
  <c r="U16" i="13"/>
  <c r="M16" i="13"/>
  <c r="U15" i="13"/>
  <c r="AM14" i="13"/>
  <c r="AK14" i="13"/>
  <c r="U14" i="13"/>
  <c r="AM13" i="13"/>
  <c r="AK13" i="13"/>
  <c r="V13" i="13"/>
  <c r="W13" i="13" s="1"/>
  <c r="R13" i="13"/>
  <c r="S13" i="13" s="1"/>
  <c r="M13" i="13"/>
  <c r="AM12" i="13"/>
  <c r="AK12" i="13"/>
  <c r="V12" i="13"/>
  <c r="W12" i="13" s="1"/>
  <c r="U12" i="13"/>
  <c r="R12" i="13"/>
  <c r="S12" i="13" s="1"/>
  <c r="AM11" i="13"/>
  <c r="AK11" i="13"/>
  <c r="V11" i="13"/>
  <c r="W11" i="13" s="1"/>
  <c r="P11" i="13"/>
  <c r="R11" i="13" s="1"/>
  <c r="K11" i="13"/>
  <c r="M11" i="13" s="1"/>
  <c r="AM10" i="13"/>
  <c r="AK10" i="13"/>
  <c r="U10" i="13"/>
  <c r="P10" i="13"/>
  <c r="R10" i="13" s="1"/>
  <c r="K10" i="13"/>
  <c r="M10" i="13" s="1"/>
  <c r="N10" i="13" s="1"/>
  <c r="U18" i="13" l="1"/>
  <c r="N11" i="13"/>
  <c r="N55" i="13"/>
  <c r="T55" i="13"/>
  <c r="Y55" i="13" s="1"/>
  <c r="T26" i="13"/>
  <c r="Y26" i="13" s="1"/>
  <c r="S26" i="13"/>
  <c r="N53" i="13"/>
  <c r="T53" i="13"/>
  <c r="Y53" i="13" s="1"/>
  <c r="T23" i="13"/>
  <c r="Y23" i="13" s="1"/>
  <c r="N23" i="13"/>
  <c r="S58" i="13"/>
  <c r="T58" i="13"/>
  <c r="Y58" i="13" s="1"/>
  <c r="N51" i="13"/>
  <c r="T51" i="13"/>
  <c r="Y51" i="13" s="1"/>
  <c r="T59" i="13"/>
  <c r="Y59" i="13" s="1"/>
  <c r="N59" i="13"/>
  <c r="T38" i="13"/>
  <c r="Y38" i="13" s="1"/>
  <c r="S38" i="13"/>
  <c r="N19" i="13"/>
  <c r="T19" i="13"/>
  <c r="Y19" i="13" s="1"/>
  <c r="T35" i="13"/>
  <c r="Y35" i="13" s="1"/>
  <c r="N35" i="13"/>
  <c r="S22" i="13"/>
  <c r="T22" i="13"/>
  <c r="Y22" i="13" s="1"/>
  <c r="T50" i="13"/>
  <c r="Y50" i="13" s="1"/>
  <c r="S50" i="13"/>
  <c r="N31" i="13"/>
  <c r="T31" i="13"/>
  <c r="Y31" i="13" s="1"/>
  <c r="N41" i="13"/>
  <c r="T41" i="13"/>
  <c r="Y41" i="13" s="1"/>
  <c r="T47" i="13"/>
  <c r="Y47" i="13" s="1"/>
  <c r="N47" i="13"/>
  <c r="N29" i="13"/>
  <c r="T29" i="13"/>
  <c r="Y29" i="13" s="1"/>
  <c r="S46" i="13"/>
  <c r="T46" i="13"/>
  <c r="Y46" i="13" s="1"/>
  <c r="S34" i="13"/>
  <c r="T34" i="13"/>
  <c r="Y34" i="13" s="1"/>
  <c r="N27" i="13"/>
  <c r="T27" i="13"/>
  <c r="Y27" i="13" s="1"/>
  <c r="N39" i="13"/>
  <c r="T39" i="13"/>
  <c r="Y39" i="13" s="1"/>
  <c r="N43" i="13"/>
  <c r="T43" i="13"/>
  <c r="Y43" i="13" s="1"/>
  <c r="N17" i="13"/>
  <c r="T52" i="13"/>
  <c r="Y52" i="13" s="1"/>
  <c r="N48" i="13"/>
  <c r="T40" i="13"/>
  <c r="Y40" i="13" s="1"/>
  <c r="N36" i="13"/>
  <c r="T28" i="13"/>
  <c r="Y28" i="13" s="1"/>
  <c r="N24" i="13"/>
  <c r="N13" i="13"/>
  <c r="N16" i="13"/>
  <c r="T54" i="13"/>
  <c r="Y54" i="13" s="1"/>
  <c r="T42" i="13"/>
  <c r="Y42" i="13" s="1"/>
  <c r="T30" i="13"/>
  <c r="Y30" i="13" s="1"/>
  <c r="T18" i="13"/>
  <c r="Y18" i="13" s="1"/>
  <c r="T56" i="13"/>
  <c r="Y56" i="13" s="1"/>
  <c r="T44" i="13"/>
  <c r="Y44" i="13" s="1"/>
  <c r="T32" i="13"/>
  <c r="Y32" i="13" s="1"/>
  <c r="T20" i="13"/>
  <c r="Y20" i="13" s="1"/>
  <c r="N12" i="13"/>
  <c r="V10" i="13"/>
  <c r="W10" i="13" s="1"/>
  <c r="T10" i="13"/>
  <c r="S10" i="13"/>
  <c r="U17" i="13"/>
  <c r="V15" i="13"/>
  <c r="W15" i="13" s="1"/>
  <c r="V14" i="13"/>
  <c r="W14" i="13" s="1"/>
  <c r="U13" i="13"/>
  <c r="T16" i="13"/>
  <c r="U11" i="13"/>
  <c r="S11" i="13"/>
  <c r="T15" i="13"/>
  <c r="T13" i="13"/>
  <c r="Y13" i="13" s="1"/>
  <c r="T14" i="13"/>
  <c r="T12" i="13"/>
  <c r="T11" i="13"/>
  <c r="T17" i="13"/>
  <c r="Y16" i="13" l="1"/>
  <c r="Y17" i="13"/>
  <c r="R2" i="13"/>
  <c r="Y15" i="13"/>
  <c r="Y12" i="13"/>
  <c r="Y14" i="13"/>
  <c r="R4" i="13"/>
  <c r="Y10" i="13"/>
  <c r="Y11" i="13"/>
  <c r="R6" i="13" l="1"/>
  <c r="Y2" i="13" s="1"/>
  <c r="Y6" i="13" s="1"/>
  <c r="K59" i="2"/>
  <c r="M59" i="2" s="1"/>
  <c r="K58" i="2"/>
  <c r="M58" i="2" s="1"/>
  <c r="K57" i="2"/>
  <c r="M57" i="2" s="1"/>
  <c r="K56" i="2"/>
  <c r="M56" i="2" s="1"/>
  <c r="K55" i="2"/>
  <c r="M55" i="2" s="1"/>
  <c r="K54" i="2"/>
  <c r="M54" i="2" s="1"/>
  <c r="K53" i="2"/>
  <c r="M53" i="2" s="1"/>
  <c r="K52" i="2"/>
  <c r="M52" i="2" s="1"/>
  <c r="K51" i="2"/>
  <c r="M51" i="2" s="1"/>
  <c r="K50" i="2"/>
  <c r="M50" i="2" s="1"/>
  <c r="K49" i="2"/>
  <c r="M49" i="2" s="1"/>
  <c r="K48" i="2"/>
  <c r="M48" i="2" s="1"/>
  <c r="K47" i="2"/>
  <c r="M47" i="2" s="1"/>
  <c r="K46" i="2"/>
  <c r="M46" i="2" s="1"/>
  <c r="K45" i="2"/>
  <c r="M45" i="2" s="1"/>
  <c r="K44" i="2"/>
  <c r="M44" i="2" s="1"/>
  <c r="K43" i="2"/>
  <c r="M43" i="2" s="1"/>
  <c r="K42" i="2"/>
  <c r="M42" i="2" s="1"/>
  <c r="K41" i="2"/>
  <c r="M41" i="2" s="1"/>
  <c r="K40" i="2"/>
  <c r="M40" i="2" s="1"/>
  <c r="K39" i="2"/>
  <c r="M39" i="2" s="1"/>
  <c r="K38" i="2"/>
  <c r="M38" i="2" s="1"/>
  <c r="K37" i="2"/>
  <c r="M37" i="2" s="1"/>
  <c r="K36" i="2"/>
  <c r="M36" i="2" s="1"/>
  <c r="K35" i="2"/>
  <c r="M35" i="2" s="1"/>
  <c r="K34" i="2"/>
  <c r="M34" i="2" s="1"/>
  <c r="K33" i="2"/>
  <c r="M33" i="2" s="1"/>
  <c r="K32" i="2"/>
  <c r="M32" i="2" s="1"/>
  <c r="K31" i="2"/>
  <c r="M31" i="2" s="1"/>
  <c r="K30" i="2"/>
  <c r="M30" i="2" s="1"/>
  <c r="K29" i="2"/>
  <c r="M29" i="2" s="1"/>
  <c r="K28" i="2"/>
  <c r="M28" i="2" s="1"/>
  <c r="K27" i="2"/>
  <c r="M27" i="2" s="1"/>
  <c r="K26" i="2"/>
  <c r="M26" i="2" s="1"/>
  <c r="K25" i="2"/>
  <c r="M25" i="2" s="1"/>
  <c r="K24" i="2"/>
  <c r="M24" i="2" s="1"/>
  <c r="K23" i="2"/>
  <c r="M23" i="2" s="1"/>
  <c r="K22" i="2"/>
  <c r="M22" i="2" s="1"/>
  <c r="K21" i="2"/>
  <c r="M21" i="2" s="1"/>
  <c r="K20" i="2"/>
  <c r="M20" i="2" s="1"/>
  <c r="K19" i="2"/>
  <c r="M19" i="2" s="1"/>
  <c r="K18" i="2"/>
  <c r="M18" i="2" s="1"/>
  <c r="K17" i="2"/>
  <c r="M17" i="2" s="1"/>
  <c r="K16" i="2"/>
  <c r="M16" i="2" s="1"/>
  <c r="K15" i="2"/>
  <c r="M15" i="2" s="1"/>
  <c r="K14" i="2"/>
  <c r="M14" i="2" s="1"/>
  <c r="K13" i="2"/>
  <c r="M13" i="2" s="1"/>
  <c r="K12" i="2"/>
  <c r="M12" i="2" s="1"/>
  <c r="K11" i="2"/>
  <c r="M11" i="2" s="1"/>
  <c r="N11" i="2" s="1"/>
  <c r="P59" i="2"/>
  <c r="R59" i="2" s="1"/>
  <c r="P58" i="2"/>
  <c r="R58" i="2" s="1"/>
  <c r="P57" i="2"/>
  <c r="R57" i="2" s="1"/>
  <c r="P56" i="2"/>
  <c r="R56" i="2" s="1"/>
  <c r="P55" i="2"/>
  <c r="R55" i="2" s="1"/>
  <c r="P54" i="2"/>
  <c r="R54" i="2" s="1"/>
  <c r="P53" i="2"/>
  <c r="R53" i="2" s="1"/>
  <c r="P52" i="2"/>
  <c r="R52" i="2" s="1"/>
  <c r="P51" i="2"/>
  <c r="R51" i="2" s="1"/>
  <c r="P50" i="2"/>
  <c r="R50" i="2" s="1"/>
  <c r="P49" i="2"/>
  <c r="R49" i="2" s="1"/>
  <c r="P48" i="2"/>
  <c r="R48" i="2" s="1"/>
  <c r="P47" i="2"/>
  <c r="R47" i="2" s="1"/>
  <c r="P46" i="2"/>
  <c r="R46" i="2" s="1"/>
  <c r="P45" i="2"/>
  <c r="R45" i="2" s="1"/>
  <c r="P44" i="2"/>
  <c r="R44" i="2" s="1"/>
  <c r="P43" i="2"/>
  <c r="R43" i="2" s="1"/>
  <c r="P42" i="2"/>
  <c r="R42" i="2" s="1"/>
  <c r="P41" i="2"/>
  <c r="R41" i="2" s="1"/>
  <c r="P40" i="2"/>
  <c r="R40" i="2" s="1"/>
  <c r="P39" i="2"/>
  <c r="R39" i="2" s="1"/>
  <c r="P38" i="2"/>
  <c r="R38" i="2" s="1"/>
  <c r="P37" i="2"/>
  <c r="R37" i="2" s="1"/>
  <c r="P36" i="2"/>
  <c r="R36" i="2" s="1"/>
  <c r="P35" i="2"/>
  <c r="R35" i="2" s="1"/>
  <c r="P34" i="2"/>
  <c r="R34" i="2" s="1"/>
  <c r="P33" i="2"/>
  <c r="R33" i="2" s="1"/>
  <c r="P32" i="2"/>
  <c r="R32" i="2" s="1"/>
  <c r="P31" i="2"/>
  <c r="R31" i="2" s="1"/>
  <c r="P30" i="2"/>
  <c r="R30" i="2" s="1"/>
  <c r="P29" i="2"/>
  <c r="R29" i="2" s="1"/>
  <c r="P28" i="2"/>
  <c r="R28" i="2" s="1"/>
  <c r="P27" i="2"/>
  <c r="R27" i="2" s="1"/>
  <c r="P26" i="2"/>
  <c r="R26" i="2" s="1"/>
  <c r="P25" i="2"/>
  <c r="R25" i="2" s="1"/>
  <c r="P24" i="2"/>
  <c r="R24" i="2" s="1"/>
  <c r="P23" i="2"/>
  <c r="R23" i="2" s="1"/>
  <c r="P22" i="2"/>
  <c r="R22" i="2" s="1"/>
  <c r="P21" i="2"/>
  <c r="R21" i="2" s="1"/>
  <c r="P20" i="2"/>
  <c r="R20" i="2" s="1"/>
  <c r="P19" i="2"/>
  <c r="R19" i="2" s="1"/>
  <c r="P18" i="2"/>
  <c r="R18" i="2" s="1"/>
  <c r="P17" i="2"/>
  <c r="R17" i="2" s="1"/>
  <c r="P16" i="2"/>
  <c r="R16" i="2" s="1"/>
  <c r="P15" i="2"/>
  <c r="R15" i="2" s="1"/>
  <c r="P14" i="2"/>
  <c r="R14" i="2" s="1"/>
  <c r="P13" i="2"/>
  <c r="R13" i="2" s="1"/>
  <c r="P12" i="2"/>
  <c r="R12" i="2" s="1"/>
  <c r="P11" i="2"/>
  <c r="R11" i="2" s="1"/>
  <c r="P10" i="2"/>
  <c r="R10" i="2" s="1"/>
  <c r="S10" i="2" s="1"/>
  <c r="K10" i="2"/>
  <c r="M10" i="2" s="1"/>
  <c r="N10" i="2" s="1"/>
  <c r="V11" i="2" l="1"/>
  <c r="W11" i="2" s="1"/>
  <c r="U12" i="2"/>
  <c r="V13" i="2"/>
  <c r="W13" i="2" s="1"/>
  <c r="U14" i="2"/>
  <c r="V14" i="2"/>
  <c r="W14" i="2" s="1"/>
  <c r="U15" i="2"/>
  <c r="V15" i="2"/>
  <c r="W15" i="2" s="1"/>
  <c r="U16" i="2"/>
  <c r="V16" i="2"/>
  <c r="W16" i="2" s="1"/>
  <c r="U17" i="2"/>
  <c r="V17" i="2"/>
  <c r="W17" i="2" s="1"/>
  <c r="U18" i="2"/>
  <c r="V18" i="2"/>
  <c r="W18" i="2" s="1"/>
  <c r="U19" i="2"/>
  <c r="V19" i="2"/>
  <c r="W19" i="2" s="1"/>
  <c r="U20" i="2"/>
  <c r="V20" i="2"/>
  <c r="W20" i="2" s="1"/>
  <c r="U21" i="2"/>
  <c r="V21" i="2"/>
  <c r="W21" i="2" s="1"/>
  <c r="U22" i="2"/>
  <c r="V22" i="2"/>
  <c r="W22" i="2" s="1"/>
  <c r="U23" i="2"/>
  <c r="V23" i="2"/>
  <c r="W23" i="2" s="1"/>
  <c r="U24" i="2"/>
  <c r="V24" i="2"/>
  <c r="W24" i="2" s="1"/>
  <c r="U25" i="2"/>
  <c r="V25" i="2"/>
  <c r="W25" i="2" s="1"/>
  <c r="U26" i="2"/>
  <c r="V26" i="2"/>
  <c r="W26" i="2" s="1"/>
  <c r="U27" i="2"/>
  <c r="V27" i="2"/>
  <c r="W27" i="2" s="1"/>
  <c r="U28" i="2"/>
  <c r="V28" i="2"/>
  <c r="W28" i="2" s="1"/>
  <c r="U29" i="2"/>
  <c r="V29" i="2"/>
  <c r="W29" i="2" s="1"/>
  <c r="U30" i="2"/>
  <c r="V30" i="2"/>
  <c r="W30" i="2" s="1"/>
  <c r="U31" i="2"/>
  <c r="V31" i="2"/>
  <c r="W31" i="2" s="1"/>
  <c r="U32" i="2"/>
  <c r="V32" i="2"/>
  <c r="W32" i="2" s="1"/>
  <c r="U33" i="2"/>
  <c r="V33" i="2"/>
  <c r="W33" i="2" s="1"/>
  <c r="U34" i="2"/>
  <c r="V34" i="2"/>
  <c r="W34" i="2" s="1"/>
  <c r="U35" i="2"/>
  <c r="V35" i="2"/>
  <c r="W35" i="2" s="1"/>
  <c r="U36" i="2"/>
  <c r="V36" i="2"/>
  <c r="W36" i="2" s="1"/>
  <c r="U37" i="2"/>
  <c r="V37" i="2"/>
  <c r="W37" i="2" s="1"/>
  <c r="U38" i="2"/>
  <c r="V38" i="2"/>
  <c r="W38" i="2" s="1"/>
  <c r="U39" i="2"/>
  <c r="V39" i="2"/>
  <c r="W39" i="2" s="1"/>
  <c r="U40" i="2"/>
  <c r="V40" i="2"/>
  <c r="W40" i="2" s="1"/>
  <c r="U41" i="2"/>
  <c r="V41" i="2"/>
  <c r="W41" i="2" s="1"/>
  <c r="U42" i="2"/>
  <c r="V42" i="2"/>
  <c r="W42" i="2" s="1"/>
  <c r="U43" i="2"/>
  <c r="V43" i="2"/>
  <c r="W43" i="2" s="1"/>
  <c r="U44" i="2"/>
  <c r="V44" i="2"/>
  <c r="W44" i="2" s="1"/>
  <c r="U45" i="2"/>
  <c r="V45" i="2"/>
  <c r="W45" i="2" s="1"/>
  <c r="U46" i="2"/>
  <c r="V46" i="2"/>
  <c r="W46" i="2" s="1"/>
  <c r="U47" i="2"/>
  <c r="V47" i="2"/>
  <c r="W47" i="2" s="1"/>
  <c r="U48" i="2"/>
  <c r="V48" i="2"/>
  <c r="W48" i="2" s="1"/>
  <c r="U49" i="2"/>
  <c r="V49" i="2"/>
  <c r="W49" i="2" s="1"/>
  <c r="U50" i="2"/>
  <c r="V50" i="2"/>
  <c r="W50" i="2" s="1"/>
  <c r="U51" i="2"/>
  <c r="V51" i="2"/>
  <c r="W51" i="2" s="1"/>
  <c r="U52" i="2"/>
  <c r="V52" i="2"/>
  <c r="W52" i="2" s="1"/>
  <c r="U53" i="2"/>
  <c r="V53" i="2"/>
  <c r="W53" i="2" s="1"/>
  <c r="U54" i="2"/>
  <c r="V54" i="2"/>
  <c r="W54" i="2" s="1"/>
  <c r="U55" i="2"/>
  <c r="V55" i="2"/>
  <c r="W55" i="2" s="1"/>
  <c r="U56" i="2"/>
  <c r="V56" i="2"/>
  <c r="W56" i="2" s="1"/>
  <c r="U57" i="2"/>
  <c r="V57" i="2"/>
  <c r="W57" i="2" s="1"/>
  <c r="U58" i="2"/>
  <c r="V58" i="2"/>
  <c r="W58" i="2" s="1"/>
  <c r="U59" i="2"/>
  <c r="V59" i="2"/>
  <c r="W59" i="2" s="1"/>
  <c r="AM11" i="2" l="1"/>
  <c r="AM12" i="2"/>
  <c r="AM13" i="2"/>
  <c r="AM14" i="2"/>
  <c r="AM10" i="2"/>
  <c r="AK11" i="2"/>
  <c r="AK12" i="2"/>
  <c r="AK13" i="2"/>
  <c r="AK14" i="2"/>
  <c r="AK10" i="2"/>
  <c r="V10" i="2" l="1"/>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W10" i="2" l="1"/>
  <c r="S13" i="2"/>
  <c r="U13" i="2"/>
  <c r="S11" i="2"/>
  <c r="U11" i="2"/>
  <c r="S12" i="2"/>
  <c r="V12" i="2"/>
  <c r="W12" i="2" s="1"/>
  <c r="U10" i="2"/>
  <c r="T13" i="2"/>
  <c r="Y13" i="2" s="1"/>
  <c r="T14" i="2"/>
  <c r="Y14" i="2" s="1"/>
  <c r="S14" i="2"/>
  <c r="T12" i="2"/>
  <c r="T11" i="2"/>
  <c r="T10" i="2"/>
  <c r="R4" i="2" l="1"/>
  <c r="R2" i="2"/>
  <c r="T42" i="2"/>
  <c r="Y42" i="2" s="1"/>
  <c r="T35" i="2"/>
  <c r="Y35" i="2" s="1"/>
  <c r="T25" i="2"/>
  <c r="Y25" i="2" s="1"/>
  <c r="T34" i="2"/>
  <c r="Y34" i="2" s="1"/>
  <c r="T56" i="2"/>
  <c r="Y56" i="2" s="1"/>
  <c r="T43" i="2"/>
  <c r="Y43" i="2" s="1"/>
  <c r="T15" i="2"/>
  <c r="Y15" i="2" s="1"/>
  <c r="T33" i="2"/>
  <c r="Y33" i="2" s="1"/>
  <c r="T17" i="2"/>
  <c r="Y17" i="2" s="1"/>
  <c r="T24" i="2"/>
  <c r="Y24" i="2" s="1"/>
  <c r="T44" i="2"/>
  <c r="Y44" i="2" s="1"/>
  <c r="T41" i="2"/>
  <c r="Y41" i="2" s="1"/>
  <c r="T48" i="2"/>
  <c r="Y48" i="2" s="1"/>
  <c r="T21" i="2"/>
  <c r="Y21" i="2" s="1"/>
  <c r="T53" i="2"/>
  <c r="Y53" i="2" s="1"/>
  <c r="T23" i="2"/>
  <c r="Y23" i="2" s="1"/>
  <c r="T49" i="2"/>
  <c r="Y49" i="2" s="1"/>
  <c r="T46" i="2"/>
  <c r="Y46" i="2" s="1"/>
  <c r="T20" i="2"/>
  <c r="Y20" i="2" s="1"/>
  <c r="T29" i="2"/>
  <c r="Y29" i="2" s="1"/>
  <c r="T51" i="2"/>
  <c r="Y51" i="2" s="1"/>
  <c r="T37" i="2"/>
  <c r="Y37" i="2" s="1"/>
  <c r="T57" i="2"/>
  <c r="Y57" i="2" s="1"/>
  <c r="T18" i="2"/>
  <c r="Y18" i="2" s="1"/>
  <c r="T26" i="2"/>
  <c r="Y26" i="2" s="1"/>
  <c r="T55" i="2"/>
  <c r="Y55" i="2" s="1"/>
  <c r="T27" i="2"/>
  <c r="Y27" i="2" s="1"/>
  <c r="T39" i="2"/>
  <c r="Y39" i="2" s="1"/>
  <c r="T36" i="2"/>
  <c r="Y36" i="2" s="1"/>
  <c r="T58" i="2"/>
  <c r="Y58" i="2" s="1"/>
  <c r="T22" i="2"/>
  <c r="Y22" i="2" s="1"/>
  <c r="T30" i="2"/>
  <c r="Y30" i="2" s="1"/>
  <c r="T38" i="2"/>
  <c r="Y38" i="2" s="1"/>
  <c r="T28" i="2"/>
  <c r="Y28" i="2" s="1"/>
  <c r="T54" i="2"/>
  <c r="Y54" i="2" s="1"/>
  <c r="T47" i="2"/>
  <c r="Y47" i="2" s="1"/>
  <c r="T50" i="2"/>
  <c r="Y50" i="2" s="1"/>
  <c r="T40" i="2"/>
  <c r="Y40" i="2" s="1"/>
  <c r="T19" i="2"/>
  <c r="Y19" i="2" s="1"/>
  <c r="T59" i="2"/>
  <c r="Y59" i="2" s="1"/>
  <c r="T32" i="2"/>
  <c r="Y32" i="2" s="1"/>
  <c r="T52" i="2"/>
  <c r="Y52" i="2" s="1"/>
  <c r="T31" i="2"/>
  <c r="Y31" i="2" s="1"/>
  <c r="T45" i="2"/>
  <c r="Y45" i="2" s="1"/>
  <c r="T16" i="2"/>
  <c r="Y16" i="2" s="1"/>
  <c r="Y11" i="2" l="1"/>
  <c r="Y12" i="2"/>
  <c r="R6" i="2"/>
  <c r="Y6" i="2" s="1"/>
  <c r="Y10" i="2" l="1"/>
</calcChain>
</file>

<file path=xl/comments1.xml><?xml version="1.0" encoding="utf-8"?>
<comments xmlns="http://schemas.openxmlformats.org/spreadsheetml/2006/main">
  <authors>
    <author>DAVIS Zachary W</author>
  </authors>
  <commentList>
    <comment ref="F9" authorId="0" shapeId="0">
      <text>
        <r>
          <rPr>
            <sz val="9"/>
            <color indexed="81"/>
            <rFont val="Tahoma"/>
            <family val="2"/>
          </rPr>
          <t xml:space="preserve">If this risk did occur would it delay the critical path of the project or could it be handled concurrently with critical path activities?
</t>
        </r>
      </text>
    </comment>
    <comment ref="J9" authorId="0" shapeId="0">
      <text>
        <r>
          <rPr>
            <b/>
            <sz val="9"/>
            <color indexed="81"/>
            <rFont val="Tahoma"/>
            <family val="2"/>
          </rPr>
          <t xml:space="preserve">Minimum </t>
        </r>
        <r>
          <rPr>
            <sz val="9"/>
            <color indexed="81"/>
            <rFont val="Tahoma"/>
            <family val="2"/>
          </rPr>
          <t xml:space="preserve">cost impact, as compared to the base estimate, in thousands if the risk where to occur
</t>
        </r>
      </text>
    </comment>
    <comment ref="L9" authorId="0" shapeId="0">
      <text>
        <r>
          <rPr>
            <b/>
            <sz val="9"/>
            <color indexed="81"/>
            <rFont val="Tahoma"/>
            <family val="2"/>
          </rPr>
          <t xml:space="preserve">Maximum </t>
        </r>
        <r>
          <rPr>
            <sz val="9"/>
            <color indexed="81"/>
            <rFont val="Tahoma"/>
            <family val="2"/>
          </rPr>
          <t>cost impact, as compared to the base estimate, in thousands if the risk where to occur</t>
        </r>
      </text>
    </comment>
    <comment ref="O9" authorId="0" shapeId="0">
      <text>
        <r>
          <rPr>
            <b/>
            <sz val="9"/>
            <color indexed="81"/>
            <rFont val="Tahoma"/>
            <family val="2"/>
          </rPr>
          <t xml:space="preserve">Minimum </t>
        </r>
        <r>
          <rPr>
            <sz val="9"/>
            <color indexed="81"/>
            <rFont val="Tahoma"/>
            <family val="2"/>
          </rPr>
          <t xml:space="preserve">schedule impact, as compared to the base estimate, in thousands if the risk where to occur
</t>
        </r>
      </text>
    </comment>
    <comment ref="Q9" authorId="0" shapeId="0">
      <text>
        <r>
          <rPr>
            <b/>
            <sz val="9"/>
            <color indexed="81"/>
            <rFont val="Tahoma"/>
            <family val="2"/>
          </rPr>
          <t>Maximum</t>
        </r>
        <r>
          <rPr>
            <sz val="9"/>
            <color indexed="81"/>
            <rFont val="Tahoma"/>
            <family val="2"/>
          </rPr>
          <t xml:space="preserve"> schedule impact, as compared to the base estimate, in thousands if the risk where to occur</t>
        </r>
      </text>
    </comment>
    <comment ref="Y9" authorId="0" shapeId="0">
      <text>
        <r>
          <rPr>
            <b/>
            <sz val="9"/>
            <color indexed="81"/>
            <rFont val="Tahoma"/>
            <family val="2"/>
          </rPr>
          <t>Risk Rank</t>
        </r>
        <r>
          <rPr>
            <sz val="9"/>
            <color indexed="81"/>
            <rFont val="Tahoma"/>
            <family val="2"/>
          </rPr>
          <t xml:space="preserve">
Based on probability,</t>
        </r>
        <r>
          <rPr>
            <b/>
            <sz val="9"/>
            <color indexed="81"/>
            <rFont val="Tahoma"/>
            <family val="2"/>
          </rPr>
          <t xml:space="preserve"> </t>
        </r>
        <r>
          <rPr>
            <sz val="9"/>
            <color indexed="81"/>
            <rFont val="Tahoma"/>
            <family val="2"/>
          </rPr>
          <t xml:space="preserve">cost, and schedule impact, this column ranks risk with 1 being the most likely &amp; impactful risk
</t>
        </r>
      </text>
    </comment>
  </commentList>
</comments>
</file>

<file path=xl/comments2.xml><?xml version="1.0" encoding="utf-8"?>
<comments xmlns="http://schemas.openxmlformats.org/spreadsheetml/2006/main">
  <authors>
    <author>DAVIS Zachary W</author>
  </authors>
  <commentList>
    <comment ref="F9" authorId="0" shapeId="0">
      <text>
        <r>
          <rPr>
            <sz val="9"/>
            <color indexed="81"/>
            <rFont val="Tahoma"/>
            <family val="2"/>
          </rPr>
          <t xml:space="preserve">If this risk did occur would it delay the critical path of the project or could it be handled concurrently with critical path activities?
</t>
        </r>
      </text>
    </comment>
    <comment ref="J9" authorId="0" shapeId="0">
      <text>
        <r>
          <rPr>
            <b/>
            <sz val="9"/>
            <color indexed="81"/>
            <rFont val="Tahoma"/>
            <family val="2"/>
          </rPr>
          <t xml:space="preserve">Minimum </t>
        </r>
        <r>
          <rPr>
            <sz val="9"/>
            <color indexed="81"/>
            <rFont val="Tahoma"/>
            <family val="2"/>
          </rPr>
          <t xml:space="preserve">cost impact, as compared to the base estimate, in thousands if the risk where to occur
</t>
        </r>
      </text>
    </comment>
    <comment ref="L9" authorId="0" shapeId="0">
      <text>
        <r>
          <rPr>
            <b/>
            <sz val="9"/>
            <color indexed="81"/>
            <rFont val="Tahoma"/>
            <family val="2"/>
          </rPr>
          <t xml:space="preserve">Maximum </t>
        </r>
        <r>
          <rPr>
            <sz val="9"/>
            <color indexed="81"/>
            <rFont val="Tahoma"/>
            <family val="2"/>
          </rPr>
          <t>cost impact, as compared to the base estimate, in thousands if the risk where to occur</t>
        </r>
      </text>
    </comment>
    <comment ref="O9" authorId="0" shapeId="0">
      <text>
        <r>
          <rPr>
            <b/>
            <sz val="9"/>
            <color indexed="81"/>
            <rFont val="Tahoma"/>
            <family val="2"/>
          </rPr>
          <t xml:space="preserve">Minimum </t>
        </r>
        <r>
          <rPr>
            <sz val="9"/>
            <color indexed="81"/>
            <rFont val="Tahoma"/>
            <family val="2"/>
          </rPr>
          <t xml:space="preserve">schedule impact, as compared to the base estimate, in thousands if the risk where to occur
</t>
        </r>
      </text>
    </comment>
    <comment ref="Q9" authorId="0" shapeId="0">
      <text>
        <r>
          <rPr>
            <b/>
            <sz val="9"/>
            <color indexed="81"/>
            <rFont val="Tahoma"/>
            <family val="2"/>
          </rPr>
          <t>Maximum</t>
        </r>
        <r>
          <rPr>
            <sz val="9"/>
            <color indexed="81"/>
            <rFont val="Tahoma"/>
            <family val="2"/>
          </rPr>
          <t xml:space="preserve"> schedule impact, as compared to the base estimate, in thousands if the risk where to occur</t>
        </r>
      </text>
    </comment>
    <comment ref="Y9" authorId="0" shapeId="0">
      <text>
        <r>
          <rPr>
            <b/>
            <sz val="9"/>
            <color indexed="81"/>
            <rFont val="Tahoma"/>
            <family val="2"/>
          </rPr>
          <t>Risk Rank</t>
        </r>
        <r>
          <rPr>
            <sz val="9"/>
            <color indexed="81"/>
            <rFont val="Tahoma"/>
            <family val="2"/>
          </rPr>
          <t xml:space="preserve">
Based on probability,</t>
        </r>
        <r>
          <rPr>
            <b/>
            <sz val="9"/>
            <color indexed="81"/>
            <rFont val="Tahoma"/>
            <family val="2"/>
          </rPr>
          <t xml:space="preserve"> </t>
        </r>
        <r>
          <rPr>
            <sz val="9"/>
            <color indexed="81"/>
            <rFont val="Tahoma"/>
            <family val="2"/>
          </rPr>
          <t xml:space="preserve">cost, and schedule impact, this column ranks risk with 1 being the most likely &amp; impactful risk
</t>
        </r>
      </text>
    </comment>
  </commentList>
</comments>
</file>

<file path=xl/sharedStrings.xml><?xml version="1.0" encoding="utf-8"?>
<sst xmlns="http://schemas.openxmlformats.org/spreadsheetml/2006/main" count="523" uniqueCount="127">
  <si>
    <t>Risk No.</t>
  </si>
  <si>
    <t>Date Id.</t>
  </si>
  <si>
    <t>Nature</t>
  </si>
  <si>
    <t>Probability</t>
  </si>
  <si>
    <t>Most Likely $</t>
  </si>
  <si>
    <t>Expected Value $</t>
  </si>
  <si>
    <t>Min 
$</t>
  </si>
  <si>
    <t>Max 
$</t>
  </si>
  <si>
    <t>Status</t>
  </si>
  <si>
    <r>
      <t xml:space="preserve">Min
</t>
    </r>
    <r>
      <rPr>
        <b/>
        <sz val="11"/>
        <color theme="1"/>
        <rFont val="Wingdings"/>
        <charset val="2"/>
      </rPr>
      <t>6</t>
    </r>
  </si>
  <si>
    <r>
      <t xml:space="preserve">Most Likely </t>
    </r>
    <r>
      <rPr>
        <b/>
        <sz val="11"/>
        <color theme="1"/>
        <rFont val="Wingdings"/>
        <charset val="2"/>
      </rPr>
      <t>6</t>
    </r>
  </si>
  <si>
    <r>
      <t xml:space="preserve">Max
</t>
    </r>
    <r>
      <rPr>
        <b/>
        <sz val="11"/>
        <color theme="1"/>
        <rFont val="Wingdings"/>
        <charset val="2"/>
      </rPr>
      <t>6</t>
    </r>
  </si>
  <si>
    <r>
      <t xml:space="preserve">Expected Value </t>
    </r>
    <r>
      <rPr>
        <b/>
        <sz val="11"/>
        <color theme="1"/>
        <rFont val="Wingdings"/>
        <charset val="2"/>
      </rPr>
      <t>6</t>
    </r>
  </si>
  <si>
    <t>Risk Identification</t>
  </si>
  <si>
    <t>Detailed Description of Risk Event</t>
  </si>
  <si>
    <t>Strategy</t>
  </si>
  <si>
    <t>Risk Title</t>
  </si>
  <si>
    <t>Response action(s) to be taken</t>
  </si>
  <si>
    <t>Risk Owner</t>
  </si>
  <si>
    <t>Date, Status, and Review Comments</t>
  </si>
  <si>
    <t xml:space="preserve"> Monitor and Review</t>
  </si>
  <si>
    <t>Score</t>
  </si>
  <si>
    <t>Threat</t>
  </si>
  <si>
    <t>Cost Impact - In Thousands</t>
  </si>
  <si>
    <t>Schedule Impact - In Months</t>
  </si>
  <si>
    <t>$ Impact</t>
  </si>
  <si>
    <r>
      <rPr>
        <b/>
        <sz val="11"/>
        <color theme="1"/>
        <rFont val="Wingdings"/>
        <charset val="2"/>
      </rPr>
      <t>6</t>
    </r>
    <r>
      <rPr>
        <b/>
        <sz val="11"/>
        <color theme="1"/>
        <rFont val="Calibri"/>
        <family val="2"/>
        <scheme val="minor"/>
      </rPr>
      <t xml:space="preserve"> Impact</t>
    </r>
  </si>
  <si>
    <t>Critical Path?</t>
  </si>
  <si>
    <t xml:space="preserve"> </t>
  </si>
  <si>
    <t>Opportunity</t>
  </si>
  <si>
    <t>Negligible</t>
  </si>
  <si>
    <t>Low</t>
  </si>
  <si>
    <t>Moderate</t>
  </si>
  <si>
    <t xml:space="preserve">High </t>
  </si>
  <si>
    <t>Extreme</t>
  </si>
  <si>
    <t xml:space="preserve">Cost (less than) </t>
  </si>
  <si>
    <t>Schedule (less than)</t>
  </si>
  <si>
    <t>Cost Percent</t>
  </si>
  <si>
    <t>Schedule Percent</t>
  </si>
  <si>
    <t>Mitigate</t>
  </si>
  <si>
    <t>Enhance</t>
  </si>
  <si>
    <t>Avoid</t>
  </si>
  <si>
    <t>Exploit</t>
  </si>
  <si>
    <t>Accept</t>
  </si>
  <si>
    <t>Transfer</t>
  </si>
  <si>
    <t>Area Manager:</t>
  </si>
  <si>
    <t>TPM/RE-CP:</t>
  </si>
  <si>
    <t>Key# &amp; Project Name:</t>
  </si>
  <si>
    <t>Risk-Based Cont. =</t>
  </si>
  <si>
    <t>Rank</t>
  </si>
  <si>
    <t>Avoid:</t>
  </si>
  <si>
    <t xml:space="preserve">“Risk avoidance is when the project team acts to eliminate the threat or protect the project from its impact (reducing the probability of occurrence of a risk to 0%). [Risk avoidance] may be appropriate for high-priority threats with a high probability of occurrence and a large negative impact” (PMI, 2017).
“There are two types of avoidance action: (1) remove the cause of the risk (risk trigger), or (2) execute the project in a different way while still aiming to achieve project objectives. Not all risks can be avoided or eliminated, and for others this approach may be too expensive or time-consuming. However, this should be the first strategy considered for each risk and should be the primary strategy for high probability or high impact risks” (Hillson, 2004).
Avoidance action should be taken on risks that have a high probability of occurrence and a high impact on project objectives. 
</t>
  </si>
  <si>
    <t xml:space="preserve">https://www.oregon.gov/ODOT/Engineering/Pages/VE-RM.aspx </t>
  </si>
  <si>
    <t>Threat Risk Response Actions</t>
  </si>
  <si>
    <t>Transfer:</t>
  </si>
  <si>
    <t xml:space="preserve">“Risk +B3:N49avoidance is when the project team acts to eliminate the threat or protect the project from its impact (reducing the probability of occurrence of a risk to 0%). [Risk avoidance] may be appropriate for high-priority threats with a high probability of occurrence and a large negative impact” (PMI, 2017).
“There are two types of avoidance action: (1) remove the cause of the risk (risk trigger), or (2) execute the project in a different way while still aiming to achieve project objectives. Not all risks can be avoided or eliminated, and for others this approach may be too expensive or time-consuming. However, this should be the first strategy considered for each risk and should be the primary strategy for high probability or high impact risks” (Hillson, 2004).
Avoidance action should be taken on risks that have a high probability of occurrence and a high impact on project objectives. 
</t>
  </si>
  <si>
    <t>Opportunity Risk Response Actions</t>
  </si>
  <si>
    <t xml:space="preserve">Accepting an opportunity acknowledges its existence, but we do not take proactive steps to realize it. 
“This strategy may be appropriate for low-priority opportunities, or those in which it is not possible or cost-effective to address an opportunity in any other way” (PMI, 2017).
</t>
  </si>
  <si>
    <t>Mitigate:</t>
  </si>
  <si>
    <t>Accept:</t>
  </si>
  <si>
    <t>“Transfer involves shifting ownership of a threat to a third party to manage the risk and to bear the impact if the threat occurs. Risk transfer often involves payment of risk premium to the party taking on the threat. 
We can transfer risk through a range of actions that include, but are not limited to, the use of insurance, performance bonds, warranties, guarantees and so on. Agreements may be used to transfer ownership and liability for specified risks to another party” (PMI, 2017).</t>
  </si>
  <si>
    <t xml:space="preserve">Take risk response action to reduce impact or probability of occurrence of a risk event.
“In risk mitigation, we take action to reduce the probability of occurrence and/or impact of the threat” (PMI, 2017). This is the most common risk response strategy. 
</t>
  </si>
  <si>
    <t xml:space="preserve">Risk acceptance acknowledges the existence of a threat, but no proactive action is taken. This strategy may be appropriate for low-priority threats, and it may also be adopted where it is not possible or cost-effective to address a threat in any other way. Acceptance can be either active or passive. 
“The most common active acceptance strategy is to establish a contingency reserve, including amounts of time, money, or resources to handle the threat if it occurs. Passive acceptance involves no proactive action apart from periodic review of the threat to ensure that it does not change significantly” (PMI, 2017).
“Risks that are uncontrollable (no response actions are practical) are also accepted” (Hillson, 2004).
Acceptance is a common strategy for risks that have a low probability of occurrence. However, accepted risks that have a very low to low probability of occurrence and very high to extreme impact on project objectives should be closely monitored, as they can have devastating consequences to a project. These occurrences are known as black swan events.
</t>
  </si>
  <si>
    <t xml:space="preserve">The exploit strategy may be selected for the high-priority opportunities where the organization wants to ensure that the opportunity is realized. This strategy seeks to capture the benefit associated with a particular opportunity by ensuring that it definitely happens, increasing the probability of occurrence to 100%. 
“Examples of exploiting responses may include assigning an organization’s most talented resources to the project to reduce the time to completion, or using new technologies or technology upgrades to reduce cost and duration” (PMI, 2017).
Opportunity risks that have high positive impact on project objectives, known as golden opportunities, should be exploited.  
</t>
  </si>
  <si>
    <t xml:space="preserve">Sharing involves transferring ownership of an opportunity to a third party so that it shares some of the benefit if the opportunity occurs. It is important to select the new of owner of a shared opportunity carefully so they are best able to capture the opportunity for the benefit of the project. 
“Risk sharing often involves payment of a risk premium to the party taking on the opportunity. Examples of sharing actions include forming risk-sharing partnerships, teams, special-purpose companies, or joint ventures” (PMI, 2017).
“Transferring threats and sharing opportunities are similar in that a third party is used. Those to whom threats are transferred take on the liability and those to whom opportunities are allocated should also be allowed to share in the potential benefits” (Hillson, 2004).
Avoidance action should be taken on risks that have a high probability of occurrence and a high impact on project objectives. 
</t>
  </si>
  <si>
    <t>Exploit:</t>
  </si>
  <si>
    <t>Share:</t>
  </si>
  <si>
    <t>Enhance:</t>
  </si>
  <si>
    <t xml:space="preserve">The enhance strategy is used to increase the probability and/or impact of an opportunity. Early enhancement action is often more effective than trying to improve the benefit after the opportunity has occurred. 
“The probability of occurrence of an opportunity may be increased by focusing attention on its causes. Where it is not possible to increase probability, an enhancement response might increase the impact by targeting factors that drive the size of the potential benefit” (PMI, 2017).
“This response aims to modify the size or scope of the positive risk. We enhance the opportunity by increasing its probability, impact or both, thereby maximizing benefits realized for the project. If the probability can be increased to 100% this is effectivity an exploit response” (Hillson, 2004).
</t>
  </si>
  <si>
    <t xml:space="preserve">Email the program with questions and/or feedback: </t>
  </si>
  <si>
    <t>PRM@ODOT.state.or.us</t>
  </si>
  <si>
    <t>Select link &gt;&gt;&gt;&gt;</t>
  </si>
  <si>
    <t>Proper use of this tool assumes familiarity with Project Risk Management concepts. A guide has been developed to assist users in managing projects risks:</t>
  </si>
  <si>
    <t>Active</t>
  </si>
  <si>
    <t>no</t>
  </si>
  <si>
    <t>yes</t>
  </si>
  <si>
    <t>Retired</t>
  </si>
  <si>
    <t>TPM</t>
  </si>
  <si>
    <t>Construction</t>
  </si>
  <si>
    <t>Watch List</t>
  </si>
  <si>
    <t>Risk Response Plan</t>
  </si>
  <si>
    <t>Phase that it impacts</t>
  </si>
  <si>
    <t>Design T RR</t>
  </si>
  <si>
    <t>Const T RR</t>
  </si>
  <si>
    <t>Design</t>
  </si>
  <si>
    <t>Total Schedule Risk =</t>
  </si>
  <si>
    <t>Total Project Cost:</t>
  </si>
  <si>
    <t>Construction Cost:</t>
  </si>
  <si>
    <t xml:space="preserve"> Project Schedule:</t>
  </si>
  <si>
    <t>Design Sched. Risk =</t>
  </si>
  <si>
    <t>Const. Sched. Risk =</t>
  </si>
  <si>
    <t>Cost Risk* =</t>
  </si>
  <si>
    <t xml:space="preserve">*Cost Risk based on identified risk. </t>
  </si>
  <si>
    <t>Bid Date Variability</t>
  </si>
  <si>
    <t>Bidding Climate - Volume of Work</t>
  </si>
  <si>
    <t xml:space="preserve">High quantity of ODOT statewide projects being bid for 2022 construction may result in higher than expected bid prices due to capacity of industry and availability of contractors. </t>
  </si>
  <si>
    <t>High water table &amp; stormwater facilities</t>
  </si>
  <si>
    <t>Design deviation is being pursued for the construction of water quality and quantity facilities within a known high water table. If not approved, other off-site facilities that require ROW would need to be considered.  The driver of the high-end costs are acquisitions of additional ROW to construct additional treatment facilities. In terms of schedule, an additional 12 months could be incurred for the additional ROW acquisitions.</t>
  </si>
  <si>
    <t>Hydro Lead</t>
  </si>
  <si>
    <t xml:space="preserve">Utility Potholing </t>
  </si>
  <si>
    <t>Potholing is currently scheduled; however, the required data for utility owners may not be received in time. The risk is that the utility owners do not complete the potholing in a timely manner to support the project design development. This will result in additional cost to the project for potholing to capture the data.</t>
  </si>
  <si>
    <t>Value Engineering study @10% design</t>
  </si>
  <si>
    <t xml:space="preserve">VE studies on average reduce project cost 20% and commonly produces construction schedule savings. If a VE study is conducted then the project cost and schedule may decrease. </t>
  </si>
  <si>
    <t>Contract Length of Deep Foundations</t>
  </si>
  <si>
    <t xml:space="preserve">Foundation lengths have been assumed to be a certain length and may not meet the formal recommendations being developed and to be provided regarding Geotechnical capacity. This could result in an increased foundation length, thereby increasing project costs. </t>
  </si>
  <si>
    <t>1) Coordination and communication between Geotechnical and Structures for SB lanes in order to develop correct foundation lengths. 
2) Once determination is made, update estimate accordingly and retire risk.</t>
  </si>
  <si>
    <t>Geotech Lead</t>
  </si>
  <si>
    <t>Stormwater Facility Sizing</t>
  </si>
  <si>
    <t>Date Updated</t>
  </si>
  <si>
    <t>Design exception approval</t>
  </si>
  <si>
    <t>K12345 Example</t>
  </si>
  <si>
    <t>The project assumes design exception approval for substandard super-elevation of 13% and a substandard spiral length of 200' for the Exit 400 SB off ramp. If the design exception is not granted the ramp would have to be reconstructed to a max 12% super-elevation for a 2-lane ramp and a min. spiral length of 240'. This would be a substanstial increase in the projects scope. Design phase impacts would be additional PE cost and design schedule for design/re-design.</t>
  </si>
  <si>
    <t xml:space="preserve">The project assumes design exception approval for substandard super-elevation of 13% and a substandard spiral length of 200' for the Exit 400 SB off ramp. If the design exception is not granted the ramp would have to be reconstructed to a max 12% super-elevation for a 2-lane ramp and a min. spiral length of 240'. This would be a substanstial increase in the projects scope. Construction phase impacts include reconstructing the ramp and lengthing the spiral. This would trigger widening of the hwy 999 o'xing structure. </t>
  </si>
  <si>
    <t>Roadway Designer</t>
  </si>
  <si>
    <t xml:space="preserve"> 1) Conduct pre-coordination with SPDB to obtain buy-off to minimize the likelihood of rejection. 
2) Provide updates/coordination with SPDB as design progresses.
3) Document necessary information regarding Design Exceptions to facilitate communications/understanding. 
4) Manage internal resources to ensure timelines for submittals can be achieved.</t>
  </si>
  <si>
    <t>1) Coordinate with Constructability Review program to engage AGC on direct project review and comment
2) Conduct evaluation of anticipated material volumes for timing of construction and perform outreach to suppliers.</t>
  </si>
  <si>
    <t xml:space="preserve">Coordinate with VE program to conduct value engineering study. </t>
  </si>
  <si>
    <t>Value engineering study conducted at 10% design. 6 VE alternatives accepted for a total of $3.2 million in cost savings and 4 months of construction schedule reduction</t>
  </si>
  <si>
    <t>1) Hydro team to submit design deviation for water table depth at water quality and detention facilities. 
2) ODOT and Consultant Design team to coordinate on format and information to be provided as part of design deviation information. Updates to be incorporated to facilitate reviews and approval.</t>
  </si>
  <si>
    <t xml:space="preserve">Utilities </t>
  </si>
  <si>
    <t xml:space="preserve">1) Utility Coordinator actively working with utilities on potholing efforts. 
2) Engage in regular communication/coordination on utilities where there is a need for potholing/information. </t>
  </si>
  <si>
    <t>1) Finalize roadway design including pavement sawcut lines; allow sufficient time for hydraulics design.  
2) Continue to analyze and revise the tank design for the subsurface stormwater detention facility, including costs/benefits of proprietary tank vendors. 
3) Explore options and seek to identify approaches to reduce the size of the tank requirements.</t>
  </si>
  <si>
    <t xml:space="preserve"> Further refinement of water quality and detention facility design may cause increases in facility cost. This could include the introduction of an additional detention facility. The risk is that the plan does not materialize as intended for the subsurface detention facility and there is a need to introduce an additional detention facility on the south side of ODOT Blvd.
This item is affected by roadway design element updates, hydro resourcing, and project construction schedule. Considered construction risk only as design schedule should be able to absorb additional design.</t>
  </si>
  <si>
    <t>1" Grind and Inlay</t>
  </si>
  <si>
    <t xml:space="preserve"> The 1-inch grind and inlay may suffer pavement delamination during grind of partial lift of pavement or delamination of new pavement. This would be due to inadequate bond between new and existing ACP resulting in contract change orders and/or delays to repair pavement and additional traffic impacts. Delays are at the tail end of the construction season and would push a season. The recent lift of pavement was completed in 2013. Note that the project is already calling out the use of a fine milling head. </t>
  </si>
  <si>
    <t>Resident Engineer</t>
  </si>
  <si>
    <t>1) If issues emerge, use a temporary patching operation to address the issue until the next paving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</si>
</sst>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_);\(&quot;$&quot;#,##0\)"/>
    <numFmt numFmtId="7" formatCode="&quot;$&quot;#,##0.00_);\(&quot;$&quot;#,##0.00\)"/>
    <numFmt numFmtId="44" formatCode="_(&quot;$&quot;* #,##0.00_);_(&quot;$&quot;* \(#,##0.00\);_(&quot;$&quot;* &quot;-&quot;??_);_(@_)"/>
    <numFmt numFmtId="164" formatCode="0.0\ &quot;Mths&quot;"/>
    <numFmt numFmtId="165" formatCode="&quot;$&quot;0.0,\ &quot;K&quot;"/>
    <numFmt numFmtId="166" formatCode="&quot;$&quot;0\ &quot;K&quot;"/>
    <numFmt numFmtId="167" formatCode="0.0"/>
    <numFmt numFmtId="168" formatCode="0.0%"/>
    <numFmt numFmtId="169" formatCode="0\ &quot;Mths&quot;"/>
  </numFmts>
  <fonts count="22" x14ac:knownFonts="1">
    <font>
      <sz val="11"/>
      <color theme="1"/>
      <name val="Calibri"/>
      <family val="2"/>
      <scheme val="minor"/>
    </font>
    <font>
      <sz val="11"/>
      <color theme="1"/>
      <name val="Calibri"/>
      <family val="2"/>
      <scheme val="minor"/>
    </font>
    <font>
      <b/>
      <sz val="11"/>
      <color rgb="FFFA7D00"/>
      <name val="Calibri"/>
      <family val="2"/>
      <scheme val="minor"/>
    </font>
    <font>
      <b/>
      <sz val="11"/>
      <color theme="1"/>
      <name val="Calibri"/>
      <family val="2"/>
      <scheme val="minor"/>
    </font>
    <font>
      <sz val="10"/>
      <color theme="1"/>
      <name val="Arial"/>
      <family val="2"/>
    </font>
    <font>
      <b/>
      <sz val="11"/>
      <color theme="1"/>
      <name val="Wingdings"/>
      <charset val="2"/>
    </font>
    <font>
      <b/>
      <sz val="11"/>
      <name val="Calibri"/>
      <family val="2"/>
      <scheme val="minor"/>
    </font>
    <font>
      <sz val="10"/>
      <name val="Arial"/>
      <family val="2"/>
    </font>
    <font>
      <b/>
      <sz val="12"/>
      <color theme="1"/>
      <name val="Calibri"/>
      <family val="2"/>
      <scheme val="minor"/>
    </font>
    <font>
      <sz val="11"/>
      <name val="Calibri"/>
      <family val="2"/>
      <scheme val="minor"/>
    </font>
    <font>
      <b/>
      <sz val="12"/>
      <name val="Calibri"/>
      <family val="2"/>
      <scheme val="minor"/>
    </font>
    <font>
      <sz val="12"/>
      <color theme="1"/>
      <name val="Calibri"/>
      <family val="2"/>
      <scheme val="minor"/>
    </font>
    <font>
      <sz val="12"/>
      <name val="Calibri"/>
      <family val="2"/>
      <scheme val="minor"/>
    </font>
    <font>
      <b/>
      <sz val="9"/>
      <color indexed="81"/>
      <name val="Tahoma"/>
      <family val="2"/>
    </font>
    <font>
      <sz val="9"/>
      <color indexed="81"/>
      <name val="Tahoma"/>
      <family val="2"/>
    </font>
    <font>
      <b/>
      <sz val="10"/>
      <name val="Calibri"/>
      <family val="2"/>
      <scheme val="minor"/>
    </font>
    <font>
      <sz val="9"/>
      <color theme="1"/>
      <name val="Calibri"/>
      <family val="2"/>
      <scheme val="minor"/>
    </font>
    <font>
      <u/>
      <sz val="11"/>
      <color theme="10"/>
      <name val="Calibri"/>
      <family val="2"/>
      <scheme val="minor"/>
    </font>
    <font>
      <b/>
      <sz val="14"/>
      <color theme="4" tint="-0.249977111117893"/>
      <name val="Calibri"/>
      <family val="2"/>
      <scheme val="minor"/>
    </font>
    <font>
      <b/>
      <sz val="18"/>
      <color theme="4" tint="-0.499984740745262"/>
      <name val="Calibri"/>
      <family val="2"/>
      <scheme val="minor"/>
    </font>
    <font>
      <b/>
      <sz val="12"/>
      <color theme="4" tint="-0.499984740745262"/>
      <name val="Calibri"/>
      <family val="2"/>
      <scheme val="minor"/>
    </font>
    <font>
      <b/>
      <sz val="10"/>
      <name val="Calibri"/>
      <family val="2"/>
    </font>
  </fonts>
  <fills count="7">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rgb="FFFF790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auto="1"/>
      </left>
      <right/>
      <top/>
      <bottom/>
      <diagonal/>
    </border>
    <border>
      <left style="hair">
        <color auto="1"/>
      </left>
      <right style="hair">
        <color auto="1"/>
      </right>
      <top style="hair">
        <color auto="1"/>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4" fillId="0" borderId="0"/>
    <xf numFmtId="0" fontId="7" fillId="0" borderId="0"/>
    <xf numFmtId="0" fontId="9" fillId="0" borderId="0"/>
    <xf numFmtId="0" fontId="17" fillId="0" borderId="0" applyNumberFormat="0" applyFill="0" applyBorder="0" applyAlignment="0" applyProtection="0"/>
  </cellStyleXfs>
  <cellXfs count="202">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5" borderId="0" xfId="0" applyFill="1" applyProtection="1">
      <protection locked="0"/>
    </xf>
    <xf numFmtId="0" fontId="0" fillId="5" borderId="0" xfId="0" applyFill="1" applyAlignment="1" applyProtection="1">
      <alignment horizontal="center" vertical="center"/>
      <protection locked="0"/>
    </xf>
    <xf numFmtId="0" fontId="3" fillId="5" borderId="0" xfId="0" applyFont="1" applyFill="1" applyProtection="1">
      <protection locked="0"/>
    </xf>
    <xf numFmtId="0" fontId="0" fillId="5" borderId="0" xfId="0" applyFill="1" applyBorder="1" applyProtection="1">
      <protection locked="0"/>
    </xf>
    <xf numFmtId="0" fontId="3" fillId="5" borderId="0" xfId="0" applyFont="1" applyFill="1" applyBorder="1" applyProtection="1">
      <protection locked="0"/>
    </xf>
    <xf numFmtId="0" fontId="0" fillId="5" borderId="0" xfId="0" applyFill="1" applyProtection="1"/>
    <xf numFmtId="0" fontId="8" fillId="5" borderId="0" xfId="0" applyFont="1" applyFill="1" applyAlignment="1" applyProtection="1"/>
    <xf numFmtId="0" fontId="0" fillId="5" borderId="0" xfId="0" applyFill="1" applyAlignment="1" applyProtection="1">
      <alignment horizontal="center" vertical="center"/>
    </xf>
    <xf numFmtId="0" fontId="9" fillId="5" borderId="0" xfId="6" applyFont="1" applyFill="1" applyBorder="1" applyAlignment="1" applyProtection="1">
      <alignment horizontal="left" vertical="center"/>
    </xf>
    <xf numFmtId="0" fontId="3" fillId="5" borderId="0" xfId="0" applyFont="1" applyFill="1" applyProtection="1"/>
    <xf numFmtId="165" fontId="2" fillId="5" borderId="0" xfId="3" applyNumberFormat="1" applyFill="1" applyBorder="1" applyAlignment="1" applyProtection="1">
      <alignment horizontal="center" vertical="center"/>
    </xf>
    <xf numFmtId="0" fontId="0" fillId="5" borderId="0" xfId="0" applyFill="1" applyBorder="1" applyProtection="1"/>
    <xf numFmtId="0" fontId="8" fillId="5" borderId="0" xfId="0" applyFont="1" applyFill="1" applyBorder="1" applyAlignment="1" applyProtection="1"/>
    <xf numFmtId="0" fontId="0" fillId="5" borderId="0" xfId="0" applyFill="1" applyBorder="1" applyAlignment="1" applyProtection="1"/>
    <xf numFmtId="5" fontId="0" fillId="5" borderId="0" xfId="1" applyNumberFormat="1" applyFont="1" applyFill="1" applyBorder="1" applyAlignment="1" applyProtection="1">
      <alignment horizontal="center"/>
    </xf>
    <xf numFmtId="0" fontId="9" fillId="5" borderId="0" xfId="0" applyFont="1" applyFill="1" applyAlignment="1" applyProtection="1">
      <alignment horizontal="center" vertical="center"/>
    </xf>
    <xf numFmtId="0" fontId="9" fillId="5" borderId="0" xfId="0" applyFont="1" applyFill="1" applyProtection="1"/>
    <xf numFmtId="165" fontId="9" fillId="5" borderId="0" xfId="0" applyNumberFormat="1" applyFont="1" applyFill="1" applyProtection="1"/>
    <xf numFmtId="0" fontId="10" fillId="5" borderId="0" xfId="6" applyFont="1" applyFill="1" applyBorder="1" applyAlignment="1" applyProtection="1">
      <alignment vertical="center"/>
    </xf>
    <xf numFmtId="0" fontId="0" fillId="0" borderId="0" xfId="0" applyProtection="1"/>
    <xf numFmtId="0" fontId="0" fillId="0" borderId="0" xfId="0" applyBorder="1" applyAlignment="1" applyProtection="1">
      <alignment horizontal="center" vertical="center"/>
    </xf>
    <xf numFmtId="0" fontId="0" fillId="5" borderId="0" xfId="0" applyFill="1"/>
    <xf numFmtId="0" fontId="17" fillId="5" borderId="0" xfId="7" applyFill="1"/>
    <xf numFmtId="0" fontId="18" fillId="5" borderId="0" xfId="0" applyFont="1" applyFill="1" applyAlignment="1">
      <alignment horizontal="right"/>
    </xf>
    <xf numFmtId="0" fontId="0" fillId="5" borderId="0" xfId="0" applyFill="1" applyAlignment="1">
      <alignment vertical="top"/>
    </xf>
    <xf numFmtId="0" fontId="0" fillId="5" borderId="9" xfId="0" applyFill="1" applyBorder="1" applyAlignment="1">
      <alignment horizontal="left" wrapText="1"/>
    </xf>
    <xf numFmtId="0" fontId="0" fillId="5" borderId="21" xfId="0" applyFill="1" applyBorder="1" applyAlignment="1">
      <alignment horizontal="left" vertical="top" wrapText="1"/>
    </xf>
    <xf numFmtId="0" fontId="0" fillId="5" borderId="9" xfId="0" applyFill="1" applyBorder="1" applyAlignment="1">
      <alignment horizontal="left" vertical="top" wrapText="1"/>
    </xf>
    <xf numFmtId="0" fontId="0" fillId="5" borderId="0" xfId="0" applyFill="1" applyBorder="1"/>
    <xf numFmtId="0" fontId="0" fillId="5" borderId="23" xfId="0" applyFill="1" applyBorder="1" applyAlignment="1">
      <alignment horizontal="left" vertical="top" wrapText="1"/>
    </xf>
    <xf numFmtId="0" fontId="19" fillId="5" borderId="0" xfId="0" applyFont="1" applyFill="1" applyAlignment="1">
      <alignment horizontal="left"/>
    </xf>
    <xf numFmtId="0" fontId="17" fillId="5" borderId="0" xfId="7" applyFill="1" applyAlignment="1">
      <alignment vertical="center"/>
    </xf>
    <xf numFmtId="0" fontId="3" fillId="5" borderId="0" xfId="0" applyFont="1" applyFill="1" applyBorder="1" applyProtection="1"/>
    <xf numFmtId="168" fontId="0" fillId="5" borderId="0" xfId="2" applyNumberFormat="1" applyFont="1" applyFill="1" applyProtection="1"/>
    <xf numFmtId="44" fontId="0" fillId="5" borderId="0" xfId="1" applyFont="1" applyFill="1" applyProtection="1"/>
    <xf numFmtId="10" fontId="0" fillId="5" borderId="0" xfId="2" applyNumberFormat="1" applyFont="1" applyFill="1" applyProtection="1"/>
    <xf numFmtId="39" fontId="0" fillId="5" borderId="0" xfId="0" applyNumberFormat="1" applyFill="1" applyProtection="1"/>
    <xf numFmtId="0" fontId="0" fillId="5" borderId="5" xfId="0" applyFill="1" applyBorder="1" applyProtection="1"/>
    <xf numFmtId="0" fontId="0" fillId="0" borderId="0" xfId="0" applyAlignment="1" applyProtection="1">
      <alignment horizontal="center" vertical="center"/>
    </xf>
    <xf numFmtId="0" fontId="8" fillId="5" borderId="0" xfId="0" applyFont="1" applyFill="1" applyAlignment="1" applyProtection="1">
      <alignment horizontal="right"/>
    </xf>
    <xf numFmtId="7" fontId="15" fillId="5" borderId="0" xfId="0" applyNumberFormat="1" applyFont="1" applyFill="1" applyAlignment="1" applyProtection="1">
      <alignment vertical="top"/>
    </xf>
    <xf numFmtId="164" fontId="11" fillId="5" borderId="25" xfId="0" applyNumberFormat="1" applyFont="1" applyFill="1" applyBorder="1" applyAlignment="1" applyProtection="1"/>
    <xf numFmtId="0" fontId="8" fillId="5" borderId="0" xfId="0" applyFont="1" applyFill="1" applyBorder="1" applyAlignment="1" applyProtection="1">
      <alignment horizontal="right"/>
    </xf>
    <xf numFmtId="7" fontId="21" fillId="5" borderId="0" xfId="0" applyNumberFormat="1" applyFont="1" applyFill="1" applyAlignment="1" applyProtection="1">
      <alignment vertical="top"/>
    </xf>
    <xf numFmtId="0" fontId="8" fillId="5" borderId="0" xfId="0" applyFont="1" applyFill="1" applyBorder="1" applyAlignment="1" applyProtection="1">
      <alignment wrapText="1"/>
    </xf>
    <xf numFmtId="165" fontId="11" fillId="5" borderId="0" xfId="3" applyNumberFormat="1" applyFont="1" applyFill="1" applyBorder="1" applyAlignment="1" applyProtection="1">
      <alignment horizontal="left" vertical="center"/>
    </xf>
    <xf numFmtId="0" fontId="3" fillId="3" borderId="26"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textRotation="90"/>
      <protection locked="0"/>
    </xf>
    <xf numFmtId="0" fontId="3" fillId="3" borderId="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textRotation="90" wrapText="1"/>
      <protection locked="0"/>
    </xf>
    <xf numFmtId="10" fontId="3" fillId="4" borderId="5" xfId="0" applyNumberFormat="1" applyFont="1" applyFill="1" applyBorder="1" applyAlignment="1" applyProtection="1">
      <alignment horizontal="center" vertical="center" textRotation="90" wrapText="1"/>
      <protection locked="0"/>
    </xf>
    <xf numFmtId="0" fontId="3" fillId="3" borderId="27" xfId="0" applyFont="1" applyFill="1" applyBorder="1" applyAlignment="1" applyProtection="1">
      <alignment horizontal="center" vertical="center" textRotation="90"/>
      <protection locked="0"/>
    </xf>
    <xf numFmtId="0" fontId="0" fillId="0" borderId="26" xfId="0" applyBorder="1" applyAlignment="1" applyProtection="1">
      <alignment horizontal="center" vertical="center"/>
      <protection locked="0"/>
    </xf>
    <xf numFmtId="14" fontId="16" fillId="0" borderId="5" xfId="0" applyNumberFormat="1" applyFont="1" applyBorder="1" applyAlignment="1" applyProtection="1">
      <alignment horizontal="center" vertical="center" textRotation="90"/>
      <protection locked="0"/>
    </xf>
    <xf numFmtId="0" fontId="0" fillId="0" borderId="5" xfId="0" applyBorder="1" applyAlignment="1" applyProtection="1">
      <alignment horizontal="center" vertical="center" wrapText="1"/>
    </xf>
    <xf numFmtId="0" fontId="0" fillId="0" borderId="5" xfId="0" applyNumberFormat="1" applyBorder="1" applyAlignment="1" applyProtection="1">
      <alignment horizontal="center" vertical="center" textRotation="90"/>
      <protection locked="0"/>
    </xf>
    <xf numFmtId="0" fontId="0" fillId="0" borderId="5" xfId="0" applyBorder="1" applyAlignment="1" applyProtection="1">
      <alignment horizontal="center" vertical="center" textRotation="90"/>
      <protection locked="0"/>
    </xf>
    <xf numFmtId="0" fontId="0" fillId="0" borderId="5" xfId="0" applyBorder="1" applyAlignment="1" applyProtection="1">
      <alignment horizontal="left" vertical="top" wrapText="1"/>
    </xf>
    <xf numFmtId="0" fontId="0" fillId="0" borderId="27" xfId="0" applyBorder="1" applyAlignment="1" applyProtection="1">
      <alignment horizontal="center" vertical="center" textRotation="90"/>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14" fontId="16" fillId="0" borderId="4" xfId="0" applyNumberFormat="1" applyFont="1" applyBorder="1" applyAlignment="1" applyProtection="1">
      <alignment horizontal="center" vertical="center" textRotation="90"/>
      <protection locked="0"/>
    </xf>
    <xf numFmtId="0" fontId="0" fillId="0" borderId="4" xfId="0" applyBorder="1" applyAlignment="1" applyProtection="1">
      <alignment horizontal="center" vertical="center" wrapText="1"/>
      <protection locked="0"/>
    </xf>
    <xf numFmtId="0" fontId="0" fillId="0" borderId="4" xfId="0" applyNumberFormat="1" applyBorder="1" applyAlignment="1" applyProtection="1">
      <alignment horizontal="center" vertical="center" textRotation="90"/>
      <protection locked="0"/>
    </xf>
    <xf numFmtId="0" fontId="0" fillId="0" borderId="4" xfId="0" applyBorder="1" applyAlignment="1" applyProtection="1">
      <alignment horizontal="center" vertical="center" textRotation="90"/>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center" vertical="center" textRotation="90"/>
      <protection locked="0"/>
    </xf>
    <xf numFmtId="0" fontId="0" fillId="6" borderId="7" xfId="0" applyFill="1" applyBorder="1" applyAlignment="1" applyProtection="1"/>
    <xf numFmtId="0" fontId="3" fillId="4" borderId="5"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textRotation="90" wrapText="1"/>
      <protection locked="0"/>
    </xf>
    <xf numFmtId="9" fontId="0" fillId="0" borderId="26" xfId="2"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protection locked="0"/>
    </xf>
    <xf numFmtId="166" fontId="0" fillId="0" borderId="5" xfId="1" applyNumberFormat="1" applyFont="1" applyBorder="1" applyAlignment="1" applyProtection="1">
      <alignment horizontal="center" vertical="center"/>
    </xf>
    <xf numFmtId="165" fontId="6" fillId="5" borderId="5" xfId="3" applyNumberFormat="1" applyFont="1" applyFill="1" applyBorder="1" applyAlignment="1" applyProtection="1">
      <alignment horizontal="center" vertical="center"/>
    </xf>
    <xf numFmtId="0" fontId="0" fillId="0" borderId="27" xfId="0" applyNumberFormat="1" applyBorder="1" applyAlignment="1" applyProtection="1">
      <alignment horizontal="center" vertical="center" textRotation="90"/>
    </xf>
    <xf numFmtId="9" fontId="0" fillId="0" borderId="3" xfId="2" applyFont="1" applyBorder="1" applyAlignment="1" applyProtection="1">
      <alignment horizontal="center" vertical="center"/>
      <protection locked="0"/>
    </xf>
    <xf numFmtId="166" fontId="0" fillId="0" borderId="4" xfId="1" applyNumberFormat="1" applyFont="1" applyBorder="1" applyAlignment="1" applyProtection="1">
      <alignment horizontal="center" vertical="center"/>
      <protection locked="0"/>
    </xf>
    <xf numFmtId="166" fontId="0" fillId="0" borderId="4" xfId="1" applyNumberFormat="1" applyFont="1" applyBorder="1" applyAlignment="1" applyProtection="1">
      <alignment horizontal="center" vertical="center"/>
    </xf>
    <xf numFmtId="165" fontId="6" fillId="5" borderId="4" xfId="3" applyNumberFormat="1" applyFont="1" applyFill="1" applyBorder="1" applyAlignment="1" applyProtection="1">
      <alignment horizontal="center" vertical="center"/>
    </xf>
    <xf numFmtId="0" fontId="3" fillId="4" borderId="26"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textRotation="90" wrapText="1"/>
      <protection locked="0"/>
    </xf>
    <xf numFmtId="0" fontId="3" fillId="3" borderId="5" xfId="0" applyFont="1" applyFill="1" applyBorder="1" applyAlignment="1" applyProtection="1">
      <alignment vertical="center" textRotation="90"/>
      <protection locked="0"/>
    </xf>
    <xf numFmtId="10" fontId="3" fillId="4" borderId="27" xfId="0" applyNumberFormat="1" applyFont="1" applyFill="1" applyBorder="1" applyAlignment="1" applyProtection="1">
      <alignment horizontal="center" vertical="center" textRotation="90" wrapText="1"/>
      <protection locked="0"/>
    </xf>
    <xf numFmtId="164" fontId="0" fillId="0" borderId="26" xfId="1" applyNumberFormat="1" applyFont="1" applyBorder="1" applyAlignment="1" applyProtection="1">
      <alignment horizontal="center" vertical="center"/>
      <protection locked="0"/>
    </xf>
    <xf numFmtId="164" fontId="0" fillId="0" borderId="5" xfId="1" applyNumberFormat="1" applyFont="1" applyBorder="1" applyAlignment="1" applyProtection="1">
      <alignment horizontal="center" vertical="center"/>
    </xf>
    <xf numFmtId="164" fontId="0" fillId="0" borderId="5" xfId="1" applyNumberFormat="1" applyFont="1" applyBorder="1" applyAlignment="1" applyProtection="1">
      <alignment horizontal="center" vertical="center"/>
      <protection locked="0"/>
    </xf>
    <xf numFmtId="164" fontId="6" fillId="5" borderId="5" xfId="3" applyNumberFormat="1" applyFont="1" applyFill="1" applyBorder="1" applyAlignment="1" applyProtection="1">
      <alignment horizontal="center" vertical="center"/>
    </xf>
    <xf numFmtId="0" fontId="0" fillId="0" borderId="5" xfId="0" applyNumberFormat="1" applyBorder="1" applyAlignment="1" applyProtection="1">
      <alignment horizontal="center" vertical="center" textRotation="90"/>
    </xf>
    <xf numFmtId="3" fontId="0" fillId="0" borderId="5" xfId="0" applyNumberFormat="1" applyBorder="1" applyAlignment="1" applyProtection="1">
      <alignment horizontal="center" vertical="center" textRotation="90"/>
    </xf>
    <xf numFmtId="167" fontId="0" fillId="0" borderId="5" xfId="0" applyNumberFormat="1" applyBorder="1" applyProtection="1"/>
    <xf numFmtId="167" fontId="0" fillId="0" borderId="27" xfId="0" applyNumberFormat="1" applyBorder="1" applyAlignment="1" applyProtection="1">
      <alignment horizontal="center" vertical="center" textRotation="90"/>
    </xf>
    <xf numFmtId="164" fontId="0" fillId="0" borderId="3" xfId="1" applyNumberFormat="1" applyFont="1" applyBorder="1" applyAlignment="1" applyProtection="1">
      <alignment horizontal="center" vertical="center"/>
      <protection locked="0"/>
    </xf>
    <xf numFmtId="164" fontId="0" fillId="0" borderId="4" xfId="1" applyNumberFormat="1" applyFont="1" applyBorder="1" applyAlignment="1" applyProtection="1">
      <alignment horizontal="center" vertical="center"/>
    </xf>
    <xf numFmtId="164" fontId="0" fillId="0" borderId="4" xfId="1" applyNumberFormat="1" applyFont="1" applyBorder="1" applyAlignment="1" applyProtection="1">
      <alignment horizontal="center" vertical="center"/>
      <protection locked="0"/>
    </xf>
    <xf numFmtId="164" fontId="6" fillId="5" borderId="4" xfId="3" applyNumberFormat="1" applyFont="1" applyFill="1" applyBorder="1" applyAlignment="1" applyProtection="1">
      <alignment horizontal="center" vertical="center"/>
    </xf>
    <xf numFmtId="0" fontId="0" fillId="0" borderId="4" xfId="0" applyNumberFormat="1" applyBorder="1" applyAlignment="1" applyProtection="1">
      <alignment horizontal="center" vertical="center" textRotation="90"/>
    </xf>
    <xf numFmtId="3" fontId="0" fillId="0" borderId="4" xfId="0" applyNumberFormat="1" applyBorder="1" applyAlignment="1" applyProtection="1">
      <alignment horizontal="center" vertical="center" textRotation="90"/>
    </xf>
    <xf numFmtId="167" fontId="0" fillId="0" borderId="4" xfId="0" applyNumberFormat="1" applyBorder="1" applyProtection="1"/>
    <xf numFmtId="167" fontId="0" fillId="0" borderId="6" xfId="0" applyNumberFormat="1" applyBorder="1" applyAlignment="1" applyProtection="1">
      <alignment horizontal="center" vertical="center" textRotation="90"/>
    </xf>
    <xf numFmtId="0" fontId="3" fillId="3" borderId="27" xfId="0" applyFont="1" applyFill="1" applyBorder="1" applyAlignment="1" applyProtection="1">
      <alignment horizontal="center" vertical="center"/>
      <protection locked="0"/>
    </xf>
    <xf numFmtId="0" fontId="0" fillId="0" borderId="26" xfId="0" applyBorder="1" applyAlignment="1" applyProtection="1">
      <alignment horizontal="center" vertical="center" textRotation="90"/>
      <protection locked="0"/>
    </xf>
    <xf numFmtId="0" fontId="0" fillId="0" borderId="5" xfId="0" applyBorder="1" applyAlignment="1" applyProtection="1">
      <alignment horizontal="center" vertical="center"/>
    </xf>
    <xf numFmtId="0" fontId="0" fillId="0" borderId="3" xfId="0" applyBorder="1" applyAlignment="1" applyProtection="1">
      <alignment horizontal="center" vertical="center" textRotation="90"/>
      <protection locked="0"/>
    </xf>
    <xf numFmtId="0" fontId="0" fillId="0" borderId="4" xfId="0" applyBorder="1" applyAlignment="1" applyProtection="1">
      <alignment horizontal="center" vertical="center"/>
    </xf>
    <xf numFmtId="0" fontId="3" fillId="3" borderId="26" xfId="0" applyFont="1" applyFill="1" applyBorder="1" applyAlignment="1" applyProtection="1">
      <alignment horizontal="center" vertical="center"/>
      <protection locked="0"/>
    </xf>
    <xf numFmtId="0" fontId="0" fillId="0" borderId="26" xfId="0" applyBorder="1" applyAlignment="1" applyProtection="1">
      <alignment horizontal="left" vertical="top" wrapText="1"/>
      <protection locked="0"/>
    </xf>
    <xf numFmtId="14" fontId="16" fillId="0" borderId="27" xfId="0" applyNumberFormat="1" applyFont="1" applyBorder="1" applyAlignment="1" applyProtection="1">
      <alignment horizontal="center" vertical="center" textRotation="90"/>
      <protection locked="0"/>
    </xf>
    <xf numFmtId="0" fontId="0" fillId="0" borderId="3" xfId="0" applyBorder="1" applyAlignment="1" applyProtection="1">
      <alignment horizontal="left" vertical="top" wrapText="1"/>
      <protection locked="0"/>
    </xf>
    <xf numFmtId="14" fontId="16" fillId="0" borderId="6" xfId="0" applyNumberFormat="1" applyFont="1" applyBorder="1" applyAlignment="1" applyProtection="1">
      <alignment horizontal="center" vertical="center" textRotation="90"/>
      <protection locked="0"/>
    </xf>
    <xf numFmtId="5" fontId="11" fillId="5" borderId="10" xfId="1" applyNumberFormat="1" applyFont="1" applyFill="1" applyBorder="1" applyAlignment="1" applyProtection="1">
      <alignment horizontal="left"/>
    </xf>
    <xf numFmtId="0" fontId="8" fillId="5" borderId="0" xfId="0" applyFont="1" applyFill="1" applyAlignment="1" applyProtection="1">
      <alignment horizontal="right"/>
    </xf>
    <xf numFmtId="0" fontId="0" fillId="0" borderId="27"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2" fillId="5" borderId="0" xfId="2" applyNumberFormat="1" applyFont="1" applyFill="1" applyBorder="1" applyAlignment="1" applyProtection="1">
      <alignment horizontal="center" vertical="center"/>
    </xf>
    <xf numFmtId="5" fontId="11" fillId="5" borderId="24" xfId="1" applyNumberFormat="1" applyFont="1" applyFill="1" applyBorder="1" applyAlignment="1" applyProtection="1"/>
    <xf numFmtId="0" fontId="3" fillId="3" borderId="26" xfId="0" applyFont="1" applyFill="1" applyBorder="1" applyAlignment="1" applyProtection="1">
      <alignment horizontal="center" vertical="center" textRotation="90"/>
    </xf>
    <xf numFmtId="0" fontId="3" fillId="3" borderId="5" xfId="0" applyFont="1" applyFill="1" applyBorder="1" applyAlignment="1" applyProtection="1">
      <alignment horizontal="center" vertical="center" textRotation="90"/>
    </xf>
    <xf numFmtId="0" fontId="3" fillId="3" borderId="5" xfId="0" applyFont="1" applyFill="1" applyBorder="1" applyAlignment="1" applyProtection="1">
      <alignment horizontal="center" vertical="center"/>
    </xf>
    <xf numFmtId="0" fontId="3" fillId="3" borderId="5" xfId="0" applyFont="1" applyFill="1" applyBorder="1" applyAlignment="1" applyProtection="1">
      <alignment horizontal="center" vertical="center" textRotation="90" wrapText="1"/>
    </xf>
    <xf numFmtId="10" fontId="3" fillId="4" borderId="5" xfId="0" applyNumberFormat="1" applyFont="1" applyFill="1" applyBorder="1" applyAlignment="1" applyProtection="1">
      <alignment horizontal="center" vertical="center" textRotation="90" wrapText="1"/>
    </xf>
    <xf numFmtId="0" fontId="3" fillId="3" borderId="27" xfId="0" applyFont="1" applyFill="1" applyBorder="1" applyAlignment="1" applyProtection="1">
      <alignment horizontal="center" vertical="center" textRotation="90"/>
    </xf>
    <xf numFmtId="0" fontId="3" fillId="4" borderId="5" xfId="0" applyFont="1" applyFill="1" applyBorder="1" applyAlignment="1" applyProtection="1">
      <alignment horizontal="center" vertical="center" wrapText="1"/>
    </xf>
    <xf numFmtId="0" fontId="3" fillId="4" borderId="27" xfId="0" applyFont="1" applyFill="1" applyBorder="1" applyAlignment="1" applyProtection="1">
      <alignment horizontal="center" vertical="center" textRotation="90" wrapText="1"/>
    </xf>
    <xf numFmtId="0" fontId="3" fillId="4" borderId="26"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textRotation="90" wrapText="1"/>
    </xf>
    <xf numFmtId="0" fontId="3" fillId="3" borderId="5" xfId="0" applyFont="1" applyFill="1" applyBorder="1" applyAlignment="1" applyProtection="1">
      <alignment vertical="center" textRotation="90"/>
    </xf>
    <xf numFmtId="10" fontId="3" fillId="4" borderId="27" xfId="0" applyNumberFormat="1" applyFont="1" applyFill="1" applyBorder="1" applyAlignment="1" applyProtection="1">
      <alignment horizontal="center" vertical="center" textRotation="90" wrapText="1"/>
    </xf>
    <xf numFmtId="0" fontId="3" fillId="3" borderId="27" xfId="0" applyFont="1" applyFill="1" applyBorder="1" applyAlignment="1" applyProtection="1">
      <alignment horizontal="center" vertical="center"/>
    </xf>
    <xf numFmtId="0" fontId="3" fillId="3" borderId="26" xfId="0" applyFont="1" applyFill="1" applyBorder="1" applyAlignment="1" applyProtection="1">
      <alignment horizontal="center" vertical="center"/>
    </xf>
    <xf numFmtId="0" fontId="0" fillId="0" borderId="26" xfId="0" applyBorder="1" applyAlignment="1" applyProtection="1">
      <alignment horizontal="center" vertical="center"/>
    </xf>
    <xf numFmtId="14" fontId="16" fillId="0" borderId="5" xfId="0" applyNumberFormat="1" applyFont="1" applyBorder="1" applyAlignment="1" applyProtection="1">
      <alignment horizontal="center" vertical="center" textRotation="90"/>
    </xf>
    <xf numFmtId="0" fontId="0" fillId="0" borderId="5" xfId="0" applyBorder="1" applyAlignment="1" applyProtection="1">
      <alignment horizontal="center" vertical="center" textRotation="90"/>
    </xf>
    <xf numFmtId="0" fontId="0" fillId="0" borderId="27" xfId="0" applyBorder="1" applyAlignment="1" applyProtection="1">
      <alignment horizontal="center" vertical="center" textRotation="90"/>
    </xf>
    <xf numFmtId="9" fontId="0" fillId="0" borderId="26" xfId="2" applyFont="1" applyBorder="1" applyAlignment="1" applyProtection="1">
      <alignment horizontal="center" vertical="center"/>
    </xf>
    <xf numFmtId="164" fontId="0" fillId="0" borderId="26" xfId="1" applyNumberFormat="1" applyFont="1" applyBorder="1" applyAlignment="1" applyProtection="1">
      <alignment horizontal="center" vertical="center"/>
    </xf>
    <xf numFmtId="0" fontId="0" fillId="0" borderId="26" xfId="0" applyBorder="1" applyAlignment="1" applyProtection="1">
      <alignment horizontal="center" vertical="center" textRotation="90"/>
    </xf>
    <xf numFmtId="0" fontId="0" fillId="0" borderId="26" xfId="0" applyBorder="1" applyAlignment="1" applyProtection="1">
      <alignment horizontal="left" vertical="top" wrapText="1"/>
    </xf>
    <xf numFmtId="14" fontId="16" fillId="0" borderId="27" xfId="0" applyNumberFormat="1" applyFont="1" applyBorder="1" applyAlignment="1" applyProtection="1">
      <alignment horizontal="center" vertical="center" textRotation="90"/>
    </xf>
    <xf numFmtId="0" fontId="0" fillId="0" borderId="27" xfId="0" applyBorder="1" applyAlignment="1" applyProtection="1">
      <alignment horizontal="left" vertical="top" wrapText="1"/>
    </xf>
    <xf numFmtId="0" fontId="0" fillId="0" borderId="3" xfId="0" applyBorder="1" applyAlignment="1" applyProtection="1">
      <alignment horizontal="center" vertical="center"/>
    </xf>
    <xf numFmtId="14" fontId="16" fillId="0" borderId="4" xfId="0" applyNumberFormat="1" applyFont="1" applyBorder="1" applyAlignment="1" applyProtection="1">
      <alignment horizontal="center" vertical="center" textRotation="90"/>
    </xf>
    <xf numFmtId="0" fontId="0" fillId="0" borderId="4" xfId="0" applyBorder="1" applyAlignment="1" applyProtection="1">
      <alignment horizontal="center" vertical="center" wrapText="1"/>
    </xf>
    <xf numFmtId="0" fontId="0" fillId="0" borderId="4" xfId="0" applyBorder="1" applyAlignment="1" applyProtection="1">
      <alignment horizontal="center" vertical="center" textRotation="90"/>
    </xf>
    <xf numFmtId="0" fontId="0" fillId="0" borderId="4" xfId="0" applyBorder="1" applyAlignment="1" applyProtection="1">
      <alignment horizontal="left" vertical="top" wrapText="1"/>
    </xf>
    <xf numFmtId="0" fontId="0" fillId="0" borderId="6" xfId="0" applyBorder="1" applyAlignment="1" applyProtection="1">
      <alignment horizontal="center" vertical="center" textRotation="90"/>
    </xf>
    <xf numFmtId="9" fontId="0" fillId="0" borderId="3" xfId="2" applyFont="1" applyBorder="1" applyAlignment="1" applyProtection="1">
      <alignment horizontal="center" vertical="center"/>
    </xf>
    <xf numFmtId="164" fontId="0" fillId="0" borderId="3" xfId="1" applyNumberFormat="1" applyFont="1" applyBorder="1" applyAlignment="1" applyProtection="1">
      <alignment horizontal="center" vertical="center"/>
    </xf>
    <xf numFmtId="0" fontId="0" fillId="0" borderId="3" xfId="0" applyBorder="1" applyAlignment="1" applyProtection="1">
      <alignment horizontal="center" vertical="center" textRotation="90"/>
    </xf>
    <xf numFmtId="0" fontId="0" fillId="0" borderId="3" xfId="0" applyBorder="1" applyAlignment="1" applyProtection="1">
      <alignment horizontal="left" vertical="top" wrapText="1"/>
    </xf>
    <xf numFmtId="14" fontId="16" fillId="0" borderId="6" xfId="0" applyNumberFormat="1" applyFont="1" applyBorder="1" applyAlignment="1" applyProtection="1">
      <alignment horizontal="center" vertical="center" textRotation="90"/>
    </xf>
    <xf numFmtId="0" fontId="0" fillId="0" borderId="6" xfId="0" applyBorder="1" applyAlignment="1" applyProtection="1">
      <alignment horizontal="left" vertical="top" wrapText="1"/>
    </xf>
    <xf numFmtId="0" fontId="0" fillId="5" borderId="0" xfId="0" applyFill="1" applyBorder="1" applyAlignment="1" applyProtection="1">
      <alignment horizontal="center"/>
      <protection locked="0"/>
    </xf>
    <xf numFmtId="0" fontId="3" fillId="6" borderId="7" xfId="0" applyFont="1" applyFill="1" applyBorder="1" applyAlignment="1" applyProtection="1">
      <alignment horizontal="center"/>
    </xf>
    <xf numFmtId="0" fontId="3" fillId="6" borderId="8" xfId="0" applyFont="1" applyFill="1" applyBorder="1" applyAlignment="1" applyProtection="1">
      <alignment horizontal="center"/>
    </xf>
    <xf numFmtId="0" fontId="3" fillId="6" borderId="2" xfId="0" applyFont="1" applyFill="1" applyBorder="1" applyAlignment="1" applyProtection="1">
      <alignment horizontal="center"/>
    </xf>
    <xf numFmtId="5" fontId="11" fillId="5" borderId="10" xfId="1" applyNumberFormat="1" applyFont="1" applyFill="1" applyBorder="1" applyAlignment="1" applyProtection="1">
      <alignment horizontal="center"/>
      <protection locked="0"/>
    </xf>
    <xf numFmtId="5" fontId="11" fillId="5" borderId="11" xfId="1" applyNumberFormat="1" applyFont="1" applyFill="1" applyBorder="1" applyAlignment="1" applyProtection="1">
      <alignment horizontal="center"/>
      <protection locked="0"/>
    </xf>
    <xf numFmtId="169" fontId="11" fillId="5" borderId="10" xfId="1" applyNumberFormat="1" applyFont="1" applyFill="1" applyBorder="1" applyAlignment="1" applyProtection="1">
      <alignment horizontal="center"/>
      <protection locked="0"/>
    </xf>
    <xf numFmtId="169" fontId="11" fillId="5" borderId="11" xfId="1" applyNumberFormat="1" applyFont="1" applyFill="1" applyBorder="1" applyAlignment="1" applyProtection="1">
      <alignment horizontal="center"/>
      <protection locked="0"/>
    </xf>
    <xf numFmtId="165" fontId="11" fillId="5" borderId="10" xfId="3" applyNumberFormat="1" applyFont="1" applyFill="1" applyBorder="1" applyAlignment="1" applyProtection="1">
      <alignment horizontal="center" vertical="center"/>
    </xf>
    <xf numFmtId="165" fontId="11" fillId="5" borderId="12" xfId="3" applyNumberFormat="1" applyFont="1" applyFill="1" applyBorder="1" applyAlignment="1" applyProtection="1">
      <alignment horizontal="center" vertical="center"/>
    </xf>
    <xf numFmtId="165" fontId="11" fillId="5" borderId="11" xfId="3" applyNumberFormat="1" applyFont="1" applyFill="1" applyBorder="1" applyAlignment="1" applyProtection="1">
      <alignment horizontal="center" vertical="center"/>
    </xf>
    <xf numFmtId="168" fontId="12" fillId="5" borderId="10" xfId="2" applyNumberFormat="1" applyFont="1" applyFill="1" applyBorder="1" applyAlignment="1" applyProtection="1">
      <alignment horizontal="center" vertical="center"/>
    </xf>
    <xf numFmtId="168" fontId="12" fillId="5" borderId="12" xfId="2" applyNumberFormat="1" applyFont="1" applyFill="1" applyBorder="1" applyAlignment="1" applyProtection="1">
      <alignment horizontal="center" vertical="center"/>
    </xf>
    <xf numFmtId="168" fontId="12" fillId="5" borderId="11" xfId="2" applyNumberFormat="1" applyFont="1" applyFill="1" applyBorder="1" applyAlignment="1" applyProtection="1">
      <alignment horizontal="center" vertical="center"/>
    </xf>
    <xf numFmtId="0" fontId="3" fillId="6" borderId="13" xfId="0" applyFont="1" applyFill="1" applyBorder="1" applyAlignment="1" applyProtection="1">
      <alignment horizontal="center"/>
    </xf>
    <xf numFmtId="0" fontId="3" fillId="6" borderId="14" xfId="0" applyFont="1" applyFill="1" applyBorder="1" applyAlignment="1" applyProtection="1">
      <alignment horizontal="center"/>
    </xf>
    <xf numFmtId="0" fontId="8" fillId="5" borderId="0" xfId="0" applyFont="1" applyFill="1" applyBorder="1" applyAlignment="1" applyProtection="1">
      <alignment horizontal="right" wrapText="1"/>
    </xf>
    <xf numFmtId="0" fontId="8" fillId="5" borderId="0" xfId="0" applyFont="1" applyFill="1" applyAlignment="1" applyProtection="1">
      <alignment horizontal="right" wrapText="1"/>
    </xf>
    <xf numFmtId="0" fontId="3" fillId="6" borderId="15" xfId="0" applyFont="1" applyFill="1" applyBorder="1" applyAlignment="1" applyProtection="1">
      <alignment horizontal="center"/>
    </xf>
    <xf numFmtId="5" fontId="11" fillId="5" borderId="10" xfId="1" applyNumberFormat="1" applyFont="1" applyFill="1" applyBorder="1" applyAlignment="1" applyProtection="1">
      <alignment horizontal="left"/>
      <protection locked="0"/>
    </xf>
    <xf numFmtId="5" fontId="11" fillId="5" borderId="11" xfId="1" applyNumberFormat="1" applyFont="1" applyFill="1" applyBorder="1" applyAlignment="1" applyProtection="1">
      <alignment horizontal="left"/>
      <protection locked="0"/>
    </xf>
    <xf numFmtId="0" fontId="0" fillId="5" borderId="0" xfId="0" applyFill="1" applyBorder="1" applyAlignment="1" applyProtection="1">
      <alignment horizontal="center"/>
    </xf>
    <xf numFmtId="5" fontId="11" fillId="5" borderId="10" xfId="1" applyNumberFormat="1" applyFont="1" applyFill="1" applyBorder="1" applyAlignment="1" applyProtection="1">
      <alignment horizontal="center"/>
    </xf>
    <xf numFmtId="5" fontId="11" fillId="5" borderId="11" xfId="1" applyNumberFormat="1" applyFont="1" applyFill="1" applyBorder="1" applyAlignment="1" applyProtection="1">
      <alignment horizontal="center"/>
    </xf>
    <xf numFmtId="169" fontId="11" fillId="5" borderId="10" xfId="1" applyNumberFormat="1" applyFont="1" applyFill="1" applyBorder="1" applyAlignment="1" applyProtection="1">
      <alignment horizontal="center"/>
    </xf>
    <xf numFmtId="169" fontId="11" fillId="5" borderId="11" xfId="1" applyNumberFormat="1" applyFont="1" applyFill="1" applyBorder="1" applyAlignment="1" applyProtection="1">
      <alignment horizontal="center"/>
    </xf>
    <xf numFmtId="0" fontId="0" fillId="5" borderId="17" xfId="0" applyFill="1" applyBorder="1" applyAlignment="1">
      <alignment horizontal="left" vertical="top" wrapText="1"/>
    </xf>
    <xf numFmtId="0" fontId="0" fillId="5" borderId="9" xfId="0" applyFill="1" applyBorder="1" applyAlignment="1">
      <alignment horizontal="left" vertical="top" wrapText="1"/>
    </xf>
    <xf numFmtId="0" fontId="0" fillId="5" borderId="16" xfId="0" applyFill="1" applyBorder="1" applyAlignment="1">
      <alignment horizontal="left" vertical="top" wrapText="1"/>
    </xf>
    <xf numFmtId="0" fontId="0" fillId="5" borderId="18" xfId="0" applyFill="1" applyBorder="1" applyAlignment="1">
      <alignment horizontal="left" vertical="top" wrapText="1"/>
    </xf>
    <xf numFmtId="0" fontId="0" fillId="5" borderId="0" xfId="0" applyFill="1" applyBorder="1" applyAlignment="1">
      <alignment horizontal="left" vertical="top" wrapText="1"/>
    </xf>
    <xf numFmtId="0" fontId="0" fillId="5" borderId="19" xfId="0" applyFill="1" applyBorder="1" applyAlignment="1">
      <alignment horizontal="left" vertical="top" wrapText="1"/>
    </xf>
    <xf numFmtId="0" fontId="0" fillId="5" borderId="20" xfId="0" applyFill="1" applyBorder="1" applyAlignment="1">
      <alignment horizontal="left" vertical="top" wrapText="1"/>
    </xf>
    <xf numFmtId="0" fontId="0" fillId="5" borderId="21" xfId="0" applyFill="1" applyBorder="1" applyAlignment="1">
      <alignment horizontal="left" vertical="top" wrapText="1"/>
    </xf>
    <xf numFmtId="0" fontId="0" fillId="5" borderId="22" xfId="0" applyFill="1" applyBorder="1" applyAlignment="1">
      <alignment horizontal="left" vertical="top" wrapText="1"/>
    </xf>
    <xf numFmtId="0" fontId="0" fillId="5" borderId="17" xfId="0" applyFill="1" applyBorder="1" applyAlignment="1">
      <alignment horizontal="left" wrapText="1"/>
    </xf>
    <xf numFmtId="0" fontId="0" fillId="5" borderId="9" xfId="0" applyFill="1" applyBorder="1" applyAlignment="1">
      <alignment horizontal="left" wrapText="1"/>
    </xf>
    <xf numFmtId="0" fontId="0" fillId="5" borderId="16" xfId="0" applyFill="1" applyBorder="1" applyAlignment="1">
      <alignment horizontal="left" wrapText="1"/>
    </xf>
    <xf numFmtId="0" fontId="0" fillId="5" borderId="18" xfId="0" applyFill="1" applyBorder="1" applyAlignment="1">
      <alignment horizontal="left" wrapText="1"/>
    </xf>
    <xf numFmtId="0" fontId="0" fillId="5" borderId="0" xfId="0" applyFill="1" applyBorder="1" applyAlignment="1">
      <alignment horizontal="left" wrapText="1"/>
    </xf>
    <xf numFmtId="0" fontId="0" fillId="5" borderId="19" xfId="0" applyFill="1" applyBorder="1" applyAlignment="1">
      <alignment horizontal="left" wrapText="1"/>
    </xf>
    <xf numFmtId="0" fontId="0" fillId="5" borderId="20" xfId="0" applyFill="1" applyBorder="1" applyAlignment="1">
      <alignment horizontal="left" wrapText="1"/>
    </xf>
    <xf numFmtId="0" fontId="0" fillId="5" borderId="21" xfId="0" applyFill="1" applyBorder="1" applyAlignment="1">
      <alignment horizontal="left" wrapText="1"/>
    </xf>
    <xf numFmtId="0" fontId="0" fillId="5" borderId="22" xfId="0" applyFill="1" applyBorder="1" applyAlignment="1">
      <alignment horizontal="left" wrapText="1"/>
    </xf>
    <xf numFmtId="0" fontId="20" fillId="5" borderId="0" xfId="0" applyFont="1" applyFill="1" applyAlignment="1">
      <alignment horizontal="center" vertical="top" wrapText="1"/>
    </xf>
    <xf numFmtId="0" fontId="0" fillId="5" borderId="0" xfId="0" applyFill="1" applyAlignment="1">
      <alignment horizontal="right" vertical="top" wrapText="1"/>
    </xf>
    <xf numFmtId="0" fontId="0" fillId="5" borderId="0" xfId="0" applyFill="1" applyAlignment="1">
      <alignment horizontal="left" wrapText="1"/>
    </xf>
  </cellXfs>
  <cellStyles count="8">
    <cellStyle name="Calculation" xfId="3" builtinId="22"/>
    <cellStyle name="Currency" xfId="1" builtinId="4"/>
    <cellStyle name="Hyperlink" xfId="7" builtinId="8"/>
    <cellStyle name="Normal" xfId="0" builtinId="0"/>
    <cellStyle name="Normal 2 2" xfId="5"/>
    <cellStyle name="Normal 41" xfId="6"/>
    <cellStyle name="Normal 45 8" xfId="4"/>
    <cellStyle name="Percent" xfId="2" builtinId="5"/>
  </cellStyles>
  <dxfs count="342">
    <dxf>
      <font>
        <color theme="0"/>
      </font>
      <fill>
        <patternFill patternType="solid">
          <bgColor theme="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theme="1"/>
      </font>
      <fill>
        <patternFill>
          <bgColor rgb="FFFFFF00"/>
        </patternFill>
      </fill>
    </dxf>
    <dxf>
      <font>
        <b/>
        <i val="0"/>
        <color theme="0"/>
      </font>
      <fill>
        <patternFill>
          <bgColor rgb="FF008C00"/>
        </patternFill>
      </fill>
    </dxf>
    <dxf>
      <fill>
        <patternFill>
          <bgColor theme="0"/>
        </patternFill>
      </fill>
    </dxf>
    <dxf>
      <font>
        <b/>
        <i val="0"/>
        <color theme="0"/>
      </font>
      <fill>
        <patternFill>
          <bgColor rgb="FF008C00"/>
        </patternFill>
      </fill>
    </dxf>
    <dxf>
      <font>
        <b/>
        <i val="0"/>
        <color auto="1"/>
      </font>
      <fill>
        <patternFill>
          <bgColor rgb="FFFFFF00"/>
        </patternFill>
      </fill>
    </dxf>
    <dxf>
      <font>
        <b/>
        <i val="0"/>
        <color theme="0"/>
      </font>
      <fill>
        <patternFill>
          <bgColor rgb="FFC00000"/>
        </patternFill>
      </fill>
    </dxf>
    <dxf>
      <font>
        <b/>
        <i val="0"/>
        <color theme="0"/>
      </font>
      <fill>
        <patternFill>
          <bgColor rgb="FFC00000"/>
        </patternFill>
      </fill>
    </dxf>
    <dxf>
      <font>
        <b/>
        <i val="0"/>
        <color rgb="FF008C00"/>
      </font>
      <fill>
        <patternFill patternType="solid">
          <bgColor theme="0" tint="-0.14996795556505021"/>
        </patternFill>
      </fill>
    </dxf>
    <dxf>
      <font>
        <b/>
        <i val="0"/>
        <color rgb="FFC00000"/>
      </font>
      <fill>
        <patternFill patternType="solid">
          <bgColor theme="0" tint="-0.14996795556505021"/>
        </patternFill>
      </fill>
    </dxf>
    <dxf>
      <font>
        <b/>
        <i val="0"/>
        <color rgb="FFFFFF00"/>
      </font>
      <fill>
        <patternFill patternType="solid">
          <bgColor theme="0" tint="-0.14996795556505021"/>
        </patternFill>
      </fill>
    </dxf>
    <dxf>
      <numFmt numFmtId="170" formatCode="&quot;$&quot;0.00,,\ &quot;Mil&quot;"/>
    </dxf>
    <dxf>
      <font>
        <color rgb="FF006100"/>
      </font>
      <fill>
        <patternFill>
          <bgColor rgb="FFC6EFCE"/>
        </patternFill>
      </fill>
    </dxf>
    <dxf>
      <font>
        <color rgb="FF9C0006"/>
      </font>
      <fill>
        <patternFill>
          <bgColor rgb="FFFFC7CE"/>
        </patternFill>
      </fill>
    </dxf>
    <dxf>
      <numFmt numFmtId="171" formatCode="&quot;$&quot;##0.0,,\ &quot;Mil&quo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2" formatCode="&quot;$&quot;###.0,\ &quot;Mil&quot;"/>
      <fill>
        <patternFill patternType="none">
          <bgColor auto="1"/>
        </patternFill>
      </fill>
    </dxf>
    <dxf>
      <numFmt numFmtId="172" formatCode="&quot;$&quot;###.0,\ &quot;Mil&quot;"/>
      <fill>
        <patternFill patternType="none">
          <bgColor auto="1"/>
        </patternFill>
      </fill>
    </dxf>
    <dxf>
      <font>
        <color theme="0"/>
      </font>
    </dxf>
    <dxf>
      <numFmt numFmtId="172" formatCode="&quot;$&quot;###.0,\ &quot;Mil&quot;"/>
      <fill>
        <patternFill patternType="none">
          <bgColor auto="1"/>
        </patternFill>
      </fill>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numFmt numFmtId="172" formatCode="&quot;$&quot;###.0,\ &quot;Mil&quot;"/>
      <fill>
        <patternFill patternType="none">
          <bgColor auto="1"/>
        </patternFill>
      </fill>
    </dxf>
    <dxf>
      <numFmt numFmtId="172" formatCode="&quot;$&quot;###.0,\ &quot;Mil&quot;"/>
      <fill>
        <patternFill patternType="none">
          <bgColor auto="1"/>
        </patternFill>
      </fill>
    </dxf>
    <dxf>
      <font>
        <color rgb="FF006100"/>
      </font>
      <fill>
        <patternFill>
          <bgColor rgb="FFC6EFCE"/>
        </patternFill>
      </fill>
    </dxf>
    <dxf>
      <font>
        <color rgb="FF9C0006"/>
      </font>
      <fill>
        <patternFill>
          <bgColor rgb="FFFFC7CE"/>
        </patternFill>
      </fill>
    </dxf>
    <dxf>
      <font>
        <b/>
        <i/>
        <color rgb="FF006100"/>
      </font>
      <fill>
        <patternFill>
          <bgColor theme="0"/>
        </patternFill>
      </fill>
    </dxf>
    <dxf>
      <font>
        <b/>
        <i/>
        <color rgb="FF9C0006"/>
      </font>
      <fill>
        <patternFill>
          <bgColor theme="0"/>
        </patternFill>
      </fill>
    </dxf>
    <dxf>
      <font>
        <color theme="0"/>
      </font>
    </dxf>
    <dxf>
      <font>
        <b/>
        <i/>
        <color rgb="FFC00000"/>
      </font>
    </dxf>
    <dxf>
      <font>
        <b/>
        <i/>
        <color rgb="FF00B050"/>
      </font>
    </dxf>
    <dxf>
      <numFmt numFmtId="171" formatCode="&quot;$&quot;##0.0,,\ &quot;Mil&quot;"/>
      <fill>
        <patternFill patternType="none">
          <bgColor auto="1"/>
        </patternFill>
      </fill>
    </dxf>
    <dxf>
      <font>
        <color theme="0"/>
      </font>
      <fill>
        <patternFill patternType="solid">
          <bgColor theme="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rgb="FFC00000"/>
      </font>
      <fill>
        <patternFill>
          <bgColor theme="0"/>
        </patternFill>
      </fill>
    </dxf>
    <dxf>
      <font>
        <b/>
        <i val="0"/>
        <color rgb="FFC00000"/>
      </font>
      <fill>
        <patternFill>
          <bgColor rgb="FFFFF6C5"/>
        </patternFill>
      </fill>
    </dxf>
    <dxf>
      <font>
        <b/>
        <i val="0"/>
        <color rgb="FFC00000"/>
      </font>
      <fill>
        <patternFill>
          <bgColor rgb="FFF0B365"/>
        </patternFill>
      </fill>
    </dxf>
    <dxf>
      <font>
        <b/>
        <i val="0"/>
        <color theme="0"/>
      </font>
      <fill>
        <patternFill>
          <bgColor rgb="FFC92012"/>
        </patternFill>
      </fill>
    </dxf>
    <dxf>
      <font>
        <b/>
        <i val="0"/>
        <color theme="0"/>
      </font>
      <fill>
        <patternFill>
          <bgColor rgb="FFC00000"/>
        </patternFill>
      </fill>
    </dxf>
    <dxf>
      <font>
        <b/>
        <i val="0"/>
        <color rgb="FF00B050"/>
      </font>
      <fill>
        <patternFill>
          <bgColor theme="0"/>
        </patternFill>
      </fill>
    </dxf>
    <dxf>
      <font>
        <b/>
        <i val="0"/>
        <color rgb="FF00B050"/>
      </font>
      <fill>
        <patternFill>
          <bgColor rgb="FFFFF6C5"/>
        </patternFill>
      </fill>
    </dxf>
    <dxf>
      <font>
        <b/>
        <i val="0"/>
        <color rgb="FF00B050"/>
      </font>
      <fill>
        <patternFill>
          <bgColor rgb="FFC2D565"/>
        </patternFill>
      </fill>
    </dxf>
    <dxf>
      <font>
        <b/>
        <i val="0"/>
        <color theme="0"/>
      </font>
      <fill>
        <patternFill>
          <bgColor rgb="FF239912"/>
        </patternFill>
      </fill>
    </dxf>
    <dxf>
      <font>
        <b/>
        <i val="0"/>
        <color theme="0"/>
      </font>
      <fill>
        <patternFill>
          <bgColor rgb="FF008C00"/>
        </patternFill>
      </fill>
    </dxf>
    <dxf>
      <font>
        <b/>
        <i val="0"/>
        <color theme="1"/>
      </font>
      <fill>
        <patternFill>
          <bgColor rgb="FFFFFF00"/>
        </patternFill>
      </fill>
    </dxf>
    <dxf>
      <font>
        <b/>
        <i val="0"/>
        <color theme="0"/>
      </font>
      <fill>
        <patternFill>
          <bgColor rgb="FF008C00"/>
        </patternFill>
      </fill>
    </dxf>
    <dxf>
      <fill>
        <patternFill>
          <bgColor theme="0"/>
        </patternFill>
      </fill>
    </dxf>
    <dxf>
      <font>
        <b/>
        <i val="0"/>
        <color theme="0"/>
      </font>
      <fill>
        <patternFill>
          <bgColor rgb="FF008C00"/>
        </patternFill>
      </fill>
    </dxf>
    <dxf>
      <font>
        <b/>
        <i val="0"/>
        <color auto="1"/>
      </font>
      <fill>
        <patternFill>
          <bgColor rgb="FFFFFF00"/>
        </patternFill>
      </fill>
    </dxf>
    <dxf>
      <font>
        <b/>
        <i val="0"/>
        <color theme="0"/>
      </font>
      <fill>
        <patternFill>
          <bgColor rgb="FFC00000"/>
        </patternFill>
      </fill>
    </dxf>
    <dxf>
      <font>
        <b/>
        <i val="0"/>
        <color theme="0"/>
      </font>
      <fill>
        <patternFill>
          <bgColor rgb="FFC00000"/>
        </patternFill>
      </fill>
    </dxf>
    <dxf>
      <font>
        <b/>
        <i val="0"/>
        <color rgb="FF008C00"/>
      </font>
      <fill>
        <patternFill patternType="solid">
          <bgColor theme="0" tint="-0.14996795556505021"/>
        </patternFill>
      </fill>
    </dxf>
    <dxf>
      <font>
        <b/>
        <i val="0"/>
        <color rgb="FFC00000"/>
      </font>
      <fill>
        <patternFill patternType="solid">
          <bgColor theme="0" tint="-0.14996795556505021"/>
        </patternFill>
      </fill>
    </dxf>
    <dxf>
      <font>
        <b/>
        <i val="0"/>
        <color rgb="FFFFFF00"/>
      </font>
      <fill>
        <patternFill patternType="solid">
          <bgColor theme="0" tint="-0.14996795556505021"/>
        </patternFill>
      </fill>
    </dxf>
    <dxf>
      <numFmt numFmtId="170" formatCode="&quot;$&quot;0.00,,\ &quot;Mil&quot;"/>
    </dxf>
    <dxf>
      <font>
        <color rgb="FF006100"/>
      </font>
      <fill>
        <patternFill>
          <bgColor rgb="FFC6EFCE"/>
        </patternFill>
      </fill>
    </dxf>
    <dxf>
      <font>
        <color rgb="FF9C0006"/>
      </font>
      <fill>
        <patternFill>
          <bgColor rgb="FFFFC7CE"/>
        </patternFill>
      </fill>
    </dxf>
    <dxf>
      <numFmt numFmtId="171" formatCode="&quot;$&quot;##0.0,,\ &quot;Mil&quo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1" formatCode="&quot;$&quot;##0.0,,\ &quot;Mil&quot;"/>
    </dxf>
    <dxf>
      <font>
        <b/>
        <i/>
        <color rgb="FF006100"/>
      </font>
      <fill>
        <patternFill patternType="none">
          <bgColor auto="1"/>
        </patternFill>
      </fill>
    </dxf>
    <dxf>
      <font>
        <b/>
        <i/>
        <color rgb="FF9C0006"/>
      </font>
      <fill>
        <patternFill patternType="none">
          <bgColor auto="1"/>
        </patternFill>
      </fill>
    </dxf>
    <dxf>
      <numFmt numFmtId="171" formatCode="&quot;$&quot;##0.0,,\ &quot;Mil&quot;"/>
      <fill>
        <patternFill patternType="none">
          <bgColor auto="1"/>
        </patternFill>
      </fill>
    </dxf>
    <dxf>
      <font>
        <color theme="0"/>
      </font>
    </dxf>
    <dxf>
      <numFmt numFmtId="172" formatCode="&quot;$&quot;###.0,\ &quot;Mil&quot;"/>
      <fill>
        <patternFill patternType="none">
          <bgColor auto="1"/>
        </patternFill>
      </fill>
    </dxf>
    <dxf>
      <numFmt numFmtId="172" formatCode="&quot;$&quot;###.0,\ &quot;Mil&quot;"/>
      <fill>
        <patternFill patternType="none">
          <bgColor auto="1"/>
        </patternFill>
      </fill>
    </dxf>
    <dxf>
      <font>
        <color theme="0"/>
      </font>
    </dxf>
    <dxf>
      <numFmt numFmtId="172" formatCode="&quot;$&quot;###.0,\ &quot;Mil&quot;"/>
      <fill>
        <patternFill patternType="none">
          <bgColor auto="1"/>
        </patternFill>
      </fill>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font>
        <b/>
        <i/>
        <color rgb="FFC00000"/>
      </font>
    </dxf>
    <dxf>
      <font>
        <b/>
        <i/>
        <color rgb="FF00B050"/>
      </font>
    </dxf>
    <dxf>
      <numFmt numFmtId="172" formatCode="&quot;$&quot;###.0,\ &quot;Mil&quot;"/>
      <fill>
        <patternFill patternType="none">
          <bgColor auto="1"/>
        </patternFill>
      </fill>
    </dxf>
    <dxf>
      <numFmt numFmtId="172" formatCode="&quot;$&quot;###.0,\ &quot;Mil&quot;"/>
      <fill>
        <patternFill patternType="none">
          <bgColor auto="1"/>
        </patternFill>
      </fill>
    </dxf>
    <dxf>
      <font>
        <color rgb="FF006100"/>
      </font>
      <fill>
        <patternFill>
          <bgColor rgb="FFC6EFCE"/>
        </patternFill>
      </fill>
    </dxf>
    <dxf>
      <font>
        <color rgb="FF9C0006"/>
      </font>
      <fill>
        <patternFill>
          <bgColor rgb="FFFFC7CE"/>
        </patternFill>
      </fill>
    </dxf>
    <dxf>
      <font>
        <b/>
        <i/>
        <color rgb="FF006100"/>
      </font>
      <fill>
        <patternFill>
          <bgColor theme="0"/>
        </patternFill>
      </fill>
    </dxf>
    <dxf>
      <font>
        <b/>
        <i/>
        <color rgb="FF9C0006"/>
      </font>
      <fill>
        <patternFill>
          <bgColor theme="0"/>
        </patternFill>
      </fill>
    </dxf>
    <dxf>
      <font>
        <color theme="0"/>
      </font>
    </dxf>
    <dxf>
      <font>
        <b/>
        <i/>
        <color rgb="FFC00000"/>
      </font>
    </dxf>
    <dxf>
      <font>
        <b/>
        <i/>
        <color rgb="FF00B050"/>
      </font>
    </dxf>
    <dxf>
      <numFmt numFmtId="171" formatCode="&quot;$&quot;##0.0,,\ &quot;Mil&quot;"/>
      <fill>
        <patternFill patternType="none">
          <bgColor auto="1"/>
        </patternFill>
      </fill>
    </dxf>
  </dxfs>
  <tableStyles count="0" defaultTableStyle="TableStyleMedium2" defaultPivotStyle="PivotStyleLight16"/>
  <colors>
    <mruColors>
      <color rgb="FFC00000"/>
      <color rgb="FF008C00"/>
      <color rgb="FFF0B365"/>
      <color rgb="FFC0655E"/>
      <color rgb="FFFC4B04"/>
      <color rgb="FFFEB6B4"/>
      <color rgb="FFFF0000"/>
      <color rgb="FF239912"/>
      <color rgb="FFC2D565"/>
      <color rgb="FFFFF6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9160</xdr:rowOff>
    </xdr:from>
    <xdr:to>
      <xdr:col>3</xdr:col>
      <xdr:colOff>314600</xdr:colOff>
      <xdr:row>5</xdr:row>
      <xdr:rowOff>195645</xdr:rowOff>
    </xdr:to>
    <xdr:pic>
      <xdr:nvPicPr>
        <xdr:cNvPr id="3" name="Picture 2"/>
        <xdr:cNvPicPr>
          <a:picLocks noChangeAspect="1"/>
        </xdr:cNvPicPr>
      </xdr:nvPicPr>
      <xdr:blipFill>
        <a:blip xmlns:r="http://schemas.openxmlformats.org/officeDocument/2006/relationships" r:embed="rId1"/>
        <a:stretch>
          <a:fillRect/>
        </a:stretch>
      </xdr:blipFill>
      <xdr:spPr>
        <a:xfrm>
          <a:off x="54952" y="9160"/>
          <a:ext cx="834573" cy="714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9160</xdr:rowOff>
    </xdr:from>
    <xdr:to>
      <xdr:col>3</xdr:col>
      <xdr:colOff>314600</xdr:colOff>
      <xdr:row>5</xdr:row>
      <xdr:rowOff>195645</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 y="9160"/>
          <a:ext cx="838475" cy="7198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28575</xdr:colOff>
      <xdr:row>11</xdr:row>
      <xdr:rowOff>9525</xdr:rowOff>
    </xdr:from>
    <xdr:to>
      <xdr:col>7</xdr:col>
      <xdr:colOff>153674</xdr:colOff>
      <xdr:row>34</xdr:row>
      <xdr:rowOff>27700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47775" y="2076450"/>
          <a:ext cx="3173099" cy="41425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PRM@ODOT.state.or.us" TargetMode="External"/><Relationship Id="rId1" Type="http://schemas.openxmlformats.org/officeDocument/2006/relationships/hyperlink" Target="https://www.oregon.gov/ODOT/Engineering/Pages/VE-RM.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000"/>
  <sheetViews>
    <sheetView tabSelected="1" zoomScaleNormal="100" zoomScalePageLayoutView="55" workbookViewId="0">
      <pane ySplit="9" topLeftCell="A10" activePane="bottomLeft" state="frozen"/>
      <selection activeCell="H2" sqref="H2"/>
      <selection pane="bottomLeft" activeCell="Q43" sqref="Q43:Q44"/>
    </sheetView>
  </sheetViews>
  <sheetFormatPr defaultColWidth="0" defaultRowHeight="15" x14ac:dyDescent="0.25"/>
  <cols>
    <col min="1" max="1" width="0.85546875" style="8" customWidth="1"/>
    <col min="2" max="2" width="4.140625" style="1" bestFit="1" customWidth="1"/>
    <col min="3" max="3" width="3.7109375" style="2" bestFit="1" customWidth="1"/>
    <col min="4" max="4" width="14.28515625" style="1" bestFit="1" customWidth="1"/>
    <col min="5" max="5" width="8.7109375" style="1" customWidth="1"/>
    <col min="6" max="6" width="4" style="1" bestFit="1" customWidth="1"/>
    <col min="7" max="7" width="4" style="1" customWidth="1"/>
    <col min="8" max="8" width="40.7109375" style="1" customWidth="1"/>
    <col min="9" max="9" width="4.5703125" style="1" bestFit="1" customWidth="1"/>
    <col min="10" max="10" width="10.7109375" style="1" customWidth="1"/>
    <col min="11" max="11" width="8.85546875" style="1" hidden="1" customWidth="1"/>
    <col min="12" max="13" width="10.7109375" style="1" customWidth="1"/>
    <col min="14" max="14" width="3.7109375" style="1" customWidth="1"/>
    <col min="15" max="15" width="10.7109375" style="1" customWidth="1"/>
    <col min="16" max="16" width="10.7109375" style="1" hidden="1" customWidth="1"/>
    <col min="17" max="18" width="10.7109375" style="1" customWidth="1"/>
    <col min="19" max="19" width="3.7109375" style="1" bestFit="1" customWidth="1"/>
    <col min="20" max="20" width="4" style="1" hidden="1" customWidth="1"/>
    <col min="21" max="21" width="3.7109375" style="1" hidden="1" customWidth="1"/>
    <col min="22" max="22" width="5.28515625" style="1" hidden="1" customWidth="1"/>
    <col min="23" max="23" width="6.28515625" style="1" customWidth="1"/>
    <col min="24" max="24" width="5.28515625" style="1" customWidth="1"/>
    <col min="25" max="25" width="3.85546875" style="1" customWidth="1"/>
    <col min="26" max="27" width="3.7109375" style="1" customWidth="1"/>
    <col min="28" max="29" width="40.7109375" style="1" customWidth="1"/>
    <col min="30" max="30" width="3.7109375" style="2" bestFit="1" customWidth="1"/>
    <col min="31" max="31" width="9.140625" style="3" customWidth="1"/>
    <col min="32" max="34" width="9.140625" style="3" hidden="1" customWidth="1"/>
    <col min="35" max="35" width="10.140625" style="3" hidden="1" customWidth="1"/>
    <col min="36" max="36" width="12.140625" style="3" hidden="1" customWidth="1"/>
    <col min="37" max="37" width="15.140625" style="3" hidden="1" customWidth="1"/>
    <col min="38" max="38" width="9.140625" style="3" hidden="1" customWidth="1"/>
    <col min="39" max="39" width="19.140625" style="3" hidden="1" customWidth="1"/>
    <col min="40" max="44" width="9.140625" style="3" hidden="1" customWidth="1"/>
    <col min="45" max="60" width="0" style="3" hidden="1" customWidth="1"/>
    <col min="61" max="65" width="0" style="1" hidden="1" customWidth="1"/>
    <col min="66" max="16384" width="9.140625" style="1" hidden="1"/>
  </cols>
  <sheetData>
    <row r="1" spans="1:44" s="3" customFormat="1" ht="1.5" customHeight="1" x14ac:dyDescent="0.25">
      <c r="A1" s="8"/>
      <c r="C1" s="4"/>
      <c r="O1" s="8"/>
      <c r="P1" s="8"/>
      <c r="Q1" s="8" t="s">
        <v>28</v>
      </c>
      <c r="R1" s="8"/>
      <c r="S1" s="171" t="s">
        <v>91</v>
      </c>
      <c r="T1" s="171"/>
      <c r="U1" s="171"/>
      <c r="V1" s="171"/>
      <c r="W1" s="171"/>
      <c r="X1" s="171"/>
      <c r="Y1" s="8"/>
      <c r="Z1" s="8"/>
      <c r="AA1" s="8"/>
      <c r="AB1" s="8"/>
      <c r="AC1" s="8"/>
      <c r="AD1" s="10"/>
    </row>
    <row r="2" spans="1:44" ht="15.75" customHeight="1" x14ac:dyDescent="0.25">
      <c r="B2" s="14"/>
      <c r="C2" s="23"/>
      <c r="D2" s="21"/>
      <c r="E2" s="21"/>
      <c r="F2" s="42" t="s">
        <v>47</v>
      </c>
      <c r="G2" s="114"/>
      <c r="H2" s="174"/>
      <c r="I2" s="175"/>
      <c r="J2" s="22"/>
      <c r="K2" s="22"/>
      <c r="L2" s="114" t="s">
        <v>86</v>
      </c>
      <c r="M2" s="159"/>
      <c r="N2" s="160"/>
      <c r="O2" s="14"/>
      <c r="P2" s="15"/>
      <c r="Q2" s="45" t="s">
        <v>89</v>
      </c>
      <c r="R2" s="44">
        <f>IF(ISBLANK(M6),0,IF(ABS(MIN(V10:V503))&gt;MAX(V10:V503),MIN(V10:V503),MAX(V10:V503)))</f>
        <v>0</v>
      </c>
      <c r="S2" s="171"/>
      <c r="T2" s="171"/>
      <c r="U2" s="171"/>
      <c r="V2" s="171"/>
      <c r="W2" s="171"/>
      <c r="X2" s="171"/>
      <c r="Y2" s="163" t="str">
        <f>IF(ISBLANK($M$4)," ",SUM(M10:M225)+$M$4*0.035+$R$2/12*0.03*($M$2-$M$4)+$R$4/12*0.03*$M$4+$R$6*15000)</f>
        <v xml:space="preserve"> </v>
      </c>
      <c r="Z2" s="164"/>
      <c r="AA2" s="165"/>
      <c r="AB2" s="48" t="s">
        <v>92</v>
      </c>
      <c r="AC2" s="43" t="s">
        <v>28</v>
      </c>
      <c r="AD2" s="18"/>
    </row>
    <row r="3" spans="1:44" ht="5.0999999999999996" customHeight="1" x14ac:dyDescent="0.25">
      <c r="B3" s="14"/>
      <c r="C3" s="15"/>
      <c r="D3" s="9"/>
      <c r="E3" s="9"/>
      <c r="F3" s="8"/>
      <c r="G3" s="8"/>
      <c r="H3" s="42"/>
      <c r="I3" s="11"/>
      <c r="J3" s="11"/>
      <c r="K3" s="11"/>
      <c r="L3" s="11"/>
      <c r="M3" s="11"/>
      <c r="N3" s="11"/>
      <c r="O3" s="14"/>
      <c r="P3" s="14"/>
      <c r="Q3" s="14"/>
      <c r="R3" s="14"/>
      <c r="S3" s="47"/>
      <c r="T3" s="47"/>
      <c r="U3" s="47"/>
      <c r="V3" s="47"/>
      <c r="W3" s="47"/>
      <c r="X3" s="47"/>
      <c r="Y3" s="47"/>
      <c r="Z3" s="8"/>
      <c r="AA3" s="22"/>
      <c r="AB3" s="43"/>
      <c r="AC3" s="43"/>
      <c r="AD3" s="18"/>
    </row>
    <row r="4" spans="1:44" ht="15.75" customHeight="1" x14ac:dyDescent="0.25">
      <c r="B4" s="14"/>
      <c r="C4" s="15"/>
      <c r="D4" s="8"/>
      <c r="E4" s="8"/>
      <c r="F4" s="42" t="s">
        <v>46</v>
      </c>
      <c r="G4" s="114"/>
      <c r="H4" s="174" t="s">
        <v>28</v>
      </c>
      <c r="I4" s="175"/>
      <c r="J4" s="8"/>
      <c r="K4" s="8"/>
      <c r="L4" s="114" t="s">
        <v>87</v>
      </c>
      <c r="M4" s="159"/>
      <c r="N4" s="160"/>
      <c r="O4" s="14"/>
      <c r="P4" s="15"/>
      <c r="Q4" s="45" t="s">
        <v>90</v>
      </c>
      <c r="R4" s="44">
        <f>IF(ISBLANK(M6),0,MAX(U10:U503))</f>
        <v>0</v>
      </c>
      <c r="S4" s="172" t="s">
        <v>48</v>
      </c>
      <c r="T4" s="172"/>
      <c r="U4" s="172"/>
      <c r="V4" s="172"/>
      <c r="W4" s="172"/>
      <c r="X4" s="172"/>
      <c r="Y4" s="47"/>
      <c r="Z4" s="8"/>
      <c r="AA4" s="8"/>
      <c r="AB4" s="117" t="s">
        <v>28</v>
      </c>
      <c r="AC4" s="43"/>
      <c r="AD4" s="18"/>
    </row>
    <row r="5" spans="1:44" ht="5.0999999999999996" customHeight="1" x14ac:dyDescent="0.25">
      <c r="B5" s="14"/>
      <c r="C5" s="15"/>
      <c r="D5" s="9"/>
      <c r="E5" s="9"/>
      <c r="F5" s="8"/>
      <c r="G5" s="8"/>
      <c r="H5" s="42"/>
      <c r="I5" s="17"/>
      <c r="J5" s="17"/>
      <c r="K5" s="8"/>
      <c r="L5" s="8"/>
      <c r="M5" s="42"/>
      <c r="N5" s="42"/>
      <c r="O5" s="14"/>
      <c r="P5" s="14"/>
      <c r="Q5" s="14"/>
      <c r="R5" s="13"/>
      <c r="S5" s="172"/>
      <c r="T5" s="172"/>
      <c r="U5" s="172"/>
      <c r="V5" s="172"/>
      <c r="W5" s="172"/>
      <c r="X5" s="172"/>
      <c r="Y5" s="13"/>
      <c r="Z5" s="8"/>
      <c r="AA5" s="8"/>
      <c r="AB5" s="43"/>
      <c r="AC5" s="43"/>
      <c r="AD5" s="18"/>
    </row>
    <row r="6" spans="1:44" ht="15.75" customHeight="1" x14ac:dyDescent="0.25">
      <c r="B6" s="14"/>
      <c r="C6" s="16"/>
      <c r="D6" s="8"/>
      <c r="E6" s="8"/>
      <c r="F6" s="42" t="s">
        <v>45</v>
      </c>
      <c r="G6" s="114"/>
      <c r="H6" s="174" t="s">
        <v>28</v>
      </c>
      <c r="I6" s="175"/>
      <c r="J6" s="8"/>
      <c r="K6" s="8"/>
      <c r="L6" s="114" t="s">
        <v>88</v>
      </c>
      <c r="M6" s="161"/>
      <c r="N6" s="162"/>
      <c r="O6" s="14"/>
      <c r="P6" s="14"/>
      <c r="Q6" s="45" t="s">
        <v>85</v>
      </c>
      <c r="R6" s="44">
        <f>SUM(R2,R4)</f>
        <v>0</v>
      </c>
      <c r="S6" s="172"/>
      <c r="T6" s="172"/>
      <c r="U6" s="172"/>
      <c r="V6" s="172"/>
      <c r="W6" s="172"/>
      <c r="X6" s="172"/>
      <c r="Y6" s="166" t="str">
        <f>IF(ISBLANK($M$4)," ",Y2/$M$4)</f>
        <v xml:space="preserve"> </v>
      </c>
      <c r="Z6" s="167"/>
      <c r="AA6" s="168"/>
      <c r="AB6" s="46" t="s">
        <v>28</v>
      </c>
      <c r="AC6" s="43"/>
      <c r="AD6" s="18"/>
    </row>
    <row r="7" spans="1:44" ht="5.0999999999999996" customHeight="1" thickBot="1" x14ac:dyDescent="0.3">
      <c r="B7" s="8"/>
      <c r="C7" s="10"/>
      <c r="D7" s="8"/>
      <c r="E7" s="8"/>
      <c r="F7" s="8"/>
      <c r="G7" s="8"/>
      <c r="H7" s="8"/>
      <c r="I7" s="8"/>
      <c r="J7" s="8"/>
      <c r="K7" s="8"/>
      <c r="L7" s="8"/>
      <c r="M7" s="8"/>
      <c r="N7" s="8"/>
      <c r="O7" s="8"/>
      <c r="P7" s="8"/>
      <c r="Q7" s="8"/>
      <c r="R7" s="8"/>
      <c r="S7" s="8"/>
      <c r="T7" s="8"/>
      <c r="U7" s="8"/>
      <c r="V7" s="8"/>
      <c r="W7" s="8"/>
      <c r="X7" s="8"/>
      <c r="Y7" s="20"/>
      <c r="Z7" s="19"/>
      <c r="AA7" s="19"/>
      <c r="AB7" s="19"/>
      <c r="AC7" s="19"/>
      <c r="AD7" s="18"/>
    </row>
    <row r="8" spans="1:44" x14ac:dyDescent="0.25">
      <c r="B8" s="169" t="s">
        <v>13</v>
      </c>
      <c r="C8" s="170"/>
      <c r="D8" s="170"/>
      <c r="E8" s="170"/>
      <c r="F8" s="170"/>
      <c r="G8" s="170"/>
      <c r="H8" s="170"/>
      <c r="I8" s="71"/>
      <c r="J8" s="158" t="s">
        <v>23</v>
      </c>
      <c r="K8" s="158"/>
      <c r="L8" s="158"/>
      <c r="M8" s="158"/>
      <c r="N8" s="157"/>
      <c r="O8" s="169" t="s">
        <v>24</v>
      </c>
      <c r="P8" s="170"/>
      <c r="Q8" s="170"/>
      <c r="R8" s="170"/>
      <c r="S8" s="170"/>
      <c r="T8" s="170"/>
      <c r="U8" s="170"/>
      <c r="V8" s="170"/>
      <c r="W8" s="173"/>
      <c r="X8" s="169" t="s">
        <v>80</v>
      </c>
      <c r="Y8" s="170"/>
      <c r="Z8" s="170"/>
      <c r="AA8" s="170"/>
      <c r="AB8" s="173"/>
      <c r="AC8" s="156" t="s">
        <v>20</v>
      </c>
      <c r="AD8" s="157"/>
      <c r="AH8" s="6"/>
      <c r="AI8" s="155"/>
      <c r="AJ8" s="155"/>
      <c r="AK8" s="155"/>
      <c r="AL8" s="155"/>
      <c r="AM8" s="155"/>
      <c r="AN8" s="155"/>
    </row>
    <row r="9" spans="1:44" ht="78.75" customHeight="1" x14ac:dyDescent="0.25">
      <c r="B9" s="49" t="s">
        <v>0</v>
      </c>
      <c r="C9" s="50" t="s">
        <v>1</v>
      </c>
      <c r="D9" s="51" t="s">
        <v>16</v>
      </c>
      <c r="E9" s="52" t="s">
        <v>81</v>
      </c>
      <c r="F9" s="53" t="s">
        <v>27</v>
      </c>
      <c r="G9" s="53" t="s">
        <v>2</v>
      </c>
      <c r="H9" s="51" t="s">
        <v>14</v>
      </c>
      <c r="I9" s="49" t="s">
        <v>3</v>
      </c>
      <c r="J9" s="72" t="s">
        <v>6</v>
      </c>
      <c r="K9" s="72" t="s">
        <v>4</v>
      </c>
      <c r="L9" s="72" t="s">
        <v>7</v>
      </c>
      <c r="M9" s="72" t="s">
        <v>5</v>
      </c>
      <c r="N9" s="73" t="s">
        <v>25</v>
      </c>
      <c r="O9" s="83" t="s">
        <v>9</v>
      </c>
      <c r="P9" s="72" t="s">
        <v>10</v>
      </c>
      <c r="Q9" s="72" t="s">
        <v>11</v>
      </c>
      <c r="R9" s="72" t="s">
        <v>12</v>
      </c>
      <c r="S9" s="84" t="s">
        <v>26</v>
      </c>
      <c r="T9" s="85" t="s">
        <v>21</v>
      </c>
      <c r="U9" s="53" t="s">
        <v>83</v>
      </c>
      <c r="V9" s="53" t="s">
        <v>82</v>
      </c>
      <c r="W9" s="86" t="s">
        <v>93</v>
      </c>
      <c r="X9" s="49" t="s">
        <v>8</v>
      </c>
      <c r="Y9" s="50" t="s">
        <v>49</v>
      </c>
      <c r="Z9" s="50" t="s">
        <v>15</v>
      </c>
      <c r="AA9" s="50" t="s">
        <v>18</v>
      </c>
      <c r="AB9" s="103" t="s">
        <v>17</v>
      </c>
      <c r="AC9" s="108" t="s">
        <v>19</v>
      </c>
      <c r="AD9" s="54" t="s">
        <v>108</v>
      </c>
      <c r="AH9" s="6"/>
      <c r="AI9" s="8"/>
      <c r="AJ9" s="12" t="s">
        <v>37</v>
      </c>
      <c r="AK9" s="12" t="s">
        <v>35</v>
      </c>
      <c r="AL9" s="12" t="s">
        <v>38</v>
      </c>
      <c r="AM9" s="12" t="s">
        <v>36</v>
      </c>
      <c r="AN9" s="8"/>
      <c r="AO9" s="8"/>
      <c r="AP9" s="8" t="s">
        <v>22</v>
      </c>
      <c r="AQ9" s="8" t="s">
        <v>29</v>
      </c>
      <c r="AR9" s="8"/>
    </row>
    <row r="10" spans="1:44" x14ac:dyDescent="0.25">
      <c r="B10" s="55">
        <v>1</v>
      </c>
      <c r="C10" s="56"/>
      <c r="D10" s="62"/>
      <c r="E10" s="58"/>
      <c r="F10" s="59"/>
      <c r="G10" s="61"/>
      <c r="H10" s="63"/>
      <c r="I10" s="74"/>
      <c r="J10" s="75"/>
      <c r="K10" s="76">
        <f t="shared" ref="K10:K41" si="0">(L10-J10)/2+J10</f>
        <v>0</v>
      </c>
      <c r="L10" s="75"/>
      <c r="M10" s="77">
        <f t="shared" ref="M10:M41" si="1">IF(X10="retired","0",IF(G10="opportunity",((L10*(I10+0.1)-K10*I10)/4*2+K10*I10)*-1,(L10*(I10+0.1)-K10*I10)/4*2+K10*I10))*1000</f>
        <v>0</v>
      </c>
      <c r="N10" s="78">
        <f>IF(M10=0,0,IF(ABS(M10)&lt;$AK$10,"Very Low",IF(ABS(M10)&lt;$AK$11,"Low",IF(ABS(M10)&lt;$AK$12,"Moderate",IF(ABS(M10)&lt;$AK$13,"High",IF(ABS(M10)&gt;=$AK$14,"Extreme",0))))))</f>
        <v>0</v>
      </c>
      <c r="O10" s="87"/>
      <c r="P10" s="88">
        <f t="shared" ref="P10:P41" si="2">(Q10-O10)/2+O10</f>
        <v>0</v>
      </c>
      <c r="Q10" s="89"/>
      <c r="R10" s="90">
        <f t="shared" ref="R10:R41" si="3">IF(X10="retired",0,IF(G10="opportunity",((Q10*(I10+0.1)-P10*I10)/4*2+P10*I10)*-1,(Q10*(I10+0.1)-P10*I10)/4*2+P10*I10))</f>
        <v>0</v>
      </c>
      <c r="S10" s="91">
        <f t="shared" ref="S10:S41" si="4">IF(R10=0,0,IF(ABS(R10)&lt;$AM$10,"Very Low",IF(ABS(R10)&lt;$AM$11,"Low",IF(ABS(R10)&lt;$AM$12,"Moderate",IF(ABS(R10)&lt;$AM$13,"High",IF(ABS(R10)&gt;=$AM$14,"Extreme",0))))))</f>
        <v>0</v>
      </c>
      <c r="T10" s="92">
        <f t="shared" ref="T10:T41" si="5">IF(OR(M10=0,R10=0),0,ABS(M10+(R10/12*0.03*$M$2+R10*15000)))</f>
        <v>0</v>
      </c>
      <c r="U10" s="93">
        <f t="shared" ref="U10:U41" si="6">IF(E10="construction",IF(F10="yes",R10,0),0)</f>
        <v>0</v>
      </c>
      <c r="V10" s="93">
        <f t="shared" ref="V10:V41" si="7">IF(E10="design",IF(F10="yes",R10,0),0)</f>
        <v>0</v>
      </c>
      <c r="W10" s="94" t="str">
        <f t="shared" ref="W10:W41" si="8">IF(V10=0," ",IF(E10="construction","No Impact",IF(ABS(V10)&lt;1,"Green",IF(ABS(V10)&lt;3,"Yellow",IF(ABS(V10)&gt;3,"Red"," ")))))</f>
        <v xml:space="preserve"> </v>
      </c>
      <c r="X10" s="104"/>
      <c r="Y10" s="105" t="str">
        <f t="shared" ref="Y10:Y41" si="9">IF(T10&gt;0,RANK(T10,$T$10:$T$503)," ")</f>
        <v xml:space="preserve"> </v>
      </c>
      <c r="Z10" s="59"/>
      <c r="AA10" s="59"/>
      <c r="AB10" s="115" t="s">
        <v>28</v>
      </c>
      <c r="AC10" s="109"/>
      <c r="AD10" s="110" t="s">
        <v>28</v>
      </c>
      <c r="AH10" s="7"/>
      <c r="AI10" s="12" t="s">
        <v>30</v>
      </c>
      <c r="AJ10" s="36">
        <v>5.0000000000000001E-3</v>
      </c>
      <c r="AK10" s="37">
        <f>AJ10*$M$2</f>
        <v>0</v>
      </c>
      <c r="AL10" s="38">
        <v>0.02</v>
      </c>
      <c r="AM10" s="39">
        <f>$M$6*AL10</f>
        <v>0</v>
      </c>
      <c r="AN10" s="8"/>
      <c r="AO10" s="8"/>
      <c r="AP10" s="40" t="s">
        <v>39</v>
      </c>
      <c r="AQ10" s="40" t="s">
        <v>40</v>
      </c>
      <c r="AR10" s="8"/>
    </row>
    <row r="11" spans="1:44" x14ac:dyDescent="0.25">
      <c r="B11" s="55">
        <v>2</v>
      </c>
      <c r="C11" s="56"/>
      <c r="D11" s="62"/>
      <c r="E11" s="58"/>
      <c r="F11" s="59"/>
      <c r="G11" s="61"/>
      <c r="H11" s="63"/>
      <c r="I11" s="74"/>
      <c r="J11" s="75"/>
      <c r="K11" s="76">
        <f t="shared" si="0"/>
        <v>0</v>
      </c>
      <c r="L11" s="75"/>
      <c r="M11" s="77">
        <f t="shared" si="1"/>
        <v>0</v>
      </c>
      <c r="N11" s="78">
        <f t="shared" ref="N11:N59" si="10">IF(M11=0,0,IF(ABS(M11)&lt;$AK$10,"Very Low",IF(ABS(M11)&lt;$AK$11,"Low",IF(ABS(M11)&lt;$AK$12,"Moderate",IF(ABS(M11)&lt;$AK$13,"High",IF(ABS(M11)&gt;=$AK$14,"Extreme",0))))))</f>
        <v>0</v>
      </c>
      <c r="O11" s="87"/>
      <c r="P11" s="88">
        <f t="shared" si="2"/>
        <v>0</v>
      </c>
      <c r="Q11" s="89"/>
      <c r="R11" s="90">
        <f t="shared" si="3"/>
        <v>0</v>
      </c>
      <c r="S11" s="91">
        <f t="shared" si="4"/>
        <v>0</v>
      </c>
      <c r="T11" s="92">
        <f t="shared" si="5"/>
        <v>0</v>
      </c>
      <c r="U11" s="93">
        <f t="shared" si="6"/>
        <v>0</v>
      </c>
      <c r="V11" s="93">
        <f t="shared" si="7"/>
        <v>0</v>
      </c>
      <c r="W11" s="94" t="str">
        <f t="shared" si="8"/>
        <v xml:space="preserve"> </v>
      </c>
      <c r="X11" s="104"/>
      <c r="Y11" s="105" t="str">
        <f t="shared" si="9"/>
        <v xml:space="preserve"> </v>
      </c>
      <c r="Z11" s="59"/>
      <c r="AA11" s="59"/>
      <c r="AB11" s="115"/>
      <c r="AC11" s="109"/>
      <c r="AD11" s="110" t="s">
        <v>28</v>
      </c>
      <c r="AH11" s="7"/>
      <c r="AI11" s="12" t="s">
        <v>31</v>
      </c>
      <c r="AJ11" s="36">
        <v>0.01</v>
      </c>
      <c r="AK11" s="37">
        <f>AJ11*$M$2</f>
        <v>0</v>
      </c>
      <c r="AL11" s="38">
        <v>0.04</v>
      </c>
      <c r="AM11" s="39">
        <f>$M$6*AL11</f>
        <v>0</v>
      </c>
      <c r="AN11" s="8"/>
      <c r="AO11" s="8"/>
      <c r="AP11" s="40" t="s">
        <v>41</v>
      </c>
      <c r="AQ11" s="40" t="s">
        <v>42</v>
      </c>
      <c r="AR11" s="8"/>
    </row>
    <row r="12" spans="1:44" x14ac:dyDescent="0.25">
      <c r="B12" s="55">
        <v>3</v>
      </c>
      <c r="C12" s="56"/>
      <c r="D12" s="62"/>
      <c r="E12" s="58"/>
      <c r="F12" s="59"/>
      <c r="G12" s="61"/>
      <c r="H12" s="63"/>
      <c r="I12" s="74"/>
      <c r="J12" s="75"/>
      <c r="K12" s="76">
        <f t="shared" si="0"/>
        <v>0</v>
      </c>
      <c r="L12" s="75"/>
      <c r="M12" s="77">
        <f t="shared" si="1"/>
        <v>0</v>
      </c>
      <c r="N12" s="78">
        <f t="shared" si="10"/>
        <v>0</v>
      </c>
      <c r="O12" s="87"/>
      <c r="P12" s="88">
        <f t="shared" si="2"/>
        <v>0</v>
      </c>
      <c r="Q12" s="89"/>
      <c r="R12" s="90">
        <f t="shared" si="3"/>
        <v>0</v>
      </c>
      <c r="S12" s="91">
        <f t="shared" si="4"/>
        <v>0</v>
      </c>
      <c r="T12" s="92">
        <f t="shared" si="5"/>
        <v>0</v>
      </c>
      <c r="U12" s="93">
        <f t="shared" si="6"/>
        <v>0</v>
      </c>
      <c r="V12" s="93">
        <f t="shared" si="7"/>
        <v>0</v>
      </c>
      <c r="W12" s="94" t="str">
        <f t="shared" si="8"/>
        <v xml:space="preserve"> </v>
      </c>
      <c r="X12" s="104"/>
      <c r="Y12" s="105" t="str">
        <f t="shared" si="9"/>
        <v xml:space="preserve"> </v>
      </c>
      <c r="Z12" s="59"/>
      <c r="AA12" s="59" t="s">
        <v>28</v>
      </c>
      <c r="AB12" s="115"/>
      <c r="AC12" s="109"/>
      <c r="AD12" s="110" t="s">
        <v>28</v>
      </c>
      <c r="AH12" s="7"/>
      <c r="AI12" s="12" t="s">
        <v>32</v>
      </c>
      <c r="AJ12" s="36">
        <v>2.5000000000000001E-2</v>
      </c>
      <c r="AK12" s="37">
        <f>AJ12*$M$2</f>
        <v>0</v>
      </c>
      <c r="AL12" s="38">
        <v>0.08</v>
      </c>
      <c r="AM12" s="39">
        <f>$M$6*AL12</f>
        <v>0</v>
      </c>
      <c r="AN12" s="8"/>
      <c r="AO12" s="8"/>
      <c r="AP12" s="40" t="s">
        <v>43</v>
      </c>
      <c r="AQ12" s="40" t="s">
        <v>43</v>
      </c>
      <c r="AR12" s="8"/>
    </row>
    <row r="13" spans="1:44" x14ac:dyDescent="0.25">
      <c r="B13" s="55">
        <v>4</v>
      </c>
      <c r="C13" s="56"/>
      <c r="D13" s="62"/>
      <c r="E13" s="58"/>
      <c r="F13" s="59"/>
      <c r="G13" s="61"/>
      <c r="H13" s="63"/>
      <c r="I13" s="74"/>
      <c r="J13" s="75"/>
      <c r="K13" s="76">
        <f t="shared" si="0"/>
        <v>0</v>
      </c>
      <c r="L13" s="75"/>
      <c r="M13" s="77">
        <f t="shared" si="1"/>
        <v>0</v>
      </c>
      <c r="N13" s="78">
        <f t="shared" si="10"/>
        <v>0</v>
      </c>
      <c r="O13" s="87"/>
      <c r="P13" s="88">
        <f t="shared" si="2"/>
        <v>0</v>
      </c>
      <c r="Q13" s="89"/>
      <c r="R13" s="90">
        <f t="shared" si="3"/>
        <v>0</v>
      </c>
      <c r="S13" s="91">
        <f t="shared" si="4"/>
        <v>0</v>
      </c>
      <c r="T13" s="92">
        <f t="shared" si="5"/>
        <v>0</v>
      </c>
      <c r="U13" s="93">
        <f t="shared" si="6"/>
        <v>0</v>
      </c>
      <c r="V13" s="93">
        <f t="shared" si="7"/>
        <v>0</v>
      </c>
      <c r="W13" s="94" t="str">
        <f t="shared" si="8"/>
        <v xml:space="preserve"> </v>
      </c>
      <c r="X13" s="104"/>
      <c r="Y13" s="105" t="str">
        <f t="shared" si="9"/>
        <v xml:space="preserve"> </v>
      </c>
      <c r="Z13" s="59"/>
      <c r="AA13" s="59" t="s">
        <v>28</v>
      </c>
      <c r="AB13" s="115"/>
      <c r="AC13" s="109"/>
      <c r="AD13" s="110" t="s">
        <v>28</v>
      </c>
      <c r="AH13" s="7"/>
      <c r="AI13" s="12" t="s">
        <v>33</v>
      </c>
      <c r="AJ13" s="36">
        <v>0.05</v>
      </c>
      <c r="AK13" s="37">
        <f>AJ13*$M$2</f>
        <v>0</v>
      </c>
      <c r="AL13" s="38">
        <v>0.125</v>
      </c>
      <c r="AM13" s="39">
        <f>$M$6*AL13</f>
        <v>0</v>
      </c>
      <c r="AN13" s="8"/>
      <c r="AO13" s="8"/>
      <c r="AP13" s="40" t="s">
        <v>44</v>
      </c>
      <c r="AQ13" s="40" t="s">
        <v>44</v>
      </c>
      <c r="AR13" s="8"/>
    </row>
    <row r="14" spans="1:44" x14ac:dyDescent="0.25">
      <c r="B14" s="55">
        <v>5</v>
      </c>
      <c r="C14" s="56"/>
      <c r="D14" s="62"/>
      <c r="E14" s="58"/>
      <c r="F14" s="59"/>
      <c r="G14" s="61"/>
      <c r="H14" s="63"/>
      <c r="I14" s="74"/>
      <c r="J14" s="75"/>
      <c r="K14" s="76">
        <f t="shared" si="0"/>
        <v>0</v>
      </c>
      <c r="L14" s="75"/>
      <c r="M14" s="77">
        <f t="shared" si="1"/>
        <v>0</v>
      </c>
      <c r="N14" s="78">
        <f t="shared" si="10"/>
        <v>0</v>
      </c>
      <c r="O14" s="87"/>
      <c r="P14" s="88">
        <f t="shared" si="2"/>
        <v>0</v>
      </c>
      <c r="Q14" s="89"/>
      <c r="R14" s="90">
        <f t="shared" si="3"/>
        <v>0</v>
      </c>
      <c r="S14" s="91">
        <f t="shared" si="4"/>
        <v>0</v>
      </c>
      <c r="T14" s="92">
        <f t="shared" si="5"/>
        <v>0</v>
      </c>
      <c r="U14" s="93">
        <f t="shared" si="6"/>
        <v>0</v>
      </c>
      <c r="V14" s="93">
        <f t="shared" si="7"/>
        <v>0</v>
      </c>
      <c r="W14" s="94" t="str">
        <f t="shared" si="8"/>
        <v xml:space="preserve"> </v>
      </c>
      <c r="X14" s="104"/>
      <c r="Y14" s="105" t="str">
        <f t="shared" si="9"/>
        <v xml:space="preserve"> </v>
      </c>
      <c r="Z14" s="59"/>
      <c r="AA14" s="59" t="s">
        <v>28</v>
      </c>
      <c r="AB14" s="115"/>
      <c r="AC14" s="109"/>
      <c r="AD14" s="110" t="s">
        <v>28</v>
      </c>
      <c r="AH14" s="7"/>
      <c r="AI14" s="12" t="s">
        <v>34</v>
      </c>
      <c r="AJ14" s="36">
        <v>0.05</v>
      </c>
      <c r="AK14" s="37">
        <f>AJ14*$M$2</f>
        <v>0</v>
      </c>
      <c r="AL14" s="38">
        <v>0.125</v>
      </c>
      <c r="AM14" s="39">
        <f>$M$6*AL14</f>
        <v>0</v>
      </c>
      <c r="AN14" s="8"/>
      <c r="AO14" s="8"/>
      <c r="AP14" s="8"/>
      <c r="AQ14" s="8"/>
      <c r="AR14" s="8"/>
    </row>
    <row r="15" spans="1:44" x14ac:dyDescent="0.25">
      <c r="B15" s="55">
        <v>6</v>
      </c>
      <c r="C15" s="56"/>
      <c r="D15" s="62"/>
      <c r="E15" s="58"/>
      <c r="F15" s="59"/>
      <c r="G15" s="61"/>
      <c r="H15" s="63" t="s">
        <v>28</v>
      </c>
      <c r="I15" s="74"/>
      <c r="J15" s="75"/>
      <c r="K15" s="76">
        <f t="shared" si="0"/>
        <v>0</v>
      </c>
      <c r="L15" s="75"/>
      <c r="M15" s="77">
        <f t="shared" si="1"/>
        <v>0</v>
      </c>
      <c r="N15" s="78">
        <f t="shared" si="10"/>
        <v>0</v>
      </c>
      <c r="O15" s="87"/>
      <c r="P15" s="88">
        <f t="shared" si="2"/>
        <v>0</v>
      </c>
      <c r="Q15" s="89"/>
      <c r="R15" s="90">
        <f t="shared" si="3"/>
        <v>0</v>
      </c>
      <c r="S15" s="91">
        <f t="shared" si="4"/>
        <v>0</v>
      </c>
      <c r="T15" s="92">
        <f t="shared" si="5"/>
        <v>0</v>
      </c>
      <c r="U15" s="93">
        <f t="shared" si="6"/>
        <v>0</v>
      </c>
      <c r="V15" s="93">
        <f t="shared" si="7"/>
        <v>0</v>
      </c>
      <c r="W15" s="94" t="str">
        <f t="shared" si="8"/>
        <v xml:space="preserve"> </v>
      </c>
      <c r="X15" s="104"/>
      <c r="Y15" s="105" t="str">
        <f t="shared" si="9"/>
        <v xml:space="preserve"> </v>
      </c>
      <c r="Z15" s="59"/>
      <c r="AA15" s="59" t="s">
        <v>28</v>
      </c>
      <c r="AB15" s="115"/>
      <c r="AC15" s="109"/>
      <c r="AD15" s="110" t="s">
        <v>28</v>
      </c>
      <c r="AH15" s="5" t="s">
        <v>28</v>
      </c>
      <c r="AI15" s="8"/>
      <c r="AJ15" s="8"/>
      <c r="AK15" s="8"/>
      <c r="AL15" s="8"/>
      <c r="AM15" s="8"/>
      <c r="AN15" s="8"/>
      <c r="AO15" s="8"/>
      <c r="AP15" s="8"/>
      <c r="AQ15" s="8"/>
      <c r="AR15" s="8"/>
    </row>
    <row r="16" spans="1:44" x14ac:dyDescent="0.25">
      <c r="B16" s="55">
        <v>7</v>
      </c>
      <c r="C16" s="56"/>
      <c r="D16" s="62"/>
      <c r="E16" s="58"/>
      <c r="F16" s="59"/>
      <c r="G16" s="61"/>
      <c r="H16" s="63" t="s">
        <v>28</v>
      </c>
      <c r="I16" s="74"/>
      <c r="J16" s="75"/>
      <c r="K16" s="76">
        <f t="shared" si="0"/>
        <v>0</v>
      </c>
      <c r="L16" s="75"/>
      <c r="M16" s="77">
        <f t="shared" si="1"/>
        <v>0</v>
      </c>
      <c r="N16" s="78">
        <f t="shared" si="10"/>
        <v>0</v>
      </c>
      <c r="O16" s="87"/>
      <c r="P16" s="88">
        <f t="shared" si="2"/>
        <v>0</v>
      </c>
      <c r="Q16" s="89"/>
      <c r="R16" s="90">
        <f t="shared" si="3"/>
        <v>0</v>
      </c>
      <c r="S16" s="91">
        <f t="shared" si="4"/>
        <v>0</v>
      </c>
      <c r="T16" s="92">
        <f t="shared" si="5"/>
        <v>0</v>
      </c>
      <c r="U16" s="93">
        <f t="shared" si="6"/>
        <v>0</v>
      </c>
      <c r="V16" s="93">
        <f t="shared" si="7"/>
        <v>0</v>
      </c>
      <c r="W16" s="94" t="str">
        <f t="shared" si="8"/>
        <v xml:space="preserve"> </v>
      </c>
      <c r="X16" s="104"/>
      <c r="Y16" s="105" t="str">
        <f t="shared" si="9"/>
        <v xml:space="preserve"> </v>
      </c>
      <c r="Z16" s="59"/>
      <c r="AA16" s="59" t="s">
        <v>28</v>
      </c>
      <c r="AB16" s="115"/>
      <c r="AC16" s="109"/>
      <c r="AD16" s="110" t="s">
        <v>28</v>
      </c>
      <c r="AI16" s="8"/>
      <c r="AJ16" s="8"/>
      <c r="AK16" s="8"/>
      <c r="AL16" s="8"/>
      <c r="AM16" s="8"/>
      <c r="AN16" s="8"/>
      <c r="AO16" s="8"/>
      <c r="AP16" s="8"/>
      <c r="AQ16" s="8"/>
      <c r="AR16" s="8"/>
    </row>
    <row r="17" spans="2:30" x14ac:dyDescent="0.25">
      <c r="B17" s="55">
        <v>8</v>
      </c>
      <c r="C17" s="56"/>
      <c r="D17" s="62"/>
      <c r="E17" s="58"/>
      <c r="F17" s="59"/>
      <c r="G17" s="61"/>
      <c r="H17" s="63" t="s">
        <v>28</v>
      </c>
      <c r="I17" s="74"/>
      <c r="J17" s="75"/>
      <c r="K17" s="76">
        <f t="shared" si="0"/>
        <v>0</v>
      </c>
      <c r="L17" s="75"/>
      <c r="M17" s="77">
        <f t="shared" si="1"/>
        <v>0</v>
      </c>
      <c r="N17" s="78">
        <f t="shared" si="10"/>
        <v>0</v>
      </c>
      <c r="O17" s="87"/>
      <c r="P17" s="88">
        <f t="shared" si="2"/>
        <v>0</v>
      </c>
      <c r="Q17" s="89"/>
      <c r="R17" s="90">
        <f t="shared" si="3"/>
        <v>0</v>
      </c>
      <c r="S17" s="91">
        <f t="shared" si="4"/>
        <v>0</v>
      </c>
      <c r="T17" s="92">
        <f t="shared" si="5"/>
        <v>0</v>
      </c>
      <c r="U17" s="93">
        <f t="shared" si="6"/>
        <v>0</v>
      </c>
      <c r="V17" s="93">
        <f t="shared" si="7"/>
        <v>0</v>
      </c>
      <c r="W17" s="94" t="str">
        <f t="shared" si="8"/>
        <v xml:space="preserve"> </v>
      </c>
      <c r="X17" s="104"/>
      <c r="Y17" s="105" t="str">
        <f t="shared" si="9"/>
        <v xml:space="preserve"> </v>
      </c>
      <c r="Z17" s="59"/>
      <c r="AA17" s="59" t="s">
        <v>28</v>
      </c>
      <c r="AB17" s="115"/>
      <c r="AC17" s="109"/>
      <c r="AD17" s="110" t="s">
        <v>28</v>
      </c>
    </row>
    <row r="18" spans="2:30" x14ac:dyDescent="0.25">
      <c r="B18" s="55">
        <v>9</v>
      </c>
      <c r="C18" s="56"/>
      <c r="D18" s="62"/>
      <c r="E18" s="58"/>
      <c r="F18" s="59"/>
      <c r="G18" s="61"/>
      <c r="H18" s="63" t="s">
        <v>28</v>
      </c>
      <c r="I18" s="74"/>
      <c r="J18" s="75"/>
      <c r="K18" s="76">
        <f t="shared" si="0"/>
        <v>0</v>
      </c>
      <c r="L18" s="75"/>
      <c r="M18" s="77">
        <f t="shared" si="1"/>
        <v>0</v>
      </c>
      <c r="N18" s="78">
        <f t="shared" si="10"/>
        <v>0</v>
      </c>
      <c r="O18" s="87"/>
      <c r="P18" s="88">
        <f t="shared" si="2"/>
        <v>0</v>
      </c>
      <c r="Q18" s="89"/>
      <c r="R18" s="90">
        <f t="shared" si="3"/>
        <v>0</v>
      </c>
      <c r="S18" s="91">
        <f t="shared" si="4"/>
        <v>0</v>
      </c>
      <c r="T18" s="92">
        <f t="shared" si="5"/>
        <v>0</v>
      </c>
      <c r="U18" s="93">
        <f t="shared" si="6"/>
        <v>0</v>
      </c>
      <c r="V18" s="93">
        <f t="shared" si="7"/>
        <v>0</v>
      </c>
      <c r="W18" s="94" t="str">
        <f t="shared" si="8"/>
        <v xml:space="preserve"> </v>
      </c>
      <c r="X18" s="104"/>
      <c r="Y18" s="105" t="str">
        <f t="shared" si="9"/>
        <v xml:space="preserve"> </v>
      </c>
      <c r="Z18" s="59"/>
      <c r="AA18" s="59" t="s">
        <v>28</v>
      </c>
      <c r="AB18" s="115"/>
      <c r="AC18" s="109"/>
      <c r="AD18" s="110" t="s">
        <v>28</v>
      </c>
    </row>
    <row r="19" spans="2:30" x14ac:dyDescent="0.25">
      <c r="B19" s="55">
        <v>10</v>
      </c>
      <c r="C19" s="56"/>
      <c r="D19" s="62"/>
      <c r="E19" s="58"/>
      <c r="F19" s="59"/>
      <c r="G19" s="61"/>
      <c r="H19" s="63" t="s">
        <v>28</v>
      </c>
      <c r="I19" s="74"/>
      <c r="J19" s="75"/>
      <c r="K19" s="76">
        <f t="shared" si="0"/>
        <v>0</v>
      </c>
      <c r="L19" s="75"/>
      <c r="M19" s="77">
        <f t="shared" si="1"/>
        <v>0</v>
      </c>
      <c r="N19" s="78">
        <f t="shared" si="10"/>
        <v>0</v>
      </c>
      <c r="O19" s="87"/>
      <c r="P19" s="88">
        <f t="shared" si="2"/>
        <v>0</v>
      </c>
      <c r="Q19" s="89"/>
      <c r="R19" s="90">
        <f t="shared" si="3"/>
        <v>0</v>
      </c>
      <c r="S19" s="91">
        <f t="shared" si="4"/>
        <v>0</v>
      </c>
      <c r="T19" s="92">
        <f t="shared" si="5"/>
        <v>0</v>
      </c>
      <c r="U19" s="93">
        <f t="shared" si="6"/>
        <v>0</v>
      </c>
      <c r="V19" s="93">
        <f t="shared" si="7"/>
        <v>0</v>
      </c>
      <c r="W19" s="94" t="str">
        <f t="shared" si="8"/>
        <v xml:space="preserve"> </v>
      </c>
      <c r="X19" s="104"/>
      <c r="Y19" s="105" t="str">
        <f t="shared" si="9"/>
        <v xml:space="preserve"> </v>
      </c>
      <c r="Z19" s="59"/>
      <c r="AA19" s="59" t="s">
        <v>28</v>
      </c>
      <c r="AB19" s="115"/>
      <c r="AC19" s="109"/>
      <c r="AD19" s="110" t="s">
        <v>28</v>
      </c>
    </row>
    <row r="20" spans="2:30" x14ac:dyDescent="0.25">
      <c r="B20" s="55">
        <v>11</v>
      </c>
      <c r="C20" s="56"/>
      <c r="D20" s="62"/>
      <c r="E20" s="58"/>
      <c r="F20" s="59"/>
      <c r="G20" s="61"/>
      <c r="H20" s="63" t="s">
        <v>28</v>
      </c>
      <c r="I20" s="74"/>
      <c r="J20" s="75"/>
      <c r="K20" s="76">
        <f t="shared" si="0"/>
        <v>0</v>
      </c>
      <c r="L20" s="75"/>
      <c r="M20" s="77">
        <f t="shared" si="1"/>
        <v>0</v>
      </c>
      <c r="N20" s="78">
        <f t="shared" si="10"/>
        <v>0</v>
      </c>
      <c r="O20" s="87"/>
      <c r="P20" s="88">
        <f t="shared" si="2"/>
        <v>0</v>
      </c>
      <c r="Q20" s="89"/>
      <c r="R20" s="90">
        <f t="shared" si="3"/>
        <v>0</v>
      </c>
      <c r="S20" s="91">
        <f t="shared" si="4"/>
        <v>0</v>
      </c>
      <c r="T20" s="92">
        <f t="shared" si="5"/>
        <v>0</v>
      </c>
      <c r="U20" s="93">
        <f t="shared" si="6"/>
        <v>0</v>
      </c>
      <c r="V20" s="93">
        <f t="shared" si="7"/>
        <v>0</v>
      </c>
      <c r="W20" s="94" t="str">
        <f t="shared" si="8"/>
        <v xml:space="preserve"> </v>
      </c>
      <c r="X20" s="104"/>
      <c r="Y20" s="105" t="str">
        <f t="shared" si="9"/>
        <v xml:space="preserve"> </v>
      </c>
      <c r="Z20" s="59"/>
      <c r="AA20" s="59" t="s">
        <v>28</v>
      </c>
      <c r="AB20" s="115"/>
      <c r="AC20" s="109"/>
      <c r="AD20" s="110" t="s">
        <v>28</v>
      </c>
    </row>
    <row r="21" spans="2:30" x14ac:dyDescent="0.25">
      <c r="B21" s="55">
        <v>12</v>
      </c>
      <c r="C21" s="56"/>
      <c r="D21" s="62"/>
      <c r="E21" s="58"/>
      <c r="F21" s="59"/>
      <c r="G21" s="61"/>
      <c r="H21" s="63" t="s">
        <v>28</v>
      </c>
      <c r="I21" s="74"/>
      <c r="J21" s="75"/>
      <c r="K21" s="76">
        <f t="shared" si="0"/>
        <v>0</v>
      </c>
      <c r="L21" s="75"/>
      <c r="M21" s="77">
        <f t="shared" si="1"/>
        <v>0</v>
      </c>
      <c r="N21" s="78">
        <f t="shared" si="10"/>
        <v>0</v>
      </c>
      <c r="O21" s="87"/>
      <c r="P21" s="88">
        <f t="shared" si="2"/>
        <v>0</v>
      </c>
      <c r="Q21" s="89"/>
      <c r="R21" s="90">
        <f t="shared" si="3"/>
        <v>0</v>
      </c>
      <c r="S21" s="91">
        <f t="shared" si="4"/>
        <v>0</v>
      </c>
      <c r="T21" s="92">
        <f t="shared" si="5"/>
        <v>0</v>
      </c>
      <c r="U21" s="93">
        <f t="shared" si="6"/>
        <v>0</v>
      </c>
      <c r="V21" s="93">
        <f t="shared" si="7"/>
        <v>0</v>
      </c>
      <c r="W21" s="94" t="str">
        <f t="shared" si="8"/>
        <v xml:space="preserve"> </v>
      </c>
      <c r="X21" s="104"/>
      <c r="Y21" s="105" t="str">
        <f t="shared" si="9"/>
        <v xml:space="preserve"> </v>
      </c>
      <c r="Z21" s="59"/>
      <c r="AA21" s="59" t="s">
        <v>28</v>
      </c>
      <c r="AB21" s="115"/>
      <c r="AC21" s="109"/>
      <c r="AD21" s="110" t="s">
        <v>28</v>
      </c>
    </row>
    <row r="22" spans="2:30" x14ac:dyDescent="0.25">
      <c r="B22" s="55">
        <v>13</v>
      </c>
      <c r="C22" s="56"/>
      <c r="D22" s="62"/>
      <c r="E22" s="58"/>
      <c r="F22" s="59"/>
      <c r="G22" s="61"/>
      <c r="H22" s="63" t="s">
        <v>28</v>
      </c>
      <c r="I22" s="74"/>
      <c r="J22" s="75"/>
      <c r="K22" s="76">
        <f t="shared" si="0"/>
        <v>0</v>
      </c>
      <c r="L22" s="75"/>
      <c r="M22" s="77">
        <f t="shared" si="1"/>
        <v>0</v>
      </c>
      <c r="N22" s="78">
        <f t="shared" si="10"/>
        <v>0</v>
      </c>
      <c r="O22" s="87"/>
      <c r="P22" s="88">
        <f t="shared" si="2"/>
        <v>0</v>
      </c>
      <c r="Q22" s="89"/>
      <c r="R22" s="90">
        <f t="shared" si="3"/>
        <v>0</v>
      </c>
      <c r="S22" s="91">
        <f t="shared" si="4"/>
        <v>0</v>
      </c>
      <c r="T22" s="92">
        <f t="shared" si="5"/>
        <v>0</v>
      </c>
      <c r="U22" s="93">
        <f t="shared" si="6"/>
        <v>0</v>
      </c>
      <c r="V22" s="93">
        <f t="shared" si="7"/>
        <v>0</v>
      </c>
      <c r="W22" s="94" t="str">
        <f t="shared" si="8"/>
        <v xml:space="preserve"> </v>
      </c>
      <c r="X22" s="104"/>
      <c r="Y22" s="105" t="str">
        <f t="shared" si="9"/>
        <v xml:space="preserve"> </v>
      </c>
      <c r="Z22" s="59"/>
      <c r="AA22" s="59" t="s">
        <v>28</v>
      </c>
      <c r="AB22" s="115"/>
      <c r="AC22" s="109"/>
      <c r="AD22" s="110" t="s">
        <v>28</v>
      </c>
    </row>
    <row r="23" spans="2:30" x14ac:dyDescent="0.25">
      <c r="B23" s="55">
        <v>14</v>
      </c>
      <c r="C23" s="56"/>
      <c r="D23" s="62"/>
      <c r="E23" s="58"/>
      <c r="F23" s="59"/>
      <c r="G23" s="61"/>
      <c r="H23" s="63" t="s">
        <v>28</v>
      </c>
      <c r="I23" s="74"/>
      <c r="J23" s="75"/>
      <c r="K23" s="76">
        <f t="shared" si="0"/>
        <v>0</v>
      </c>
      <c r="L23" s="75"/>
      <c r="M23" s="77">
        <f t="shared" si="1"/>
        <v>0</v>
      </c>
      <c r="N23" s="78">
        <f t="shared" si="10"/>
        <v>0</v>
      </c>
      <c r="O23" s="87"/>
      <c r="P23" s="88">
        <f t="shared" si="2"/>
        <v>0</v>
      </c>
      <c r="Q23" s="89"/>
      <c r="R23" s="90">
        <f t="shared" si="3"/>
        <v>0</v>
      </c>
      <c r="S23" s="91">
        <f t="shared" si="4"/>
        <v>0</v>
      </c>
      <c r="T23" s="92">
        <f t="shared" si="5"/>
        <v>0</v>
      </c>
      <c r="U23" s="93">
        <f t="shared" si="6"/>
        <v>0</v>
      </c>
      <c r="V23" s="93">
        <f t="shared" si="7"/>
        <v>0</v>
      </c>
      <c r="W23" s="94" t="str">
        <f t="shared" si="8"/>
        <v xml:space="preserve"> </v>
      </c>
      <c r="X23" s="104"/>
      <c r="Y23" s="105" t="str">
        <f t="shared" si="9"/>
        <v xml:space="preserve"> </v>
      </c>
      <c r="Z23" s="59"/>
      <c r="AA23" s="59" t="s">
        <v>28</v>
      </c>
      <c r="AB23" s="115"/>
      <c r="AC23" s="109"/>
      <c r="AD23" s="110" t="s">
        <v>28</v>
      </c>
    </row>
    <row r="24" spans="2:30" x14ac:dyDescent="0.25">
      <c r="B24" s="55">
        <v>15</v>
      </c>
      <c r="C24" s="56"/>
      <c r="D24" s="62"/>
      <c r="E24" s="58"/>
      <c r="F24" s="59"/>
      <c r="G24" s="61"/>
      <c r="H24" s="63" t="s">
        <v>28</v>
      </c>
      <c r="I24" s="74"/>
      <c r="J24" s="75"/>
      <c r="K24" s="76">
        <f t="shared" si="0"/>
        <v>0</v>
      </c>
      <c r="L24" s="75"/>
      <c r="M24" s="77">
        <f t="shared" si="1"/>
        <v>0</v>
      </c>
      <c r="N24" s="78">
        <f t="shared" si="10"/>
        <v>0</v>
      </c>
      <c r="O24" s="87"/>
      <c r="P24" s="88">
        <f t="shared" si="2"/>
        <v>0</v>
      </c>
      <c r="Q24" s="89"/>
      <c r="R24" s="90">
        <f t="shared" si="3"/>
        <v>0</v>
      </c>
      <c r="S24" s="91">
        <f t="shared" si="4"/>
        <v>0</v>
      </c>
      <c r="T24" s="92">
        <f t="shared" si="5"/>
        <v>0</v>
      </c>
      <c r="U24" s="93">
        <f t="shared" si="6"/>
        <v>0</v>
      </c>
      <c r="V24" s="93">
        <f t="shared" si="7"/>
        <v>0</v>
      </c>
      <c r="W24" s="94" t="str">
        <f t="shared" si="8"/>
        <v xml:space="preserve"> </v>
      </c>
      <c r="X24" s="104"/>
      <c r="Y24" s="105" t="str">
        <f t="shared" si="9"/>
        <v xml:space="preserve"> </v>
      </c>
      <c r="Z24" s="59"/>
      <c r="AA24" s="59" t="s">
        <v>28</v>
      </c>
      <c r="AB24" s="115"/>
      <c r="AC24" s="109"/>
      <c r="AD24" s="110" t="s">
        <v>28</v>
      </c>
    </row>
    <row r="25" spans="2:30" x14ac:dyDescent="0.25">
      <c r="B25" s="55">
        <v>16</v>
      </c>
      <c r="C25" s="56"/>
      <c r="D25" s="62"/>
      <c r="E25" s="58"/>
      <c r="F25" s="59"/>
      <c r="G25" s="61"/>
      <c r="H25" s="63" t="s">
        <v>28</v>
      </c>
      <c r="I25" s="74"/>
      <c r="J25" s="75"/>
      <c r="K25" s="76">
        <f t="shared" si="0"/>
        <v>0</v>
      </c>
      <c r="L25" s="75"/>
      <c r="M25" s="77">
        <f t="shared" si="1"/>
        <v>0</v>
      </c>
      <c r="N25" s="78">
        <f t="shared" si="10"/>
        <v>0</v>
      </c>
      <c r="O25" s="87"/>
      <c r="P25" s="88">
        <f t="shared" si="2"/>
        <v>0</v>
      </c>
      <c r="Q25" s="89"/>
      <c r="R25" s="90">
        <f t="shared" si="3"/>
        <v>0</v>
      </c>
      <c r="S25" s="91">
        <f t="shared" si="4"/>
        <v>0</v>
      </c>
      <c r="T25" s="92">
        <f t="shared" si="5"/>
        <v>0</v>
      </c>
      <c r="U25" s="93">
        <f t="shared" si="6"/>
        <v>0</v>
      </c>
      <c r="V25" s="93">
        <f t="shared" si="7"/>
        <v>0</v>
      </c>
      <c r="W25" s="94" t="str">
        <f t="shared" si="8"/>
        <v xml:space="preserve"> </v>
      </c>
      <c r="X25" s="104"/>
      <c r="Y25" s="105" t="str">
        <f t="shared" si="9"/>
        <v xml:space="preserve"> </v>
      </c>
      <c r="Z25" s="59"/>
      <c r="AA25" s="59" t="s">
        <v>28</v>
      </c>
      <c r="AB25" s="115"/>
      <c r="AC25" s="109"/>
      <c r="AD25" s="110" t="s">
        <v>28</v>
      </c>
    </row>
    <row r="26" spans="2:30" x14ac:dyDescent="0.25">
      <c r="B26" s="55">
        <v>17</v>
      </c>
      <c r="C26" s="56"/>
      <c r="D26" s="62"/>
      <c r="E26" s="58"/>
      <c r="F26" s="59"/>
      <c r="G26" s="61"/>
      <c r="H26" s="63" t="s">
        <v>28</v>
      </c>
      <c r="I26" s="74"/>
      <c r="J26" s="75"/>
      <c r="K26" s="76">
        <f t="shared" si="0"/>
        <v>0</v>
      </c>
      <c r="L26" s="75"/>
      <c r="M26" s="77">
        <f t="shared" si="1"/>
        <v>0</v>
      </c>
      <c r="N26" s="78">
        <f t="shared" si="10"/>
        <v>0</v>
      </c>
      <c r="O26" s="87"/>
      <c r="P26" s="88">
        <f t="shared" si="2"/>
        <v>0</v>
      </c>
      <c r="Q26" s="89"/>
      <c r="R26" s="90">
        <f t="shared" si="3"/>
        <v>0</v>
      </c>
      <c r="S26" s="91">
        <f t="shared" si="4"/>
        <v>0</v>
      </c>
      <c r="T26" s="92">
        <f t="shared" si="5"/>
        <v>0</v>
      </c>
      <c r="U26" s="93">
        <f t="shared" si="6"/>
        <v>0</v>
      </c>
      <c r="V26" s="93">
        <f t="shared" si="7"/>
        <v>0</v>
      </c>
      <c r="W26" s="94" t="str">
        <f t="shared" si="8"/>
        <v xml:space="preserve"> </v>
      </c>
      <c r="X26" s="104"/>
      <c r="Y26" s="105" t="str">
        <f t="shared" si="9"/>
        <v xml:space="preserve"> </v>
      </c>
      <c r="Z26" s="59"/>
      <c r="AA26" s="59" t="s">
        <v>28</v>
      </c>
      <c r="AB26" s="115"/>
      <c r="AC26" s="109"/>
      <c r="AD26" s="110" t="s">
        <v>28</v>
      </c>
    </row>
    <row r="27" spans="2:30" x14ac:dyDescent="0.25">
      <c r="B27" s="55">
        <v>18</v>
      </c>
      <c r="C27" s="56"/>
      <c r="D27" s="62"/>
      <c r="E27" s="58"/>
      <c r="F27" s="59"/>
      <c r="G27" s="61"/>
      <c r="H27" s="63" t="s">
        <v>28</v>
      </c>
      <c r="I27" s="74"/>
      <c r="J27" s="75"/>
      <c r="K27" s="76">
        <f t="shared" si="0"/>
        <v>0</v>
      </c>
      <c r="L27" s="75"/>
      <c r="M27" s="77">
        <f t="shared" si="1"/>
        <v>0</v>
      </c>
      <c r="N27" s="78">
        <f t="shared" si="10"/>
        <v>0</v>
      </c>
      <c r="O27" s="87"/>
      <c r="P27" s="88">
        <f t="shared" si="2"/>
        <v>0</v>
      </c>
      <c r="Q27" s="89"/>
      <c r="R27" s="90">
        <f t="shared" si="3"/>
        <v>0</v>
      </c>
      <c r="S27" s="91">
        <f t="shared" si="4"/>
        <v>0</v>
      </c>
      <c r="T27" s="92">
        <f t="shared" si="5"/>
        <v>0</v>
      </c>
      <c r="U27" s="93">
        <f t="shared" si="6"/>
        <v>0</v>
      </c>
      <c r="V27" s="93">
        <f t="shared" si="7"/>
        <v>0</v>
      </c>
      <c r="W27" s="94" t="str">
        <f t="shared" si="8"/>
        <v xml:space="preserve"> </v>
      </c>
      <c r="X27" s="104"/>
      <c r="Y27" s="105" t="str">
        <f t="shared" si="9"/>
        <v xml:space="preserve"> </v>
      </c>
      <c r="Z27" s="59"/>
      <c r="AA27" s="59" t="s">
        <v>28</v>
      </c>
      <c r="AB27" s="115"/>
      <c r="AC27" s="109"/>
      <c r="AD27" s="110" t="s">
        <v>28</v>
      </c>
    </row>
    <row r="28" spans="2:30" x14ac:dyDescent="0.25">
      <c r="B28" s="55">
        <v>19</v>
      </c>
      <c r="C28" s="56"/>
      <c r="D28" s="62"/>
      <c r="E28" s="58"/>
      <c r="F28" s="59"/>
      <c r="G28" s="61"/>
      <c r="H28" s="63" t="s">
        <v>28</v>
      </c>
      <c r="I28" s="74"/>
      <c r="J28" s="75"/>
      <c r="K28" s="76">
        <f t="shared" si="0"/>
        <v>0</v>
      </c>
      <c r="L28" s="75"/>
      <c r="M28" s="77">
        <f t="shared" si="1"/>
        <v>0</v>
      </c>
      <c r="N28" s="78">
        <f t="shared" si="10"/>
        <v>0</v>
      </c>
      <c r="O28" s="87"/>
      <c r="P28" s="88">
        <f t="shared" si="2"/>
        <v>0</v>
      </c>
      <c r="Q28" s="89"/>
      <c r="R28" s="90">
        <f t="shared" si="3"/>
        <v>0</v>
      </c>
      <c r="S28" s="91">
        <f t="shared" si="4"/>
        <v>0</v>
      </c>
      <c r="T28" s="92">
        <f t="shared" si="5"/>
        <v>0</v>
      </c>
      <c r="U28" s="93">
        <f t="shared" si="6"/>
        <v>0</v>
      </c>
      <c r="V28" s="93">
        <f t="shared" si="7"/>
        <v>0</v>
      </c>
      <c r="W28" s="94" t="str">
        <f t="shared" si="8"/>
        <v xml:space="preserve"> </v>
      </c>
      <c r="X28" s="104"/>
      <c r="Y28" s="105" t="str">
        <f t="shared" si="9"/>
        <v xml:space="preserve"> </v>
      </c>
      <c r="Z28" s="59"/>
      <c r="AA28" s="59" t="s">
        <v>28</v>
      </c>
      <c r="AB28" s="115"/>
      <c r="AC28" s="109"/>
      <c r="AD28" s="110" t="s">
        <v>28</v>
      </c>
    </row>
    <row r="29" spans="2:30" x14ac:dyDescent="0.25">
      <c r="B29" s="55">
        <v>20</v>
      </c>
      <c r="C29" s="56"/>
      <c r="D29" s="62"/>
      <c r="E29" s="58"/>
      <c r="F29" s="59"/>
      <c r="G29" s="61"/>
      <c r="H29" s="63" t="s">
        <v>28</v>
      </c>
      <c r="I29" s="74"/>
      <c r="J29" s="75"/>
      <c r="K29" s="76">
        <f t="shared" si="0"/>
        <v>0</v>
      </c>
      <c r="L29" s="75"/>
      <c r="M29" s="77">
        <f t="shared" si="1"/>
        <v>0</v>
      </c>
      <c r="N29" s="78">
        <f t="shared" si="10"/>
        <v>0</v>
      </c>
      <c r="O29" s="87"/>
      <c r="P29" s="88">
        <f t="shared" si="2"/>
        <v>0</v>
      </c>
      <c r="Q29" s="89"/>
      <c r="R29" s="90">
        <f t="shared" si="3"/>
        <v>0</v>
      </c>
      <c r="S29" s="91">
        <f t="shared" si="4"/>
        <v>0</v>
      </c>
      <c r="T29" s="92">
        <f t="shared" si="5"/>
        <v>0</v>
      </c>
      <c r="U29" s="93">
        <f t="shared" si="6"/>
        <v>0</v>
      </c>
      <c r="V29" s="93">
        <f t="shared" si="7"/>
        <v>0</v>
      </c>
      <c r="W29" s="94" t="str">
        <f t="shared" si="8"/>
        <v xml:space="preserve"> </v>
      </c>
      <c r="X29" s="104"/>
      <c r="Y29" s="105" t="str">
        <f t="shared" si="9"/>
        <v xml:space="preserve"> </v>
      </c>
      <c r="Z29" s="59"/>
      <c r="AA29" s="59" t="s">
        <v>28</v>
      </c>
      <c r="AB29" s="115"/>
      <c r="AC29" s="109"/>
      <c r="AD29" s="110" t="s">
        <v>28</v>
      </c>
    </row>
    <row r="30" spans="2:30" x14ac:dyDescent="0.25">
      <c r="B30" s="55">
        <v>21</v>
      </c>
      <c r="C30" s="56"/>
      <c r="D30" s="62"/>
      <c r="E30" s="58"/>
      <c r="F30" s="59"/>
      <c r="G30" s="61"/>
      <c r="H30" s="63" t="s">
        <v>28</v>
      </c>
      <c r="I30" s="74"/>
      <c r="J30" s="75"/>
      <c r="K30" s="76">
        <f t="shared" si="0"/>
        <v>0</v>
      </c>
      <c r="L30" s="75"/>
      <c r="M30" s="77">
        <f t="shared" si="1"/>
        <v>0</v>
      </c>
      <c r="N30" s="78">
        <f t="shared" si="10"/>
        <v>0</v>
      </c>
      <c r="O30" s="87"/>
      <c r="P30" s="88">
        <f t="shared" si="2"/>
        <v>0</v>
      </c>
      <c r="Q30" s="89"/>
      <c r="R30" s="90">
        <f t="shared" si="3"/>
        <v>0</v>
      </c>
      <c r="S30" s="91">
        <f t="shared" si="4"/>
        <v>0</v>
      </c>
      <c r="T30" s="92">
        <f t="shared" si="5"/>
        <v>0</v>
      </c>
      <c r="U30" s="93">
        <f t="shared" si="6"/>
        <v>0</v>
      </c>
      <c r="V30" s="93">
        <f t="shared" si="7"/>
        <v>0</v>
      </c>
      <c r="W30" s="94" t="str">
        <f t="shared" si="8"/>
        <v xml:space="preserve"> </v>
      </c>
      <c r="X30" s="104"/>
      <c r="Y30" s="105" t="str">
        <f t="shared" si="9"/>
        <v xml:space="preserve"> </v>
      </c>
      <c r="Z30" s="59"/>
      <c r="AA30" s="59" t="s">
        <v>28</v>
      </c>
      <c r="AB30" s="115"/>
      <c r="AC30" s="109"/>
      <c r="AD30" s="110" t="s">
        <v>28</v>
      </c>
    </row>
    <row r="31" spans="2:30" x14ac:dyDescent="0.25">
      <c r="B31" s="55">
        <v>22</v>
      </c>
      <c r="C31" s="56"/>
      <c r="D31" s="62"/>
      <c r="E31" s="58"/>
      <c r="F31" s="59"/>
      <c r="G31" s="61"/>
      <c r="H31" s="63" t="s">
        <v>28</v>
      </c>
      <c r="I31" s="74"/>
      <c r="J31" s="75"/>
      <c r="K31" s="76">
        <f t="shared" si="0"/>
        <v>0</v>
      </c>
      <c r="L31" s="75"/>
      <c r="M31" s="77">
        <f t="shared" si="1"/>
        <v>0</v>
      </c>
      <c r="N31" s="78">
        <f t="shared" si="10"/>
        <v>0</v>
      </c>
      <c r="O31" s="87"/>
      <c r="P31" s="88">
        <f t="shared" si="2"/>
        <v>0</v>
      </c>
      <c r="Q31" s="89"/>
      <c r="R31" s="90">
        <f t="shared" si="3"/>
        <v>0</v>
      </c>
      <c r="S31" s="91">
        <f t="shared" si="4"/>
        <v>0</v>
      </c>
      <c r="T31" s="92">
        <f t="shared" si="5"/>
        <v>0</v>
      </c>
      <c r="U31" s="93">
        <f t="shared" si="6"/>
        <v>0</v>
      </c>
      <c r="V31" s="93">
        <f t="shared" si="7"/>
        <v>0</v>
      </c>
      <c r="W31" s="94" t="str">
        <f t="shared" si="8"/>
        <v xml:space="preserve"> </v>
      </c>
      <c r="X31" s="104"/>
      <c r="Y31" s="105" t="str">
        <f t="shared" si="9"/>
        <v xml:space="preserve"> </v>
      </c>
      <c r="Z31" s="59"/>
      <c r="AA31" s="59" t="s">
        <v>28</v>
      </c>
      <c r="AB31" s="115"/>
      <c r="AC31" s="109"/>
      <c r="AD31" s="110" t="s">
        <v>28</v>
      </c>
    </row>
    <row r="32" spans="2:30" x14ac:dyDescent="0.25">
      <c r="B32" s="55">
        <v>23</v>
      </c>
      <c r="C32" s="56"/>
      <c r="D32" s="62"/>
      <c r="E32" s="58"/>
      <c r="F32" s="59"/>
      <c r="G32" s="61"/>
      <c r="H32" s="63" t="s">
        <v>28</v>
      </c>
      <c r="I32" s="74"/>
      <c r="J32" s="75"/>
      <c r="K32" s="76">
        <f t="shared" si="0"/>
        <v>0</v>
      </c>
      <c r="L32" s="75"/>
      <c r="M32" s="77">
        <f t="shared" si="1"/>
        <v>0</v>
      </c>
      <c r="N32" s="78">
        <f t="shared" si="10"/>
        <v>0</v>
      </c>
      <c r="O32" s="87"/>
      <c r="P32" s="88">
        <f t="shared" si="2"/>
        <v>0</v>
      </c>
      <c r="Q32" s="89"/>
      <c r="R32" s="90">
        <f t="shared" si="3"/>
        <v>0</v>
      </c>
      <c r="S32" s="91">
        <f t="shared" si="4"/>
        <v>0</v>
      </c>
      <c r="T32" s="92">
        <f t="shared" si="5"/>
        <v>0</v>
      </c>
      <c r="U32" s="93">
        <f t="shared" si="6"/>
        <v>0</v>
      </c>
      <c r="V32" s="93">
        <f t="shared" si="7"/>
        <v>0</v>
      </c>
      <c r="W32" s="94" t="str">
        <f t="shared" si="8"/>
        <v xml:space="preserve"> </v>
      </c>
      <c r="X32" s="104"/>
      <c r="Y32" s="105" t="str">
        <f t="shared" si="9"/>
        <v xml:space="preserve"> </v>
      </c>
      <c r="Z32" s="59"/>
      <c r="AA32" s="59" t="s">
        <v>28</v>
      </c>
      <c r="AB32" s="115"/>
      <c r="AC32" s="109"/>
      <c r="AD32" s="110" t="s">
        <v>28</v>
      </c>
    </row>
    <row r="33" spans="2:30" x14ac:dyDescent="0.25">
      <c r="B33" s="55">
        <v>24</v>
      </c>
      <c r="C33" s="56"/>
      <c r="D33" s="62"/>
      <c r="E33" s="58"/>
      <c r="F33" s="59"/>
      <c r="G33" s="61"/>
      <c r="H33" s="63" t="s">
        <v>28</v>
      </c>
      <c r="I33" s="74"/>
      <c r="J33" s="75"/>
      <c r="K33" s="76">
        <f t="shared" si="0"/>
        <v>0</v>
      </c>
      <c r="L33" s="75"/>
      <c r="M33" s="77">
        <f t="shared" si="1"/>
        <v>0</v>
      </c>
      <c r="N33" s="78">
        <f t="shared" si="10"/>
        <v>0</v>
      </c>
      <c r="O33" s="87"/>
      <c r="P33" s="88">
        <f t="shared" si="2"/>
        <v>0</v>
      </c>
      <c r="Q33" s="89"/>
      <c r="R33" s="90">
        <f t="shared" si="3"/>
        <v>0</v>
      </c>
      <c r="S33" s="91">
        <f t="shared" si="4"/>
        <v>0</v>
      </c>
      <c r="T33" s="92">
        <f t="shared" si="5"/>
        <v>0</v>
      </c>
      <c r="U33" s="93">
        <f t="shared" si="6"/>
        <v>0</v>
      </c>
      <c r="V33" s="93">
        <f t="shared" si="7"/>
        <v>0</v>
      </c>
      <c r="W33" s="94" t="str">
        <f t="shared" si="8"/>
        <v xml:space="preserve"> </v>
      </c>
      <c r="X33" s="104"/>
      <c r="Y33" s="105" t="str">
        <f t="shared" si="9"/>
        <v xml:space="preserve"> </v>
      </c>
      <c r="Z33" s="59"/>
      <c r="AA33" s="59" t="s">
        <v>28</v>
      </c>
      <c r="AB33" s="115"/>
      <c r="AC33" s="109"/>
      <c r="AD33" s="110" t="s">
        <v>28</v>
      </c>
    </row>
    <row r="34" spans="2:30" x14ac:dyDescent="0.25">
      <c r="B34" s="55">
        <v>25</v>
      </c>
      <c r="C34" s="56"/>
      <c r="D34" s="62"/>
      <c r="E34" s="58"/>
      <c r="F34" s="59"/>
      <c r="G34" s="61"/>
      <c r="H34" s="63" t="s">
        <v>28</v>
      </c>
      <c r="I34" s="74"/>
      <c r="J34" s="75"/>
      <c r="K34" s="76">
        <f t="shared" si="0"/>
        <v>0</v>
      </c>
      <c r="L34" s="75"/>
      <c r="M34" s="77">
        <f t="shared" si="1"/>
        <v>0</v>
      </c>
      <c r="N34" s="78">
        <f t="shared" si="10"/>
        <v>0</v>
      </c>
      <c r="O34" s="87"/>
      <c r="P34" s="88">
        <f t="shared" si="2"/>
        <v>0</v>
      </c>
      <c r="Q34" s="89"/>
      <c r="R34" s="90">
        <f t="shared" si="3"/>
        <v>0</v>
      </c>
      <c r="S34" s="91">
        <f t="shared" si="4"/>
        <v>0</v>
      </c>
      <c r="T34" s="92">
        <f t="shared" si="5"/>
        <v>0</v>
      </c>
      <c r="U34" s="93">
        <f t="shared" si="6"/>
        <v>0</v>
      </c>
      <c r="V34" s="93">
        <f t="shared" si="7"/>
        <v>0</v>
      </c>
      <c r="W34" s="94" t="str">
        <f t="shared" si="8"/>
        <v xml:space="preserve"> </v>
      </c>
      <c r="X34" s="104"/>
      <c r="Y34" s="105" t="str">
        <f t="shared" si="9"/>
        <v xml:space="preserve"> </v>
      </c>
      <c r="Z34" s="59"/>
      <c r="AA34" s="59" t="s">
        <v>28</v>
      </c>
      <c r="AB34" s="115"/>
      <c r="AC34" s="109"/>
      <c r="AD34" s="110" t="s">
        <v>28</v>
      </c>
    </row>
    <row r="35" spans="2:30" x14ac:dyDescent="0.25">
      <c r="B35" s="55">
        <v>26</v>
      </c>
      <c r="C35" s="56"/>
      <c r="D35" s="62"/>
      <c r="E35" s="58"/>
      <c r="F35" s="59"/>
      <c r="G35" s="61"/>
      <c r="H35" s="63" t="s">
        <v>28</v>
      </c>
      <c r="I35" s="74"/>
      <c r="J35" s="75"/>
      <c r="K35" s="76">
        <f t="shared" si="0"/>
        <v>0</v>
      </c>
      <c r="L35" s="75"/>
      <c r="M35" s="77">
        <f t="shared" si="1"/>
        <v>0</v>
      </c>
      <c r="N35" s="78">
        <f t="shared" si="10"/>
        <v>0</v>
      </c>
      <c r="O35" s="87"/>
      <c r="P35" s="88">
        <f t="shared" si="2"/>
        <v>0</v>
      </c>
      <c r="Q35" s="89"/>
      <c r="R35" s="90">
        <f t="shared" si="3"/>
        <v>0</v>
      </c>
      <c r="S35" s="91">
        <f t="shared" si="4"/>
        <v>0</v>
      </c>
      <c r="T35" s="92">
        <f t="shared" si="5"/>
        <v>0</v>
      </c>
      <c r="U35" s="93">
        <f t="shared" si="6"/>
        <v>0</v>
      </c>
      <c r="V35" s="93">
        <f t="shared" si="7"/>
        <v>0</v>
      </c>
      <c r="W35" s="94" t="str">
        <f t="shared" si="8"/>
        <v xml:space="preserve"> </v>
      </c>
      <c r="X35" s="104"/>
      <c r="Y35" s="105" t="str">
        <f t="shared" si="9"/>
        <v xml:space="preserve"> </v>
      </c>
      <c r="Z35" s="59"/>
      <c r="AA35" s="59" t="s">
        <v>28</v>
      </c>
      <c r="AB35" s="115"/>
      <c r="AC35" s="109"/>
      <c r="AD35" s="110" t="s">
        <v>28</v>
      </c>
    </row>
    <row r="36" spans="2:30" x14ac:dyDescent="0.25">
      <c r="B36" s="55">
        <v>27</v>
      </c>
      <c r="C36" s="56"/>
      <c r="D36" s="62"/>
      <c r="E36" s="58"/>
      <c r="F36" s="59"/>
      <c r="G36" s="61"/>
      <c r="H36" s="63" t="s">
        <v>28</v>
      </c>
      <c r="I36" s="74"/>
      <c r="J36" s="75"/>
      <c r="K36" s="76">
        <f t="shared" si="0"/>
        <v>0</v>
      </c>
      <c r="L36" s="75"/>
      <c r="M36" s="77">
        <f t="shared" si="1"/>
        <v>0</v>
      </c>
      <c r="N36" s="78">
        <f t="shared" si="10"/>
        <v>0</v>
      </c>
      <c r="O36" s="87"/>
      <c r="P36" s="88">
        <f t="shared" si="2"/>
        <v>0</v>
      </c>
      <c r="Q36" s="89"/>
      <c r="R36" s="90">
        <f t="shared" si="3"/>
        <v>0</v>
      </c>
      <c r="S36" s="91">
        <f t="shared" si="4"/>
        <v>0</v>
      </c>
      <c r="T36" s="92">
        <f t="shared" si="5"/>
        <v>0</v>
      </c>
      <c r="U36" s="93">
        <f t="shared" si="6"/>
        <v>0</v>
      </c>
      <c r="V36" s="93">
        <f t="shared" si="7"/>
        <v>0</v>
      </c>
      <c r="W36" s="94" t="str">
        <f t="shared" si="8"/>
        <v xml:space="preserve"> </v>
      </c>
      <c r="X36" s="104"/>
      <c r="Y36" s="105" t="str">
        <f t="shared" si="9"/>
        <v xml:space="preserve"> </v>
      </c>
      <c r="Z36" s="59"/>
      <c r="AA36" s="59" t="s">
        <v>28</v>
      </c>
      <c r="AB36" s="115"/>
      <c r="AC36" s="109"/>
      <c r="AD36" s="110" t="s">
        <v>28</v>
      </c>
    </row>
    <row r="37" spans="2:30" x14ac:dyDescent="0.25">
      <c r="B37" s="55">
        <v>28</v>
      </c>
      <c r="C37" s="56"/>
      <c r="D37" s="62"/>
      <c r="E37" s="58"/>
      <c r="F37" s="59"/>
      <c r="G37" s="61"/>
      <c r="H37" s="63" t="s">
        <v>28</v>
      </c>
      <c r="I37" s="74"/>
      <c r="J37" s="75"/>
      <c r="K37" s="76">
        <f t="shared" si="0"/>
        <v>0</v>
      </c>
      <c r="L37" s="75"/>
      <c r="M37" s="77">
        <f t="shared" si="1"/>
        <v>0</v>
      </c>
      <c r="N37" s="78">
        <f t="shared" si="10"/>
        <v>0</v>
      </c>
      <c r="O37" s="87"/>
      <c r="P37" s="88">
        <f t="shared" si="2"/>
        <v>0</v>
      </c>
      <c r="Q37" s="89"/>
      <c r="R37" s="90">
        <f t="shared" si="3"/>
        <v>0</v>
      </c>
      <c r="S37" s="91">
        <f t="shared" si="4"/>
        <v>0</v>
      </c>
      <c r="T37" s="92">
        <f t="shared" si="5"/>
        <v>0</v>
      </c>
      <c r="U37" s="93">
        <f t="shared" si="6"/>
        <v>0</v>
      </c>
      <c r="V37" s="93">
        <f t="shared" si="7"/>
        <v>0</v>
      </c>
      <c r="W37" s="94" t="str">
        <f t="shared" si="8"/>
        <v xml:space="preserve"> </v>
      </c>
      <c r="X37" s="104"/>
      <c r="Y37" s="105" t="str">
        <f t="shared" si="9"/>
        <v xml:space="preserve"> </v>
      </c>
      <c r="Z37" s="59"/>
      <c r="AA37" s="59" t="s">
        <v>28</v>
      </c>
      <c r="AB37" s="115"/>
      <c r="AC37" s="109"/>
      <c r="AD37" s="110" t="s">
        <v>28</v>
      </c>
    </row>
    <row r="38" spans="2:30" x14ac:dyDescent="0.25">
      <c r="B38" s="55">
        <v>29</v>
      </c>
      <c r="C38" s="56"/>
      <c r="D38" s="62"/>
      <c r="E38" s="58"/>
      <c r="F38" s="59"/>
      <c r="G38" s="61"/>
      <c r="H38" s="63" t="s">
        <v>28</v>
      </c>
      <c r="I38" s="74"/>
      <c r="J38" s="75"/>
      <c r="K38" s="76">
        <f t="shared" si="0"/>
        <v>0</v>
      </c>
      <c r="L38" s="75"/>
      <c r="M38" s="77">
        <f t="shared" si="1"/>
        <v>0</v>
      </c>
      <c r="N38" s="78">
        <f t="shared" si="10"/>
        <v>0</v>
      </c>
      <c r="O38" s="87"/>
      <c r="P38" s="88">
        <f t="shared" si="2"/>
        <v>0</v>
      </c>
      <c r="Q38" s="89"/>
      <c r="R38" s="90">
        <f t="shared" si="3"/>
        <v>0</v>
      </c>
      <c r="S38" s="91">
        <f t="shared" si="4"/>
        <v>0</v>
      </c>
      <c r="T38" s="92">
        <f t="shared" si="5"/>
        <v>0</v>
      </c>
      <c r="U38" s="93">
        <f t="shared" si="6"/>
        <v>0</v>
      </c>
      <c r="V38" s="93">
        <f t="shared" si="7"/>
        <v>0</v>
      </c>
      <c r="W38" s="94" t="str">
        <f t="shared" si="8"/>
        <v xml:space="preserve"> </v>
      </c>
      <c r="X38" s="104"/>
      <c r="Y38" s="105" t="str">
        <f t="shared" si="9"/>
        <v xml:space="preserve"> </v>
      </c>
      <c r="Z38" s="59"/>
      <c r="AA38" s="59" t="s">
        <v>28</v>
      </c>
      <c r="AB38" s="115"/>
      <c r="AC38" s="109"/>
      <c r="AD38" s="110" t="s">
        <v>28</v>
      </c>
    </row>
    <row r="39" spans="2:30" x14ac:dyDescent="0.25">
      <c r="B39" s="55">
        <v>30</v>
      </c>
      <c r="C39" s="56"/>
      <c r="D39" s="62"/>
      <c r="E39" s="58"/>
      <c r="F39" s="59"/>
      <c r="G39" s="61"/>
      <c r="H39" s="63" t="s">
        <v>28</v>
      </c>
      <c r="I39" s="74"/>
      <c r="J39" s="75"/>
      <c r="K39" s="76">
        <f t="shared" si="0"/>
        <v>0</v>
      </c>
      <c r="L39" s="75"/>
      <c r="M39" s="77">
        <f t="shared" si="1"/>
        <v>0</v>
      </c>
      <c r="N39" s="78">
        <f t="shared" si="10"/>
        <v>0</v>
      </c>
      <c r="O39" s="87"/>
      <c r="P39" s="88">
        <f t="shared" si="2"/>
        <v>0</v>
      </c>
      <c r="Q39" s="89"/>
      <c r="R39" s="90">
        <f t="shared" si="3"/>
        <v>0</v>
      </c>
      <c r="S39" s="91">
        <f t="shared" si="4"/>
        <v>0</v>
      </c>
      <c r="T39" s="92">
        <f t="shared" si="5"/>
        <v>0</v>
      </c>
      <c r="U39" s="93">
        <f t="shared" si="6"/>
        <v>0</v>
      </c>
      <c r="V39" s="93">
        <f t="shared" si="7"/>
        <v>0</v>
      </c>
      <c r="W39" s="94" t="str">
        <f t="shared" si="8"/>
        <v xml:space="preserve"> </v>
      </c>
      <c r="X39" s="104"/>
      <c r="Y39" s="105" t="str">
        <f t="shared" si="9"/>
        <v xml:space="preserve"> </v>
      </c>
      <c r="Z39" s="59"/>
      <c r="AA39" s="59" t="s">
        <v>28</v>
      </c>
      <c r="AB39" s="115"/>
      <c r="AC39" s="109"/>
      <c r="AD39" s="110" t="s">
        <v>28</v>
      </c>
    </row>
    <row r="40" spans="2:30" x14ac:dyDescent="0.25">
      <c r="B40" s="55">
        <v>31</v>
      </c>
      <c r="C40" s="56"/>
      <c r="D40" s="62"/>
      <c r="E40" s="58"/>
      <c r="F40" s="59"/>
      <c r="G40" s="61"/>
      <c r="H40" s="63" t="s">
        <v>28</v>
      </c>
      <c r="I40" s="74"/>
      <c r="J40" s="75"/>
      <c r="K40" s="76">
        <f t="shared" si="0"/>
        <v>0</v>
      </c>
      <c r="L40" s="75"/>
      <c r="M40" s="77">
        <f t="shared" si="1"/>
        <v>0</v>
      </c>
      <c r="N40" s="78">
        <f t="shared" si="10"/>
        <v>0</v>
      </c>
      <c r="O40" s="87"/>
      <c r="P40" s="88">
        <f t="shared" si="2"/>
        <v>0</v>
      </c>
      <c r="Q40" s="89"/>
      <c r="R40" s="90">
        <f t="shared" si="3"/>
        <v>0</v>
      </c>
      <c r="S40" s="91">
        <f t="shared" si="4"/>
        <v>0</v>
      </c>
      <c r="T40" s="92">
        <f t="shared" si="5"/>
        <v>0</v>
      </c>
      <c r="U40" s="93">
        <f t="shared" si="6"/>
        <v>0</v>
      </c>
      <c r="V40" s="93">
        <f t="shared" si="7"/>
        <v>0</v>
      </c>
      <c r="W40" s="94" t="str">
        <f t="shared" si="8"/>
        <v xml:space="preserve"> </v>
      </c>
      <c r="X40" s="104"/>
      <c r="Y40" s="105" t="str">
        <f t="shared" si="9"/>
        <v xml:space="preserve"> </v>
      </c>
      <c r="Z40" s="59"/>
      <c r="AA40" s="59" t="s">
        <v>28</v>
      </c>
      <c r="AB40" s="115"/>
      <c r="AC40" s="109"/>
      <c r="AD40" s="110" t="s">
        <v>28</v>
      </c>
    </row>
    <row r="41" spans="2:30" x14ac:dyDescent="0.25">
      <c r="B41" s="55">
        <v>32</v>
      </c>
      <c r="C41" s="56"/>
      <c r="D41" s="62"/>
      <c r="E41" s="58"/>
      <c r="F41" s="59"/>
      <c r="G41" s="61"/>
      <c r="H41" s="63" t="s">
        <v>28</v>
      </c>
      <c r="I41" s="74"/>
      <c r="J41" s="75"/>
      <c r="K41" s="76">
        <f t="shared" si="0"/>
        <v>0</v>
      </c>
      <c r="L41" s="75"/>
      <c r="M41" s="77">
        <f t="shared" si="1"/>
        <v>0</v>
      </c>
      <c r="N41" s="78">
        <f t="shared" si="10"/>
        <v>0</v>
      </c>
      <c r="O41" s="87"/>
      <c r="P41" s="88">
        <f t="shared" si="2"/>
        <v>0</v>
      </c>
      <c r="Q41" s="89"/>
      <c r="R41" s="90">
        <f t="shared" si="3"/>
        <v>0</v>
      </c>
      <c r="S41" s="91">
        <f t="shared" si="4"/>
        <v>0</v>
      </c>
      <c r="T41" s="92">
        <f t="shared" si="5"/>
        <v>0</v>
      </c>
      <c r="U41" s="93">
        <f t="shared" si="6"/>
        <v>0</v>
      </c>
      <c r="V41" s="93">
        <f t="shared" si="7"/>
        <v>0</v>
      </c>
      <c r="W41" s="94" t="str">
        <f t="shared" si="8"/>
        <v xml:space="preserve"> </v>
      </c>
      <c r="X41" s="104"/>
      <c r="Y41" s="105" t="str">
        <f t="shared" si="9"/>
        <v xml:space="preserve"> </v>
      </c>
      <c r="Z41" s="59"/>
      <c r="AA41" s="59" t="s">
        <v>28</v>
      </c>
      <c r="AB41" s="115"/>
      <c r="AC41" s="109"/>
      <c r="AD41" s="110" t="s">
        <v>28</v>
      </c>
    </row>
    <row r="42" spans="2:30" x14ac:dyDescent="0.25">
      <c r="B42" s="55">
        <v>33</v>
      </c>
      <c r="C42" s="56"/>
      <c r="D42" s="62"/>
      <c r="E42" s="58"/>
      <c r="F42" s="59"/>
      <c r="G42" s="61"/>
      <c r="H42" s="63" t="s">
        <v>28</v>
      </c>
      <c r="I42" s="74"/>
      <c r="J42" s="75"/>
      <c r="K42" s="76">
        <f t="shared" ref="K42:K59" si="11">(L42-J42)/2+J42</f>
        <v>0</v>
      </c>
      <c r="L42" s="75"/>
      <c r="M42" s="77">
        <f t="shared" ref="M42:M59" si="12">IF(X42="retired","0",IF(G42="opportunity",((L42*(I42+0.1)-K42*I42)/4*2+K42*I42)*-1,(L42*(I42+0.1)-K42*I42)/4*2+K42*I42))*1000</f>
        <v>0</v>
      </c>
      <c r="N42" s="78">
        <f t="shared" si="10"/>
        <v>0</v>
      </c>
      <c r="O42" s="87"/>
      <c r="P42" s="88">
        <f t="shared" ref="P42:P59" si="13">(Q42-O42)/2+O42</f>
        <v>0</v>
      </c>
      <c r="Q42" s="89"/>
      <c r="R42" s="90">
        <f t="shared" ref="R42:R59" si="14">IF(X42="retired",0,IF(G42="opportunity",((Q42*(I42+0.1)-P42*I42)/4*2+P42*I42)*-1,(Q42*(I42+0.1)-P42*I42)/4*2+P42*I42))</f>
        <v>0</v>
      </c>
      <c r="S42" s="91">
        <f t="shared" ref="S42:S59" si="15">IF(R42=0,0,IF(ABS(R42)&lt;$AM$10,"Very Low",IF(ABS(R42)&lt;$AM$11,"Low",IF(ABS(R42)&lt;$AM$12,"Moderate",IF(ABS(R42)&lt;$AM$13,"High",IF(ABS(R42)&gt;=$AM$14,"Extreme",0))))))</f>
        <v>0</v>
      </c>
      <c r="T42" s="92">
        <f t="shared" ref="T42:T59" si="16">IF(OR(M42=0,R42=0),0,ABS(M42+(R42/12*0.03*$M$2+R42*15000)))</f>
        <v>0</v>
      </c>
      <c r="U42" s="93">
        <f t="shared" ref="U42:U59" si="17">IF(E42="construction",IF(F42="yes",R42,0),0)</f>
        <v>0</v>
      </c>
      <c r="V42" s="93">
        <f t="shared" ref="V42:V59" si="18">IF(E42="design",IF(F42="yes",R42,0),0)</f>
        <v>0</v>
      </c>
      <c r="W42" s="94" t="str">
        <f t="shared" ref="W42:W59" si="19">IF(V42=0," ",IF(E42="construction","No Impact",IF(ABS(V42)&lt;1,"Green",IF(ABS(V42)&lt;3,"Yellow",IF(ABS(V42)&gt;3,"Red"," ")))))</f>
        <v xml:space="preserve"> </v>
      </c>
      <c r="X42" s="104"/>
      <c r="Y42" s="105" t="str">
        <f t="shared" ref="Y42:Y59" si="20">IF(T42&gt;0,RANK(T42,$T$10:$T$503)," ")</f>
        <v xml:space="preserve"> </v>
      </c>
      <c r="Z42" s="59"/>
      <c r="AA42" s="59" t="s">
        <v>28</v>
      </c>
      <c r="AB42" s="115"/>
      <c r="AC42" s="109"/>
      <c r="AD42" s="110" t="s">
        <v>28</v>
      </c>
    </row>
    <row r="43" spans="2:30" x14ac:dyDescent="0.25">
      <c r="B43" s="55">
        <v>34</v>
      </c>
      <c r="C43" s="56"/>
      <c r="D43" s="62"/>
      <c r="E43" s="58"/>
      <c r="F43" s="59"/>
      <c r="G43" s="61"/>
      <c r="H43" s="63" t="s">
        <v>28</v>
      </c>
      <c r="I43" s="74"/>
      <c r="J43" s="75"/>
      <c r="K43" s="76">
        <f t="shared" si="11"/>
        <v>0</v>
      </c>
      <c r="L43" s="75"/>
      <c r="M43" s="77">
        <f t="shared" si="12"/>
        <v>0</v>
      </c>
      <c r="N43" s="78">
        <f t="shared" si="10"/>
        <v>0</v>
      </c>
      <c r="O43" s="87"/>
      <c r="P43" s="88">
        <f t="shared" si="13"/>
        <v>0</v>
      </c>
      <c r="Q43" s="89"/>
      <c r="R43" s="90">
        <f t="shared" si="14"/>
        <v>0</v>
      </c>
      <c r="S43" s="91">
        <f t="shared" si="15"/>
        <v>0</v>
      </c>
      <c r="T43" s="92">
        <f t="shared" si="16"/>
        <v>0</v>
      </c>
      <c r="U43" s="93">
        <f t="shared" si="17"/>
        <v>0</v>
      </c>
      <c r="V43" s="93">
        <f t="shared" si="18"/>
        <v>0</v>
      </c>
      <c r="W43" s="94" t="str">
        <f t="shared" si="19"/>
        <v xml:space="preserve"> </v>
      </c>
      <c r="X43" s="104"/>
      <c r="Y43" s="105" t="str">
        <f t="shared" si="20"/>
        <v xml:space="preserve"> </v>
      </c>
      <c r="Z43" s="59"/>
      <c r="AA43" s="59" t="s">
        <v>28</v>
      </c>
      <c r="AB43" s="115"/>
      <c r="AC43" s="109"/>
      <c r="AD43" s="110" t="s">
        <v>28</v>
      </c>
    </row>
    <row r="44" spans="2:30" x14ac:dyDescent="0.25">
      <c r="B44" s="55">
        <v>35</v>
      </c>
      <c r="C44" s="56"/>
      <c r="D44" s="62"/>
      <c r="E44" s="58"/>
      <c r="F44" s="59"/>
      <c r="G44" s="61"/>
      <c r="H44" s="63" t="s">
        <v>28</v>
      </c>
      <c r="I44" s="74"/>
      <c r="J44" s="75"/>
      <c r="K44" s="76">
        <f t="shared" si="11"/>
        <v>0</v>
      </c>
      <c r="L44" s="75"/>
      <c r="M44" s="77">
        <f t="shared" si="12"/>
        <v>0</v>
      </c>
      <c r="N44" s="78">
        <f t="shared" si="10"/>
        <v>0</v>
      </c>
      <c r="O44" s="87"/>
      <c r="P44" s="88">
        <f t="shared" si="13"/>
        <v>0</v>
      </c>
      <c r="Q44" s="89"/>
      <c r="R44" s="90">
        <f t="shared" si="14"/>
        <v>0</v>
      </c>
      <c r="S44" s="91">
        <f t="shared" si="15"/>
        <v>0</v>
      </c>
      <c r="T44" s="92">
        <f t="shared" si="16"/>
        <v>0</v>
      </c>
      <c r="U44" s="93">
        <f t="shared" si="17"/>
        <v>0</v>
      </c>
      <c r="V44" s="93">
        <f t="shared" si="18"/>
        <v>0</v>
      </c>
      <c r="W44" s="94" t="str">
        <f t="shared" si="19"/>
        <v xml:space="preserve"> </v>
      </c>
      <c r="X44" s="104"/>
      <c r="Y44" s="105" t="str">
        <f t="shared" si="20"/>
        <v xml:space="preserve"> </v>
      </c>
      <c r="Z44" s="59"/>
      <c r="AA44" s="59" t="s">
        <v>28</v>
      </c>
      <c r="AB44" s="115"/>
      <c r="AC44" s="109"/>
      <c r="AD44" s="110" t="s">
        <v>28</v>
      </c>
    </row>
    <row r="45" spans="2:30" x14ac:dyDescent="0.25">
      <c r="B45" s="55">
        <v>36</v>
      </c>
      <c r="C45" s="56"/>
      <c r="D45" s="62"/>
      <c r="E45" s="58"/>
      <c r="F45" s="59"/>
      <c r="G45" s="61"/>
      <c r="H45" s="63" t="s">
        <v>28</v>
      </c>
      <c r="I45" s="74"/>
      <c r="J45" s="75"/>
      <c r="K45" s="76">
        <f t="shared" si="11"/>
        <v>0</v>
      </c>
      <c r="L45" s="75"/>
      <c r="M45" s="77">
        <f t="shared" si="12"/>
        <v>0</v>
      </c>
      <c r="N45" s="78">
        <f t="shared" si="10"/>
        <v>0</v>
      </c>
      <c r="O45" s="87"/>
      <c r="P45" s="88">
        <f t="shared" si="13"/>
        <v>0</v>
      </c>
      <c r="Q45" s="89"/>
      <c r="R45" s="90">
        <f t="shared" si="14"/>
        <v>0</v>
      </c>
      <c r="S45" s="91">
        <f t="shared" si="15"/>
        <v>0</v>
      </c>
      <c r="T45" s="92">
        <f t="shared" si="16"/>
        <v>0</v>
      </c>
      <c r="U45" s="93">
        <f t="shared" si="17"/>
        <v>0</v>
      </c>
      <c r="V45" s="93">
        <f t="shared" si="18"/>
        <v>0</v>
      </c>
      <c r="W45" s="94" t="str">
        <f t="shared" si="19"/>
        <v xml:space="preserve"> </v>
      </c>
      <c r="X45" s="104"/>
      <c r="Y45" s="105" t="str">
        <f t="shared" si="20"/>
        <v xml:space="preserve"> </v>
      </c>
      <c r="Z45" s="59"/>
      <c r="AA45" s="59" t="s">
        <v>28</v>
      </c>
      <c r="AB45" s="115"/>
      <c r="AC45" s="109"/>
      <c r="AD45" s="110" t="s">
        <v>28</v>
      </c>
    </row>
    <row r="46" spans="2:30" x14ac:dyDescent="0.25">
      <c r="B46" s="55">
        <v>37</v>
      </c>
      <c r="C46" s="56"/>
      <c r="D46" s="62"/>
      <c r="E46" s="58"/>
      <c r="F46" s="59"/>
      <c r="G46" s="61"/>
      <c r="H46" s="63" t="s">
        <v>28</v>
      </c>
      <c r="I46" s="74"/>
      <c r="J46" s="75"/>
      <c r="K46" s="76">
        <f t="shared" si="11"/>
        <v>0</v>
      </c>
      <c r="L46" s="75"/>
      <c r="M46" s="77">
        <f t="shared" si="12"/>
        <v>0</v>
      </c>
      <c r="N46" s="78">
        <f t="shared" si="10"/>
        <v>0</v>
      </c>
      <c r="O46" s="87"/>
      <c r="P46" s="88">
        <f t="shared" si="13"/>
        <v>0</v>
      </c>
      <c r="Q46" s="89"/>
      <c r="R46" s="90">
        <f t="shared" si="14"/>
        <v>0</v>
      </c>
      <c r="S46" s="91">
        <f t="shared" si="15"/>
        <v>0</v>
      </c>
      <c r="T46" s="92">
        <f t="shared" si="16"/>
        <v>0</v>
      </c>
      <c r="U46" s="93">
        <f t="shared" si="17"/>
        <v>0</v>
      </c>
      <c r="V46" s="93">
        <f t="shared" si="18"/>
        <v>0</v>
      </c>
      <c r="W46" s="94" t="str">
        <f t="shared" si="19"/>
        <v xml:space="preserve"> </v>
      </c>
      <c r="X46" s="104"/>
      <c r="Y46" s="105" t="str">
        <f t="shared" si="20"/>
        <v xml:space="preserve"> </v>
      </c>
      <c r="Z46" s="59"/>
      <c r="AA46" s="59" t="s">
        <v>28</v>
      </c>
      <c r="AB46" s="115"/>
      <c r="AC46" s="109"/>
      <c r="AD46" s="110" t="s">
        <v>28</v>
      </c>
    </row>
    <row r="47" spans="2:30" x14ac:dyDescent="0.25">
      <c r="B47" s="55">
        <v>38</v>
      </c>
      <c r="C47" s="56"/>
      <c r="D47" s="62"/>
      <c r="E47" s="58"/>
      <c r="F47" s="59"/>
      <c r="G47" s="61"/>
      <c r="H47" s="63" t="s">
        <v>28</v>
      </c>
      <c r="I47" s="74"/>
      <c r="J47" s="75"/>
      <c r="K47" s="76">
        <f t="shared" si="11"/>
        <v>0</v>
      </c>
      <c r="L47" s="75"/>
      <c r="M47" s="77">
        <f t="shared" si="12"/>
        <v>0</v>
      </c>
      <c r="N47" s="78">
        <f t="shared" si="10"/>
        <v>0</v>
      </c>
      <c r="O47" s="87"/>
      <c r="P47" s="88">
        <f t="shared" si="13"/>
        <v>0</v>
      </c>
      <c r="Q47" s="89"/>
      <c r="R47" s="90">
        <f t="shared" si="14"/>
        <v>0</v>
      </c>
      <c r="S47" s="91">
        <f t="shared" si="15"/>
        <v>0</v>
      </c>
      <c r="T47" s="92">
        <f t="shared" si="16"/>
        <v>0</v>
      </c>
      <c r="U47" s="93">
        <f t="shared" si="17"/>
        <v>0</v>
      </c>
      <c r="V47" s="93">
        <f t="shared" si="18"/>
        <v>0</v>
      </c>
      <c r="W47" s="94" t="str">
        <f t="shared" si="19"/>
        <v xml:space="preserve"> </v>
      </c>
      <c r="X47" s="104"/>
      <c r="Y47" s="105" t="str">
        <f t="shared" si="20"/>
        <v xml:space="preserve"> </v>
      </c>
      <c r="Z47" s="59"/>
      <c r="AA47" s="59" t="s">
        <v>28</v>
      </c>
      <c r="AB47" s="115"/>
      <c r="AC47" s="109"/>
      <c r="AD47" s="110" t="s">
        <v>28</v>
      </c>
    </row>
    <row r="48" spans="2:30" x14ac:dyDescent="0.25">
      <c r="B48" s="55">
        <v>39</v>
      </c>
      <c r="C48" s="56"/>
      <c r="D48" s="62"/>
      <c r="E48" s="58"/>
      <c r="F48" s="59"/>
      <c r="G48" s="61"/>
      <c r="H48" s="63" t="s">
        <v>28</v>
      </c>
      <c r="I48" s="74"/>
      <c r="J48" s="75"/>
      <c r="K48" s="76">
        <f t="shared" si="11"/>
        <v>0</v>
      </c>
      <c r="L48" s="75"/>
      <c r="M48" s="77">
        <f t="shared" si="12"/>
        <v>0</v>
      </c>
      <c r="N48" s="78">
        <f t="shared" si="10"/>
        <v>0</v>
      </c>
      <c r="O48" s="87"/>
      <c r="P48" s="88">
        <f t="shared" si="13"/>
        <v>0</v>
      </c>
      <c r="Q48" s="89"/>
      <c r="R48" s="90">
        <f t="shared" si="14"/>
        <v>0</v>
      </c>
      <c r="S48" s="91">
        <f t="shared" si="15"/>
        <v>0</v>
      </c>
      <c r="T48" s="92">
        <f t="shared" si="16"/>
        <v>0</v>
      </c>
      <c r="U48" s="93">
        <f t="shared" si="17"/>
        <v>0</v>
      </c>
      <c r="V48" s="93">
        <f t="shared" si="18"/>
        <v>0</v>
      </c>
      <c r="W48" s="94" t="str">
        <f t="shared" si="19"/>
        <v xml:space="preserve"> </v>
      </c>
      <c r="X48" s="104"/>
      <c r="Y48" s="105" t="str">
        <f t="shared" si="20"/>
        <v xml:space="preserve"> </v>
      </c>
      <c r="Z48" s="59"/>
      <c r="AA48" s="59" t="s">
        <v>28</v>
      </c>
      <c r="AB48" s="115"/>
      <c r="AC48" s="109"/>
      <c r="AD48" s="110" t="s">
        <v>28</v>
      </c>
    </row>
    <row r="49" spans="1:30" x14ac:dyDescent="0.25">
      <c r="B49" s="55">
        <v>40</v>
      </c>
      <c r="C49" s="56"/>
      <c r="D49" s="62"/>
      <c r="E49" s="58"/>
      <c r="F49" s="59"/>
      <c r="G49" s="61"/>
      <c r="H49" s="63" t="s">
        <v>28</v>
      </c>
      <c r="I49" s="74"/>
      <c r="J49" s="75"/>
      <c r="K49" s="76">
        <f t="shared" si="11"/>
        <v>0</v>
      </c>
      <c r="L49" s="75"/>
      <c r="M49" s="77">
        <f t="shared" si="12"/>
        <v>0</v>
      </c>
      <c r="N49" s="78">
        <f t="shared" si="10"/>
        <v>0</v>
      </c>
      <c r="O49" s="87"/>
      <c r="P49" s="88">
        <f t="shared" si="13"/>
        <v>0</v>
      </c>
      <c r="Q49" s="89"/>
      <c r="R49" s="90">
        <f t="shared" si="14"/>
        <v>0</v>
      </c>
      <c r="S49" s="91">
        <f t="shared" si="15"/>
        <v>0</v>
      </c>
      <c r="T49" s="92">
        <f t="shared" si="16"/>
        <v>0</v>
      </c>
      <c r="U49" s="93">
        <f t="shared" si="17"/>
        <v>0</v>
      </c>
      <c r="V49" s="93">
        <f t="shared" si="18"/>
        <v>0</v>
      </c>
      <c r="W49" s="94" t="str">
        <f t="shared" si="19"/>
        <v xml:space="preserve"> </v>
      </c>
      <c r="X49" s="104"/>
      <c r="Y49" s="105" t="str">
        <f t="shared" si="20"/>
        <v xml:space="preserve"> </v>
      </c>
      <c r="Z49" s="59"/>
      <c r="AA49" s="59" t="s">
        <v>28</v>
      </c>
      <c r="AB49" s="115"/>
      <c r="AC49" s="109"/>
      <c r="AD49" s="110" t="s">
        <v>28</v>
      </c>
    </row>
    <row r="50" spans="1:30" x14ac:dyDescent="0.25">
      <c r="B50" s="55">
        <v>41</v>
      </c>
      <c r="C50" s="56"/>
      <c r="D50" s="62"/>
      <c r="E50" s="58"/>
      <c r="F50" s="59"/>
      <c r="G50" s="61"/>
      <c r="H50" s="63" t="s">
        <v>28</v>
      </c>
      <c r="I50" s="74"/>
      <c r="J50" s="75"/>
      <c r="K50" s="76">
        <f t="shared" si="11"/>
        <v>0</v>
      </c>
      <c r="L50" s="75"/>
      <c r="M50" s="77">
        <f t="shared" si="12"/>
        <v>0</v>
      </c>
      <c r="N50" s="78">
        <f t="shared" si="10"/>
        <v>0</v>
      </c>
      <c r="O50" s="87"/>
      <c r="P50" s="88">
        <f t="shared" si="13"/>
        <v>0</v>
      </c>
      <c r="Q50" s="89"/>
      <c r="R50" s="90">
        <f t="shared" si="14"/>
        <v>0</v>
      </c>
      <c r="S50" s="91">
        <f t="shared" si="15"/>
        <v>0</v>
      </c>
      <c r="T50" s="92">
        <f t="shared" si="16"/>
        <v>0</v>
      </c>
      <c r="U50" s="93">
        <f t="shared" si="17"/>
        <v>0</v>
      </c>
      <c r="V50" s="93">
        <f t="shared" si="18"/>
        <v>0</v>
      </c>
      <c r="W50" s="94" t="str">
        <f t="shared" si="19"/>
        <v xml:space="preserve"> </v>
      </c>
      <c r="X50" s="104"/>
      <c r="Y50" s="105" t="str">
        <f t="shared" si="20"/>
        <v xml:space="preserve"> </v>
      </c>
      <c r="Z50" s="59"/>
      <c r="AA50" s="59" t="s">
        <v>28</v>
      </c>
      <c r="AB50" s="115"/>
      <c r="AC50" s="109"/>
      <c r="AD50" s="110" t="s">
        <v>28</v>
      </c>
    </row>
    <row r="51" spans="1:30" x14ac:dyDescent="0.25">
      <c r="B51" s="55">
        <v>42</v>
      </c>
      <c r="C51" s="56"/>
      <c r="D51" s="62"/>
      <c r="E51" s="58"/>
      <c r="F51" s="59"/>
      <c r="G51" s="61"/>
      <c r="H51" s="63" t="s">
        <v>28</v>
      </c>
      <c r="I51" s="74"/>
      <c r="J51" s="75"/>
      <c r="K51" s="76">
        <f t="shared" si="11"/>
        <v>0</v>
      </c>
      <c r="L51" s="75"/>
      <c r="M51" s="77">
        <f t="shared" si="12"/>
        <v>0</v>
      </c>
      <c r="N51" s="78">
        <f t="shared" si="10"/>
        <v>0</v>
      </c>
      <c r="O51" s="87"/>
      <c r="P51" s="88">
        <f t="shared" si="13"/>
        <v>0</v>
      </c>
      <c r="Q51" s="89"/>
      <c r="R51" s="90">
        <f t="shared" si="14"/>
        <v>0</v>
      </c>
      <c r="S51" s="91">
        <f t="shared" si="15"/>
        <v>0</v>
      </c>
      <c r="T51" s="92">
        <f t="shared" si="16"/>
        <v>0</v>
      </c>
      <c r="U51" s="93">
        <f t="shared" si="17"/>
        <v>0</v>
      </c>
      <c r="V51" s="93">
        <f t="shared" si="18"/>
        <v>0</v>
      </c>
      <c r="W51" s="94" t="str">
        <f t="shared" si="19"/>
        <v xml:space="preserve"> </v>
      </c>
      <c r="X51" s="104"/>
      <c r="Y51" s="105" t="str">
        <f t="shared" si="20"/>
        <v xml:space="preserve"> </v>
      </c>
      <c r="Z51" s="59"/>
      <c r="AA51" s="59" t="s">
        <v>28</v>
      </c>
      <c r="AB51" s="115"/>
      <c r="AC51" s="109"/>
      <c r="AD51" s="110" t="s">
        <v>28</v>
      </c>
    </row>
    <row r="52" spans="1:30" x14ac:dyDescent="0.25">
      <c r="B52" s="55">
        <v>43</v>
      </c>
      <c r="C52" s="56"/>
      <c r="D52" s="62"/>
      <c r="E52" s="58"/>
      <c r="F52" s="59"/>
      <c r="G52" s="61"/>
      <c r="H52" s="63" t="s">
        <v>28</v>
      </c>
      <c r="I52" s="74"/>
      <c r="J52" s="75"/>
      <c r="K52" s="76">
        <f t="shared" si="11"/>
        <v>0</v>
      </c>
      <c r="L52" s="75"/>
      <c r="M52" s="77">
        <f t="shared" si="12"/>
        <v>0</v>
      </c>
      <c r="N52" s="78">
        <f t="shared" si="10"/>
        <v>0</v>
      </c>
      <c r="O52" s="87"/>
      <c r="P52" s="88">
        <f t="shared" si="13"/>
        <v>0</v>
      </c>
      <c r="Q52" s="89"/>
      <c r="R52" s="90">
        <f t="shared" si="14"/>
        <v>0</v>
      </c>
      <c r="S52" s="91">
        <f t="shared" si="15"/>
        <v>0</v>
      </c>
      <c r="T52" s="92">
        <f t="shared" si="16"/>
        <v>0</v>
      </c>
      <c r="U52" s="93">
        <f t="shared" si="17"/>
        <v>0</v>
      </c>
      <c r="V52" s="93">
        <f t="shared" si="18"/>
        <v>0</v>
      </c>
      <c r="W52" s="94" t="str">
        <f t="shared" si="19"/>
        <v xml:space="preserve"> </v>
      </c>
      <c r="X52" s="104"/>
      <c r="Y52" s="105" t="str">
        <f t="shared" si="20"/>
        <v xml:space="preserve"> </v>
      </c>
      <c r="Z52" s="59"/>
      <c r="AA52" s="59" t="s">
        <v>28</v>
      </c>
      <c r="AB52" s="115"/>
      <c r="AC52" s="109"/>
      <c r="AD52" s="110" t="s">
        <v>28</v>
      </c>
    </row>
    <row r="53" spans="1:30" x14ac:dyDescent="0.25">
      <c r="B53" s="55">
        <v>44</v>
      </c>
      <c r="C53" s="56"/>
      <c r="D53" s="62"/>
      <c r="E53" s="58"/>
      <c r="F53" s="59"/>
      <c r="G53" s="61"/>
      <c r="H53" s="63" t="s">
        <v>28</v>
      </c>
      <c r="I53" s="74"/>
      <c r="J53" s="75"/>
      <c r="K53" s="76">
        <f t="shared" si="11"/>
        <v>0</v>
      </c>
      <c r="L53" s="75"/>
      <c r="M53" s="77">
        <f t="shared" si="12"/>
        <v>0</v>
      </c>
      <c r="N53" s="78">
        <f t="shared" si="10"/>
        <v>0</v>
      </c>
      <c r="O53" s="87"/>
      <c r="P53" s="88">
        <f t="shared" si="13"/>
        <v>0</v>
      </c>
      <c r="Q53" s="89"/>
      <c r="R53" s="90">
        <f t="shared" si="14"/>
        <v>0</v>
      </c>
      <c r="S53" s="91">
        <f t="shared" si="15"/>
        <v>0</v>
      </c>
      <c r="T53" s="92">
        <f t="shared" si="16"/>
        <v>0</v>
      </c>
      <c r="U53" s="93">
        <f t="shared" si="17"/>
        <v>0</v>
      </c>
      <c r="V53" s="93">
        <f t="shared" si="18"/>
        <v>0</v>
      </c>
      <c r="W53" s="94" t="str">
        <f t="shared" si="19"/>
        <v xml:space="preserve"> </v>
      </c>
      <c r="X53" s="104"/>
      <c r="Y53" s="105" t="str">
        <f t="shared" si="20"/>
        <v xml:space="preserve"> </v>
      </c>
      <c r="Z53" s="59"/>
      <c r="AA53" s="59" t="s">
        <v>28</v>
      </c>
      <c r="AB53" s="115"/>
      <c r="AC53" s="109"/>
      <c r="AD53" s="110" t="s">
        <v>28</v>
      </c>
    </row>
    <row r="54" spans="1:30" x14ac:dyDescent="0.25">
      <c r="B54" s="55">
        <v>45</v>
      </c>
      <c r="C54" s="56"/>
      <c r="D54" s="62"/>
      <c r="E54" s="58"/>
      <c r="F54" s="59"/>
      <c r="G54" s="61"/>
      <c r="H54" s="63" t="s">
        <v>28</v>
      </c>
      <c r="I54" s="74"/>
      <c r="J54" s="75"/>
      <c r="K54" s="76">
        <f t="shared" si="11"/>
        <v>0</v>
      </c>
      <c r="L54" s="75"/>
      <c r="M54" s="77">
        <f t="shared" si="12"/>
        <v>0</v>
      </c>
      <c r="N54" s="78">
        <f t="shared" si="10"/>
        <v>0</v>
      </c>
      <c r="O54" s="87"/>
      <c r="P54" s="88">
        <f t="shared" si="13"/>
        <v>0</v>
      </c>
      <c r="Q54" s="89"/>
      <c r="R54" s="90">
        <f t="shared" si="14"/>
        <v>0</v>
      </c>
      <c r="S54" s="91">
        <f t="shared" si="15"/>
        <v>0</v>
      </c>
      <c r="T54" s="92">
        <f t="shared" si="16"/>
        <v>0</v>
      </c>
      <c r="U54" s="93">
        <f t="shared" si="17"/>
        <v>0</v>
      </c>
      <c r="V54" s="93">
        <f t="shared" si="18"/>
        <v>0</v>
      </c>
      <c r="W54" s="94" t="str">
        <f t="shared" si="19"/>
        <v xml:space="preserve"> </v>
      </c>
      <c r="X54" s="104"/>
      <c r="Y54" s="105" t="str">
        <f t="shared" si="20"/>
        <v xml:space="preserve"> </v>
      </c>
      <c r="Z54" s="59"/>
      <c r="AA54" s="59" t="s">
        <v>28</v>
      </c>
      <c r="AB54" s="115"/>
      <c r="AC54" s="109"/>
      <c r="AD54" s="110" t="s">
        <v>28</v>
      </c>
    </row>
    <row r="55" spans="1:30" x14ac:dyDescent="0.25">
      <c r="B55" s="55">
        <v>46</v>
      </c>
      <c r="C55" s="56"/>
      <c r="D55" s="62"/>
      <c r="E55" s="58"/>
      <c r="F55" s="59"/>
      <c r="G55" s="61"/>
      <c r="H55" s="63" t="s">
        <v>28</v>
      </c>
      <c r="I55" s="74"/>
      <c r="J55" s="75"/>
      <c r="K55" s="76">
        <f t="shared" si="11"/>
        <v>0</v>
      </c>
      <c r="L55" s="75"/>
      <c r="M55" s="77">
        <f t="shared" si="12"/>
        <v>0</v>
      </c>
      <c r="N55" s="78">
        <f t="shared" si="10"/>
        <v>0</v>
      </c>
      <c r="O55" s="87"/>
      <c r="P55" s="88">
        <f t="shared" si="13"/>
        <v>0</v>
      </c>
      <c r="Q55" s="89"/>
      <c r="R55" s="90">
        <f t="shared" si="14"/>
        <v>0</v>
      </c>
      <c r="S55" s="91">
        <f t="shared" si="15"/>
        <v>0</v>
      </c>
      <c r="T55" s="92">
        <f t="shared" si="16"/>
        <v>0</v>
      </c>
      <c r="U55" s="93">
        <f t="shared" si="17"/>
        <v>0</v>
      </c>
      <c r="V55" s="93">
        <f t="shared" si="18"/>
        <v>0</v>
      </c>
      <c r="W55" s="94" t="str">
        <f t="shared" si="19"/>
        <v xml:space="preserve"> </v>
      </c>
      <c r="X55" s="104"/>
      <c r="Y55" s="105" t="str">
        <f t="shared" si="20"/>
        <v xml:space="preserve"> </v>
      </c>
      <c r="Z55" s="59"/>
      <c r="AA55" s="59" t="s">
        <v>28</v>
      </c>
      <c r="AB55" s="115"/>
      <c r="AC55" s="109"/>
      <c r="AD55" s="110" t="s">
        <v>28</v>
      </c>
    </row>
    <row r="56" spans="1:30" x14ac:dyDescent="0.25">
      <c r="B56" s="55">
        <v>47</v>
      </c>
      <c r="C56" s="56"/>
      <c r="D56" s="62"/>
      <c r="E56" s="58"/>
      <c r="F56" s="59"/>
      <c r="G56" s="61"/>
      <c r="H56" s="63"/>
      <c r="I56" s="74"/>
      <c r="J56" s="75"/>
      <c r="K56" s="76">
        <f t="shared" si="11"/>
        <v>0</v>
      </c>
      <c r="L56" s="75"/>
      <c r="M56" s="77">
        <f t="shared" si="12"/>
        <v>0</v>
      </c>
      <c r="N56" s="78">
        <f t="shared" si="10"/>
        <v>0</v>
      </c>
      <c r="O56" s="87"/>
      <c r="P56" s="88">
        <f t="shared" si="13"/>
        <v>0</v>
      </c>
      <c r="Q56" s="89"/>
      <c r="R56" s="90">
        <f t="shared" si="14"/>
        <v>0</v>
      </c>
      <c r="S56" s="91">
        <f t="shared" si="15"/>
        <v>0</v>
      </c>
      <c r="T56" s="92">
        <f t="shared" si="16"/>
        <v>0</v>
      </c>
      <c r="U56" s="93">
        <f t="shared" si="17"/>
        <v>0</v>
      </c>
      <c r="V56" s="93">
        <f t="shared" si="18"/>
        <v>0</v>
      </c>
      <c r="W56" s="94" t="str">
        <f t="shared" si="19"/>
        <v xml:space="preserve"> </v>
      </c>
      <c r="X56" s="104"/>
      <c r="Y56" s="105" t="str">
        <f t="shared" si="20"/>
        <v xml:space="preserve"> </v>
      </c>
      <c r="Z56" s="59"/>
      <c r="AA56" s="59" t="s">
        <v>28</v>
      </c>
      <c r="AB56" s="115"/>
      <c r="AC56" s="109"/>
      <c r="AD56" s="110" t="s">
        <v>28</v>
      </c>
    </row>
    <row r="57" spans="1:30" x14ac:dyDescent="0.25">
      <c r="B57" s="55">
        <v>48</v>
      </c>
      <c r="C57" s="56"/>
      <c r="D57" s="62"/>
      <c r="E57" s="58"/>
      <c r="F57" s="59"/>
      <c r="G57" s="61"/>
      <c r="H57" s="63" t="s">
        <v>28</v>
      </c>
      <c r="I57" s="74"/>
      <c r="J57" s="75"/>
      <c r="K57" s="76">
        <f t="shared" si="11"/>
        <v>0</v>
      </c>
      <c r="L57" s="75"/>
      <c r="M57" s="77">
        <f t="shared" si="12"/>
        <v>0</v>
      </c>
      <c r="N57" s="78">
        <f t="shared" si="10"/>
        <v>0</v>
      </c>
      <c r="O57" s="87"/>
      <c r="P57" s="88">
        <f t="shared" si="13"/>
        <v>0</v>
      </c>
      <c r="Q57" s="89"/>
      <c r="R57" s="90">
        <f t="shared" si="14"/>
        <v>0</v>
      </c>
      <c r="S57" s="91">
        <f t="shared" si="15"/>
        <v>0</v>
      </c>
      <c r="T57" s="92">
        <f t="shared" si="16"/>
        <v>0</v>
      </c>
      <c r="U57" s="93">
        <f t="shared" si="17"/>
        <v>0</v>
      </c>
      <c r="V57" s="93">
        <f t="shared" si="18"/>
        <v>0</v>
      </c>
      <c r="W57" s="94" t="str">
        <f t="shared" si="19"/>
        <v xml:space="preserve"> </v>
      </c>
      <c r="X57" s="104"/>
      <c r="Y57" s="105" t="str">
        <f t="shared" si="20"/>
        <v xml:space="preserve"> </v>
      </c>
      <c r="Z57" s="59"/>
      <c r="AA57" s="59" t="s">
        <v>28</v>
      </c>
      <c r="AB57" s="115"/>
      <c r="AC57" s="109"/>
      <c r="AD57" s="110" t="s">
        <v>28</v>
      </c>
    </row>
    <row r="58" spans="1:30" x14ac:dyDescent="0.25">
      <c r="B58" s="55">
        <v>49</v>
      </c>
      <c r="C58" s="56"/>
      <c r="D58" s="62"/>
      <c r="E58" s="58"/>
      <c r="F58" s="59"/>
      <c r="G58" s="61"/>
      <c r="H58" s="63" t="s">
        <v>28</v>
      </c>
      <c r="I58" s="74"/>
      <c r="J58" s="75"/>
      <c r="K58" s="76">
        <f t="shared" si="11"/>
        <v>0</v>
      </c>
      <c r="L58" s="75"/>
      <c r="M58" s="77">
        <f t="shared" si="12"/>
        <v>0</v>
      </c>
      <c r="N58" s="78">
        <f t="shared" si="10"/>
        <v>0</v>
      </c>
      <c r="O58" s="87"/>
      <c r="P58" s="88">
        <f t="shared" si="13"/>
        <v>0</v>
      </c>
      <c r="Q58" s="89"/>
      <c r="R58" s="90">
        <f t="shared" si="14"/>
        <v>0</v>
      </c>
      <c r="S58" s="91">
        <f t="shared" si="15"/>
        <v>0</v>
      </c>
      <c r="T58" s="92">
        <f t="shared" si="16"/>
        <v>0</v>
      </c>
      <c r="U58" s="93">
        <f t="shared" si="17"/>
        <v>0</v>
      </c>
      <c r="V58" s="93">
        <f t="shared" si="18"/>
        <v>0</v>
      </c>
      <c r="W58" s="94" t="str">
        <f t="shared" si="19"/>
        <v xml:space="preserve"> </v>
      </c>
      <c r="X58" s="104"/>
      <c r="Y58" s="105" t="str">
        <f t="shared" si="20"/>
        <v xml:space="preserve"> </v>
      </c>
      <c r="Z58" s="59"/>
      <c r="AA58" s="59" t="s">
        <v>28</v>
      </c>
      <c r="AB58" s="115"/>
      <c r="AC58" s="109"/>
      <c r="AD58" s="110" t="s">
        <v>28</v>
      </c>
    </row>
    <row r="59" spans="1:30" ht="15.75" thickBot="1" x14ac:dyDescent="0.3">
      <c r="B59" s="64">
        <v>50</v>
      </c>
      <c r="C59" s="65"/>
      <c r="D59" s="66"/>
      <c r="E59" s="67"/>
      <c r="F59" s="68"/>
      <c r="G59" s="70"/>
      <c r="H59" s="69" t="s">
        <v>28</v>
      </c>
      <c r="I59" s="79"/>
      <c r="J59" s="80"/>
      <c r="K59" s="81">
        <f t="shared" si="11"/>
        <v>0</v>
      </c>
      <c r="L59" s="80"/>
      <c r="M59" s="82">
        <f t="shared" si="12"/>
        <v>0</v>
      </c>
      <c r="N59" s="78">
        <f t="shared" si="10"/>
        <v>0</v>
      </c>
      <c r="O59" s="95"/>
      <c r="P59" s="96">
        <f t="shared" si="13"/>
        <v>0</v>
      </c>
      <c r="Q59" s="97"/>
      <c r="R59" s="98">
        <f t="shared" si="14"/>
        <v>0</v>
      </c>
      <c r="S59" s="99">
        <f t="shared" si="15"/>
        <v>0</v>
      </c>
      <c r="T59" s="100">
        <f t="shared" si="16"/>
        <v>0</v>
      </c>
      <c r="U59" s="101">
        <f t="shared" si="17"/>
        <v>0</v>
      </c>
      <c r="V59" s="101">
        <f t="shared" si="18"/>
        <v>0</v>
      </c>
      <c r="W59" s="102" t="str">
        <f t="shared" si="19"/>
        <v xml:space="preserve"> </v>
      </c>
      <c r="X59" s="106"/>
      <c r="Y59" s="107" t="str">
        <f t="shared" si="20"/>
        <v xml:space="preserve"> </v>
      </c>
      <c r="Z59" s="68"/>
      <c r="AA59" s="68" t="s">
        <v>28</v>
      </c>
      <c r="AB59" s="116"/>
      <c r="AC59" s="111"/>
      <c r="AD59" s="112" t="s">
        <v>28</v>
      </c>
    </row>
    <row r="60" spans="1:30" s="3" customFormat="1" x14ac:dyDescent="0.25">
      <c r="A60" s="8"/>
      <c r="C60" s="4"/>
      <c r="AD60" s="4"/>
    </row>
    <row r="61" spans="1:30" s="3" customFormat="1" x14ac:dyDescent="0.25">
      <c r="A61" s="8"/>
      <c r="C61" s="4"/>
      <c r="AD61" s="4"/>
    </row>
    <row r="62" spans="1:30" s="3" customFormat="1" x14ac:dyDescent="0.25">
      <c r="A62" s="8"/>
      <c r="C62" s="4"/>
      <c r="AD62" s="4"/>
    </row>
    <row r="63" spans="1:30" s="3" customFormat="1" x14ac:dyDescent="0.25">
      <c r="A63" s="8"/>
      <c r="C63" s="4"/>
      <c r="AD63" s="4"/>
    </row>
    <row r="64" spans="1:30" s="3" customFormat="1" x14ac:dyDescent="0.25">
      <c r="A64" s="8"/>
      <c r="C64" s="4"/>
      <c r="AD64" s="4"/>
    </row>
    <row r="65" spans="1:30" s="3" customFormat="1" x14ac:dyDescent="0.25">
      <c r="A65" s="8"/>
      <c r="C65" s="4"/>
      <c r="AD65" s="4"/>
    </row>
    <row r="66" spans="1:30" s="3" customFormat="1" x14ac:dyDescent="0.25">
      <c r="A66" s="8"/>
      <c r="C66" s="4"/>
      <c r="AD66" s="4"/>
    </row>
    <row r="67" spans="1:30" s="3" customFormat="1" x14ac:dyDescent="0.25">
      <c r="A67" s="8"/>
      <c r="C67" s="4"/>
      <c r="AD67" s="4"/>
    </row>
    <row r="68" spans="1:30" s="3" customFormat="1" x14ac:dyDescent="0.25">
      <c r="A68" s="8"/>
      <c r="C68" s="4"/>
      <c r="AD68" s="4"/>
    </row>
    <row r="69" spans="1:30" s="3" customFormat="1" x14ac:dyDescent="0.25">
      <c r="A69" s="8"/>
      <c r="C69" s="4"/>
      <c r="AD69" s="4"/>
    </row>
    <row r="70" spans="1:30" s="3" customFormat="1" x14ac:dyDescent="0.25">
      <c r="A70" s="8"/>
      <c r="C70" s="4"/>
      <c r="AD70" s="4"/>
    </row>
    <row r="71" spans="1:30" s="3" customFormat="1" x14ac:dyDescent="0.25">
      <c r="A71" s="8"/>
      <c r="C71" s="4"/>
      <c r="AD71" s="4"/>
    </row>
    <row r="72" spans="1:30" s="3" customFormat="1" x14ac:dyDescent="0.25">
      <c r="A72" s="8"/>
      <c r="C72" s="4"/>
      <c r="AD72" s="4"/>
    </row>
    <row r="73" spans="1:30" s="3" customFormat="1" x14ac:dyDescent="0.25">
      <c r="A73" s="8"/>
      <c r="C73" s="4"/>
      <c r="AD73" s="4"/>
    </row>
    <row r="74" spans="1:30" s="3" customFormat="1" x14ac:dyDescent="0.25">
      <c r="A74" s="8"/>
      <c r="C74" s="4"/>
      <c r="AD74" s="4"/>
    </row>
    <row r="75" spans="1:30" s="3" customFormat="1" x14ac:dyDescent="0.25">
      <c r="A75" s="8"/>
      <c r="C75" s="4"/>
      <c r="AD75" s="4"/>
    </row>
    <row r="76" spans="1:30" s="3" customFormat="1" x14ac:dyDescent="0.25">
      <c r="A76" s="8"/>
      <c r="C76" s="4"/>
      <c r="AD76" s="4"/>
    </row>
    <row r="77" spans="1:30" s="3" customFormat="1" x14ac:dyDescent="0.25">
      <c r="A77" s="8"/>
      <c r="C77" s="4"/>
      <c r="AD77" s="4"/>
    </row>
    <row r="78" spans="1:30" s="3" customFormat="1" x14ac:dyDescent="0.25">
      <c r="A78" s="8"/>
      <c r="C78" s="4"/>
      <c r="AD78" s="4"/>
    </row>
    <row r="79" spans="1:30" s="3" customFormat="1" x14ac:dyDescent="0.25">
      <c r="A79" s="8"/>
      <c r="C79" s="4"/>
      <c r="AD79" s="4"/>
    </row>
    <row r="80" spans="1:30" s="3" customFormat="1" x14ac:dyDescent="0.25">
      <c r="A80" s="8"/>
      <c r="C80" s="4"/>
      <c r="AD80" s="4"/>
    </row>
    <row r="81" spans="1:30" s="3" customFormat="1" x14ac:dyDescent="0.25">
      <c r="A81" s="8"/>
      <c r="C81" s="4"/>
      <c r="AD81" s="4"/>
    </row>
    <row r="82" spans="1:30" s="3" customFormat="1" x14ac:dyDescent="0.25">
      <c r="A82" s="8"/>
      <c r="C82" s="4"/>
      <c r="AD82" s="4"/>
    </row>
    <row r="83" spans="1:30" s="3" customFormat="1" x14ac:dyDescent="0.25">
      <c r="A83" s="8"/>
      <c r="C83" s="4"/>
      <c r="AD83" s="4"/>
    </row>
    <row r="84" spans="1:30" s="3" customFormat="1" x14ac:dyDescent="0.25">
      <c r="A84" s="8"/>
      <c r="C84" s="4"/>
      <c r="AD84" s="4"/>
    </row>
    <row r="85" spans="1:30" s="3" customFormat="1" x14ac:dyDescent="0.25">
      <c r="A85" s="8"/>
      <c r="C85" s="4"/>
      <c r="AD85" s="4"/>
    </row>
    <row r="86" spans="1:30" s="3" customFormat="1" x14ac:dyDescent="0.25">
      <c r="A86" s="8"/>
      <c r="C86" s="4"/>
      <c r="AD86" s="4"/>
    </row>
    <row r="87" spans="1:30" s="3" customFormat="1" x14ac:dyDescent="0.25">
      <c r="A87" s="8"/>
      <c r="C87" s="4"/>
      <c r="AD87" s="4"/>
    </row>
    <row r="88" spans="1:30" s="3" customFormat="1" x14ac:dyDescent="0.25">
      <c r="A88" s="8"/>
      <c r="C88" s="4"/>
      <c r="AD88" s="4"/>
    </row>
    <row r="89" spans="1:30" s="3" customFormat="1" x14ac:dyDescent="0.25">
      <c r="A89" s="8"/>
      <c r="C89" s="4"/>
      <c r="AD89" s="4"/>
    </row>
    <row r="90" spans="1:30" s="3" customFormat="1" x14ac:dyDescent="0.25">
      <c r="A90" s="8"/>
      <c r="C90" s="4"/>
      <c r="AD90" s="4"/>
    </row>
    <row r="91" spans="1:30" s="3" customFormat="1" x14ac:dyDescent="0.25">
      <c r="A91" s="8"/>
      <c r="C91" s="4"/>
      <c r="AD91" s="4"/>
    </row>
    <row r="92" spans="1:30" s="3" customFormat="1" x14ac:dyDescent="0.25">
      <c r="A92" s="8"/>
      <c r="C92" s="4"/>
      <c r="AD92" s="4"/>
    </row>
    <row r="93" spans="1:30" s="3" customFormat="1" x14ac:dyDescent="0.25">
      <c r="A93" s="8"/>
      <c r="C93" s="4"/>
      <c r="AD93" s="4"/>
    </row>
    <row r="94" spans="1:30" s="3" customFormat="1" x14ac:dyDescent="0.25">
      <c r="A94" s="8"/>
      <c r="C94" s="4"/>
      <c r="AD94" s="4"/>
    </row>
    <row r="95" spans="1:30" s="3" customFormat="1" x14ac:dyDescent="0.25">
      <c r="A95" s="8"/>
      <c r="C95" s="4"/>
      <c r="AD95" s="4"/>
    </row>
    <row r="96" spans="1:30" s="3" customFormat="1" x14ac:dyDescent="0.25">
      <c r="A96" s="8"/>
      <c r="C96" s="4"/>
      <c r="AD96" s="4"/>
    </row>
    <row r="97" spans="1:30" s="3" customFormat="1" x14ac:dyDescent="0.25">
      <c r="A97" s="8"/>
      <c r="C97" s="4"/>
      <c r="AD97" s="4"/>
    </row>
    <row r="98" spans="1:30" s="3" customFormat="1" x14ac:dyDescent="0.25">
      <c r="A98" s="8"/>
      <c r="C98" s="4"/>
      <c r="AD98" s="4"/>
    </row>
    <row r="99" spans="1:30" s="3" customFormat="1" x14ac:dyDescent="0.25">
      <c r="A99" s="8"/>
      <c r="C99" s="4"/>
      <c r="AD99" s="4"/>
    </row>
    <row r="100" spans="1:30" s="3" customFormat="1" x14ac:dyDescent="0.25">
      <c r="A100" s="8"/>
      <c r="C100" s="4"/>
      <c r="AD100" s="4"/>
    </row>
    <row r="101" spans="1:30" s="3" customFormat="1" x14ac:dyDescent="0.25">
      <c r="A101" s="8"/>
      <c r="C101" s="4"/>
      <c r="AD101" s="4"/>
    </row>
    <row r="102" spans="1:30" s="3" customFormat="1" x14ac:dyDescent="0.25">
      <c r="A102" s="8"/>
      <c r="C102" s="4"/>
      <c r="AD102" s="4"/>
    </row>
    <row r="103" spans="1:30" s="3" customFormat="1" x14ac:dyDescent="0.25">
      <c r="A103" s="8"/>
      <c r="C103" s="4"/>
      <c r="AD103" s="4"/>
    </row>
    <row r="104" spans="1:30" s="3" customFormat="1" x14ac:dyDescent="0.25">
      <c r="A104" s="8"/>
      <c r="C104" s="4"/>
      <c r="AD104" s="4"/>
    </row>
    <row r="105" spans="1:30" s="3" customFormat="1" x14ac:dyDescent="0.25">
      <c r="A105" s="8"/>
      <c r="C105" s="4"/>
      <c r="AD105" s="4"/>
    </row>
    <row r="106" spans="1:30" s="3" customFormat="1" x14ac:dyDescent="0.25">
      <c r="A106" s="8"/>
      <c r="C106" s="4"/>
      <c r="AD106" s="4"/>
    </row>
    <row r="107" spans="1:30" s="3" customFormat="1" x14ac:dyDescent="0.25">
      <c r="A107" s="8"/>
      <c r="C107" s="4"/>
      <c r="AD107" s="4"/>
    </row>
    <row r="108" spans="1:30" s="3" customFormat="1" x14ac:dyDescent="0.25">
      <c r="A108" s="8"/>
      <c r="C108" s="4"/>
      <c r="AD108" s="4"/>
    </row>
    <row r="109" spans="1:30" s="3" customFormat="1" x14ac:dyDescent="0.25">
      <c r="A109" s="8"/>
      <c r="C109" s="4"/>
      <c r="AD109" s="4"/>
    </row>
    <row r="110" spans="1:30" s="3" customFormat="1" x14ac:dyDescent="0.25">
      <c r="A110" s="8"/>
      <c r="C110" s="4"/>
      <c r="AD110" s="4"/>
    </row>
    <row r="111" spans="1:30" s="3" customFormat="1" x14ac:dyDescent="0.25">
      <c r="A111" s="8"/>
      <c r="C111" s="4"/>
      <c r="AD111" s="4"/>
    </row>
    <row r="112" spans="1:30" s="3" customFormat="1" x14ac:dyDescent="0.25">
      <c r="A112" s="8"/>
      <c r="C112" s="4"/>
      <c r="AD112" s="4"/>
    </row>
    <row r="113" spans="1:30" s="3" customFormat="1" x14ac:dyDescent="0.25">
      <c r="A113" s="8"/>
      <c r="C113" s="4"/>
      <c r="AD113" s="4"/>
    </row>
    <row r="114" spans="1:30" s="3" customFormat="1" x14ac:dyDescent="0.25">
      <c r="A114" s="8"/>
      <c r="C114" s="4"/>
      <c r="AD114" s="4"/>
    </row>
    <row r="115" spans="1:30" s="3" customFormat="1" x14ac:dyDescent="0.25">
      <c r="A115" s="8"/>
      <c r="C115" s="4"/>
      <c r="AD115" s="4"/>
    </row>
    <row r="116" spans="1:30" s="3" customFormat="1" x14ac:dyDescent="0.25">
      <c r="A116" s="8"/>
      <c r="C116" s="4"/>
      <c r="AD116" s="4"/>
    </row>
    <row r="117" spans="1:30" s="3" customFormat="1" x14ac:dyDescent="0.25">
      <c r="A117" s="8"/>
      <c r="C117" s="4"/>
      <c r="AD117" s="4"/>
    </row>
    <row r="118" spans="1:30" s="3" customFormat="1" x14ac:dyDescent="0.25">
      <c r="A118" s="8"/>
      <c r="C118" s="4"/>
      <c r="AD118" s="4"/>
    </row>
    <row r="119" spans="1:30" s="3" customFormat="1" x14ac:dyDescent="0.25">
      <c r="A119" s="8"/>
      <c r="C119" s="4"/>
      <c r="AD119" s="4"/>
    </row>
    <row r="120" spans="1:30" s="3" customFormat="1" x14ac:dyDescent="0.25">
      <c r="A120" s="8"/>
      <c r="C120" s="4"/>
      <c r="AD120" s="4"/>
    </row>
    <row r="121" spans="1:30" s="3" customFormat="1" x14ac:dyDescent="0.25">
      <c r="A121" s="8"/>
      <c r="C121" s="4"/>
      <c r="AD121" s="4"/>
    </row>
    <row r="122" spans="1:30" s="3" customFormat="1" x14ac:dyDescent="0.25">
      <c r="A122" s="8"/>
      <c r="C122" s="4"/>
      <c r="AD122" s="4"/>
    </row>
    <row r="123" spans="1:30" s="3" customFormat="1" x14ac:dyDescent="0.25">
      <c r="A123" s="8"/>
      <c r="C123" s="4"/>
      <c r="AD123" s="4"/>
    </row>
    <row r="124" spans="1:30" s="3" customFormat="1" x14ac:dyDescent="0.25">
      <c r="A124" s="8"/>
      <c r="C124" s="4"/>
      <c r="AD124" s="4"/>
    </row>
    <row r="125" spans="1:30" s="3" customFormat="1" x14ac:dyDescent="0.25">
      <c r="A125" s="8"/>
      <c r="C125" s="4"/>
      <c r="AD125" s="4"/>
    </row>
    <row r="126" spans="1:30" s="3" customFormat="1" x14ac:dyDescent="0.25">
      <c r="A126" s="8"/>
      <c r="C126" s="4"/>
      <c r="AD126" s="4"/>
    </row>
    <row r="127" spans="1:30" s="3" customFormat="1" x14ac:dyDescent="0.25">
      <c r="A127" s="8"/>
      <c r="C127" s="4"/>
      <c r="AD127" s="4"/>
    </row>
    <row r="128" spans="1:30" s="3" customFormat="1" x14ac:dyDescent="0.25">
      <c r="A128" s="8"/>
      <c r="C128" s="4"/>
      <c r="AD128" s="4"/>
    </row>
    <row r="129" spans="1:30" s="3" customFormat="1" x14ac:dyDescent="0.25">
      <c r="A129" s="8"/>
      <c r="C129" s="4"/>
      <c r="AD129" s="4"/>
    </row>
    <row r="130" spans="1:30" s="3" customFormat="1" x14ac:dyDescent="0.25">
      <c r="A130" s="8"/>
      <c r="C130" s="4"/>
      <c r="AD130" s="4"/>
    </row>
    <row r="131" spans="1:30" s="3" customFormat="1" x14ac:dyDescent="0.25">
      <c r="A131" s="8"/>
      <c r="C131" s="4"/>
      <c r="AD131" s="4"/>
    </row>
    <row r="132" spans="1:30" s="3" customFormat="1" x14ac:dyDescent="0.25">
      <c r="A132" s="8"/>
      <c r="C132" s="4"/>
      <c r="AD132" s="4"/>
    </row>
    <row r="133" spans="1:30" s="3" customFormat="1" x14ac:dyDescent="0.25">
      <c r="A133" s="8"/>
      <c r="C133" s="4"/>
      <c r="AD133" s="4"/>
    </row>
    <row r="134" spans="1:30" s="3" customFormat="1" x14ac:dyDescent="0.25">
      <c r="A134" s="8"/>
      <c r="C134" s="4"/>
      <c r="AD134" s="4"/>
    </row>
    <row r="135" spans="1:30" s="3" customFormat="1" x14ac:dyDescent="0.25">
      <c r="A135" s="8"/>
      <c r="C135" s="4"/>
      <c r="AD135" s="4"/>
    </row>
    <row r="136" spans="1:30" s="3" customFormat="1" x14ac:dyDescent="0.25">
      <c r="A136" s="8"/>
      <c r="C136" s="4"/>
      <c r="AD136" s="4"/>
    </row>
    <row r="137" spans="1:30" s="3" customFormat="1" x14ac:dyDescent="0.25">
      <c r="A137" s="8"/>
      <c r="C137" s="4"/>
      <c r="AD137" s="4"/>
    </row>
    <row r="138" spans="1:30" s="3" customFormat="1" x14ac:dyDescent="0.25">
      <c r="A138" s="8"/>
      <c r="C138" s="4"/>
      <c r="AD138" s="4"/>
    </row>
    <row r="139" spans="1:30" s="3" customFormat="1" x14ac:dyDescent="0.25">
      <c r="A139" s="8"/>
      <c r="C139" s="4"/>
      <c r="AD139" s="4"/>
    </row>
    <row r="140" spans="1:30" s="3" customFormat="1" x14ac:dyDescent="0.25">
      <c r="A140" s="8"/>
      <c r="C140" s="4"/>
      <c r="AD140" s="4"/>
    </row>
    <row r="141" spans="1:30" s="3" customFormat="1" x14ac:dyDescent="0.25">
      <c r="A141" s="8"/>
      <c r="C141" s="4"/>
      <c r="AD141" s="4"/>
    </row>
    <row r="142" spans="1:30" s="3" customFormat="1" x14ac:dyDescent="0.25">
      <c r="A142" s="8"/>
      <c r="C142" s="4"/>
      <c r="AD142" s="4"/>
    </row>
    <row r="143" spans="1:30" s="3" customFormat="1" x14ac:dyDescent="0.25">
      <c r="A143" s="8"/>
      <c r="C143" s="4"/>
      <c r="AD143" s="4"/>
    </row>
    <row r="144" spans="1:30" s="3" customFormat="1" x14ac:dyDescent="0.25">
      <c r="A144" s="8"/>
      <c r="C144" s="4"/>
      <c r="AD144" s="4"/>
    </row>
    <row r="145" spans="1:30" s="3" customFormat="1" x14ac:dyDescent="0.25">
      <c r="A145" s="8"/>
      <c r="C145" s="4"/>
      <c r="AD145" s="4"/>
    </row>
    <row r="146" spans="1:30" s="3" customFormat="1" x14ac:dyDescent="0.25">
      <c r="A146" s="8"/>
      <c r="C146" s="4"/>
      <c r="AD146" s="4"/>
    </row>
    <row r="147" spans="1:30" s="3" customFormat="1" x14ac:dyDescent="0.25">
      <c r="A147" s="8"/>
      <c r="C147" s="4"/>
      <c r="AD147" s="4"/>
    </row>
    <row r="148" spans="1:30" s="3" customFormat="1" x14ac:dyDescent="0.25">
      <c r="A148" s="8"/>
      <c r="C148" s="4"/>
      <c r="AD148" s="4"/>
    </row>
    <row r="149" spans="1:30" s="3" customFormat="1" x14ac:dyDescent="0.25">
      <c r="A149" s="8"/>
      <c r="C149" s="4"/>
      <c r="AD149" s="4"/>
    </row>
    <row r="150" spans="1:30" s="3" customFormat="1" x14ac:dyDescent="0.25">
      <c r="A150" s="8"/>
      <c r="C150" s="4"/>
      <c r="AD150" s="4"/>
    </row>
    <row r="151" spans="1:30" s="3" customFormat="1" x14ac:dyDescent="0.25">
      <c r="A151" s="8"/>
      <c r="C151" s="4"/>
      <c r="AD151" s="4"/>
    </row>
    <row r="152" spans="1:30" s="3" customFormat="1" x14ac:dyDescent="0.25">
      <c r="A152" s="8"/>
      <c r="C152" s="4"/>
      <c r="AD152" s="4"/>
    </row>
    <row r="153" spans="1:30" s="3" customFormat="1" x14ac:dyDescent="0.25">
      <c r="A153" s="8"/>
      <c r="C153" s="4"/>
      <c r="AD153" s="4"/>
    </row>
    <row r="154" spans="1:30" s="3" customFormat="1" x14ac:dyDescent="0.25">
      <c r="A154" s="8"/>
      <c r="C154" s="4"/>
      <c r="AD154" s="4"/>
    </row>
    <row r="155" spans="1:30" s="3" customFormat="1" x14ac:dyDescent="0.25">
      <c r="A155" s="8"/>
      <c r="C155" s="4"/>
      <c r="AD155" s="4"/>
    </row>
    <row r="156" spans="1:30" s="3" customFormat="1" x14ac:dyDescent="0.25">
      <c r="A156" s="8"/>
      <c r="C156" s="4"/>
      <c r="AD156" s="4"/>
    </row>
    <row r="157" spans="1:30" s="3" customFormat="1" x14ac:dyDescent="0.25">
      <c r="A157" s="8"/>
      <c r="C157" s="4"/>
      <c r="AD157" s="4"/>
    </row>
    <row r="158" spans="1:30" s="3" customFormat="1" x14ac:dyDescent="0.25">
      <c r="A158" s="8"/>
      <c r="C158" s="4"/>
      <c r="AD158" s="4"/>
    </row>
    <row r="159" spans="1:30" s="3" customFormat="1" x14ac:dyDescent="0.25">
      <c r="A159" s="8"/>
      <c r="C159" s="4"/>
      <c r="AD159" s="4"/>
    </row>
    <row r="160" spans="1:30" s="3" customFormat="1" x14ac:dyDescent="0.25">
      <c r="A160" s="8"/>
      <c r="C160" s="4"/>
      <c r="AD160" s="4"/>
    </row>
    <row r="161" spans="1:30" s="3" customFormat="1" x14ac:dyDescent="0.25">
      <c r="A161" s="8"/>
      <c r="C161" s="4"/>
      <c r="AD161" s="4"/>
    </row>
    <row r="162" spans="1:30" s="3" customFormat="1" x14ac:dyDescent="0.25">
      <c r="A162" s="8"/>
      <c r="C162" s="4"/>
      <c r="AD162" s="4"/>
    </row>
    <row r="163" spans="1:30" s="3" customFormat="1" x14ac:dyDescent="0.25">
      <c r="A163" s="8"/>
      <c r="C163" s="4"/>
      <c r="AD163" s="4"/>
    </row>
    <row r="164" spans="1:30" s="3" customFormat="1" x14ac:dyDescent="0.25">
      <c r="A164" s="8"/>
      <c r="C164" s="4"/>
      <c r="AD164" s="4"/>
    </row>
    <row r="165" spans="1:30" s="3" customFormat="1" x14ac:dyDescent="0.25">
      <c r="A165" s="8"/>
      <c r="C165" s="4"/>
      <c r="AD165" s="4"/>
    </row>
    <row r="166" spans="1:30" s="3" customFormat="1" x14ac:dyDescent="0.25">
      <c r="A166" s="8"/>
      <c r="C166" s="4"/>
      <c r="AD166" s="4"/>
    </row>
    <row r="167" spans="1:30" s="3" customFormat="1" x14ac:dyDescent="0.25">
      <c r="A167" s="8"/>
      <c r="C167" s="4"/>
      <c r="AD167" s="4"/>
    </row>
    <row r="168" spans="1:30" s="3" customFormat="1" x14ac:dyDescent="0.25">
      <c r="A168" s="8"/>
      <c r="C168" s="4"/>
      <c r="AD168" s="4"/>
    </row>
    <row r="169" spans="1:30" s="3" customFormat="1" x14ac:dyDescent="0.25">
      <c r="A169" s="8"/>
      <c r="C169" s="4"/>
      <c r="AD169" s="4"/>
    </row>
    <row r="170" spans="1:30" s="3" customFormat="1" x14ac:dyDescent="0.25">
      <c r="A170" s="8"/>
      <c r="C170" s="4"/>
      <c r="AD170" s="4"/>
    </row>
    <row r="171" spans="1:30" s="3" customFormat="1" x14ac:dyDescent="0.25">
      <c r="A171" s="8"/>
      <c r="C171" s="4"/>
      <c r="AD171" s="4"/>
    </row>
    <row r="172" spans="1:30" s="3" customFormat="1" x14ac:dyDescent="0.25">
      <c r="A172" s="8"/>
      <c r="C172" s="4"/>
      <c r="AD172" s="4"/>
    </row>
    <row r="173" spans="1:30" s="3" customFormat="1" x14ac:dyDescent="0.25">
      <c r="A173" s="8"/>
      <c r="C173" s="4"/>
      <c r="AD173" s="4"/>
    </row>
    <row r="174" spans="1:30" s="3" customFormat="1" x14ac:dyDescent="0.25">
      <c r="A174" s="8"/>
      <c r="C174" s="4"/>
      <c r="AD174" s="4"/>
    </row>
    <row r="175" spans="1:30" s="3" customFormat="1" x14ac:dyDescent="0.25">
      <c r="A175" s="8"/>
      <c r="C175" s="4"/>
      <c r="AD175" s="4"/>
    </row>
    <row r="176" spans="1:30" s="3" customFormat="1" x14ac:dyDescent="0.25">
      <c r="A176" s="8"/>
      <c r="C176" s="4"/>
      <c r="AD176" s="4"/>
    </row>
    <row r="177" spans="1:30" s="3" customFormat="1" x14ac:dyDescent="0.25">
      <c r="A177" s="8"/>
      <c r="C177" s="4"/>
      <c r="AD177" s="4"/>
    </row>
    <row r="178" spans="1:30" s="3" customFormat="1" x14ac:dyDescent="0.25">
      <c r="A178" s="8"/>
      <c r="C178" s="4"/>
      <c r="AD178" s="4"/>
    </row>
    <row r="179" spans="1:30" s="3" customFormat="1" x14ac:dyDescent="0.25">
      <c r="A179" s="8"/>
      <c r="C179" s="4"/>
      <c r="AD179" s="4"/>
    </row>
    <row r="180" spans="1:30" s="3" customFormat="1" x14ac:dyDescent="0.25">
      <c r="A180" s="8"/>
      <c r="C180" s="4"/>
      <c r="AD180" s="4"/>
    </row>
    <row r="181" spans="1:30" s="3" customFormat="1" x14ac:dyDescent="0.25">
      <c r="A181" s="8"/>
      <c r="C181" s="4"/>
      <c r="AD181" s="4"/>
    </row>
    <row r="182" spans="1:30" s="3" customFormat="1" x14ac:dyDescent="0.25">
      <c r="A182" s="8"/>
      <c r="C182" s="4"/>
      <c r="AD182" s="4"/>
    </row>
    <row r="183" spans="1:30" s="3" customFormat="1" x14ac:dyDescent="0.25">
      <c r="A183" s="8"/>
      <c r="C183" s="4"/>
      <c r="AD183" s="4"/>
    </row>
    <row r="184" spans="1:30" s="3" customFormat="1" x14ac:dyDescent="0.25">
      <c r="A184" s="8"/>
      <c r="C184" s="4"/>
      <c r="AD184" s="4"/>
    </row>
    <row r="185" spans="1:30" s="3" customFormat="1" x14ac:dyDescent="0.25">
      <c r="A185" s="8"/>
      <c r="C185" s="4"/>
      <c r="AD185" s="4"/>
    </row>
    <row r="186" spans="1:30" s="3" customFormat="1" x14ac:dyDescent="0.25">
      <c r="A186" s="8"/>
      <c r="C186" s="4"/>
      <c r="AD186" s="4"/>
    </row>
    <row r="187" spans="1:30" s="3" customFormat="1" x14ac:dyDescent="0.25">
      <c r="A187" s="8"/>
      <c r="C187" s="4"/>
      <c r="AD187" s="4"/>
    </row>
    <row r="188" spans="1:30" s="3" customFormat="1" x14ac:dyDescent="0.25">
      <c r="A188" s="8"/>
      <c r="C188" s="4"/>
      <c r="AD188" s="4"/>
    </row>
    <row r="189" spans="1:30" s="3" customFormat="1" x14ac:dyDescent="0.25">
      <c r="A189" s="8"/>
      <c r="C189" s="4"/>
      <c r="AD189" s="4"/>
    </row>
    <row r="190" spans="1:30" s="3" customFormat="1" x14ac:dyDescent="0.25">
      <c r="A190" s="8"/>
      <c r="C190" s="4"/>
      <c r="AD190" s="4"/>
    </row>
    <row r="191" spans="1:30" s="3" customFormat="1" x14ac:dyDescent="0.25">
      <c r="A191" s="8"/>
      <c r="C191" s="4"/>
      <c r="AD191" s="4"/>
    </row>
    <row r="192" spans="1:30" s="3" customFormat="1" x14ac:dyDescent="0.25">
      <c r="A192" s="8"/>
      <c r="C192" s="4"/>
      <c r="AD192" s="4"/>
    </row>
    <row r="193" spans="1:30" s="3" customFormat="1" x14ac:dyDescent="0.25">
      <c r="A193" s="8"/>
      <c r="C193" s="4"/>
      <c r="AD193" s="4"/>
    </row>
    <row r="194" spans="1:30" s="3" customFormat="1" x14ac:dyDescent="0.25">
      <c r="A194" s="8"/>
      <c r="C194" s="4"/>
      <c r="AD194" s="4"/>
    </row>
    <row r="195" spans="1:30" s="3" customFormat="1" x14ac:dyDescent="0.25">
      <c r="A195" s="8"/>
      <c r="C195" s="4"/>
      <c r="AD195" s="4"/>
    </row>
    <row r="196" spans="1:30" s="3" customFormat="1" x14ac:dyDescent="0.25">
      <c r="A196" s="8"/>
      <c r="C196" s="4"/>
      <c r="AD196" s="4"/>
    </row>
    <row r="197" spans="1:30" s="3" customFormat="1" x14ac:dyDescent="0.25">
      <c r="A197" s="8"/>
      <c r="C197" s="4"/>
      <c r="AD197" s="4"/>
    </row>
    <row r="198" spans="1:30" s="3" customFormat="1" x14ac:dyDescent="0.25">
      <c r="A198" s="8"/>
      <c r="C198" s="4"/>
      <c r="AD198" s="4"/>
    </row>
    <row r="199" spans="1:30" s="3" customFormat="1" x14ac:dyDescent="0.25">
      <c r="A199" s="8"/>
      <c r="C199" s="4"/>
      <c r="AD199" s="4"/>
    </row>
    <row r="200" spans="1:30" s="3" customFormat="1" x14ac:dyDescent="0.25">
      <c r="A200" s="8"/>
      <c r="C200" s="4"/>
      <c r="AD200" s="4"/>
    </row>
    <row r="201" spans="1:30" s="3" customFormat="1" x14ac:dyDescent="0.25">
      <c r="A201" s="8"/>
      <c r="C201" s="4"/>
      <c r="AD201" s="4"/>
    </row>
    <row r="202" spans="1:30" s="3" customFormat="1" x14ac:dyDescent="0.25">
      <c r="A202" s="8"/>
      <c r="C202" s="4"/>
      <c r="AD202" s="4"/>
    </row>
    <row r="203" spans="1:30" s="3" customFormat="1" x14ac:dyDescent="0.25">
      <c r="A203" s="8"/>
      <c r="C203" s="4"/>
      <c r="AD203" s="4"/>
    </row>
    <row r="204" spans="1:30" s="3" customFormat="1" x14ac:dyDescent="0.25">
      <c r="A204" s="8"/>
      <c r="C204" s="4"/>
      <c r="AD204" s="4"/>
    </row>
    <row r="205" spans="1:30" s="3" customFormat="1" x14ac:dyDescent="0.25">
      <c r="A205" s="8"/>
      <c r="C205" s="4"/>
      <c r="AD205" s="4"/>
    </row>
    <row r="206" spans="1:30" s="3" customFormat="1" x14ac:dyDescent="0.25">
      <c r="A206" s="8"/>
      <c r="C206" s="4"/>
      <c r="AD206" s="4"/>
    </row>
    <row r="207" spans="1:30" s="3" customFormat="1" x14ac:dyDescent="0.25">
      <c r="A207" s="8"/>
      <c r="C207" s="4"/>
      <c r="AD207" s="4"/>
    </row>
    <row r="208" spans="1:30" s="3" customFormat="1" x14ac:dyDescent="0.25">
      <c r="A208" s="8"/>
      <c r="C208" s="4"/>
      <c r="AD208" s="4"/>
    </row>
    <row r="209" spans="1:30" s="3" customFormat="1" x14ac:dyDescent="0.25">
      <c r="A209" s="8"/>
      <c r="C209" s="4"/>
      <c r="AD209" s="4"/>
    </row>
    <row r="210" spans="1:30" s="3" customFormat="1" x14ac:dyDescent="0.25">
      <c r="A210" s="8"/>
      <c r="C210" s="4"/>
      <c r="AD210" s="4"/>
    </row>
    <row r="211" spans="1:30" s="3" customFormat="1" x14ac:dyDescent="0.25">
      <c r="A211" s="8"/>
      <c r="C211" s="4"/>
      <c r="AD211" s="4"/>
    </row>
    <row r="212" spans="1:30" s="3" customFormat="1" x14ac:dyDescent="0.25">
      <c r="A212" s="8"/>
      <c r="C212" s="4"/>
      <c r="AD212" s="4"/>
    </row>
    <row r="213" spans="1:30" s="3" customFormat="1" x14ac:dyDescent="0.25">
      <c r="A213" s="8"/>
      <c r="C213" s="4"/>
      <c r="AD213" s="4"/>
    </row>
    <row r="214" spans="1:30" s="3" customFormat="1" x14ac:dyDescent="0.25">
      <c r="A214" s="8"/>
      <c r="C214" s="4"/>
      <c r="AD214" s="4"/>
    </row>
    <row r="215" spans="1:30" s="3" customFormat="1" x14ac:dyDescent="0.25">
      <c r="A215" s="8"/>
      <c r="C215" s="4"/>
      <c r="AD215" s="4"/>
    </row>
    <row r="216" spans="1:30" s="3" customFormat="1" x14ac:dyDescent="0.25">
      <c r="A216" s="8"/>
      <c r="C216" s="4"/>
      <c r="AD216" s="4"/>
    </row>
    <row r="217" spans="1:30" s="3" customFormat="1" x14ac:dyDescent="0.25">
      <c r="A217" s="8"/>
      <c r="C217" s="4"/>
      <c r="AD217" s="4"/>
    </row>
    <row r="218" spans="1:30" s="3" customFormat="1" x14ac:dyDescent="0.25">
      <c r="A218" s="8"/>
      <c r="C218" s="4"/>
      <c r="AD218" s="4"/>
    </row>
    <row r="219" spans="1:30" s="3" customFormat="1" x14ac:dyDescent="0.25">
      <c r="A219" s="8"/>
      <c r="C219" s="4"/>
      <c r="AD219" s="4"/>
    </row>
    <row r="220" spans="1:30" s="3" customFormat="1" x14ac:dyDescent="0.25">
      <c r="A220" s="8"/>
      <c r="C220" s="4"/>
      <c r="AD220" s="4"/>
    </row>
    <row r="221" spans="1:30" s="3" customFormat="1" x14ac:dyDescent="0.25">
      <c r="A221" s="8"/>
      <c r="C221" s="4"/>
      <c r="AD221" s="4"/>
    </row>
    <row r="222" spans="1:30" s="3" customFormat="1" x14ac:dyDescent="0.25">
      <c r="A222" s="8"/>
      <c r="C222" s="4"/>
      <c r="AD222" s="4"/>
    </row>
    <row r="223" spans="1:30" s="3" customFormat="1" x14ac:dyDescent="0.25">
      <c r="A223" s="8"/>
      <c r="C223" s="4"/>
      <c r="AD223" s="4"/>
    </row>
    <row r="224" spans="1:30" s="3" customFormat="1" x14ac:dyDescent="0.25">
      <c r="A224" s="8"/>
      <c r="C224" s="4"/>
      <c r="AD224" s="4"/>
    </row>
    <row r="225" spans="1:30" s="3" customFormat="1" x14ac:dyDescent="0.25">
      <c r="A225" s="8"/>
      <c r="C225" s="4"/>
      <c r="AD225" s="4"/>
    </row>
    <row r="226" spans="1:30" s="3" customFormat="1" x14ac:dyDescent="0.25">
      <c r="A226" s="8"/>
      <c r="C226" s="4"/>
      <c r="AD226" s="4"/>
    </row>
    <row r="227" spans="1:30" s="3" customFormat="1" x14ac:dyDescent="0.25">
      <c r="A227" s="8"/>
      <c r="C227" s="4"/>
      <c r="AD227" s="4"/>
    </row>
    <row r="228" spans="1:30" s="3" customFormat="1" x14ac:dyDescent="0.25">
      <c r="A228" s="8"/>
      <c r="C228" s="4"/>
      <c r="AD228" s="4"/>
    </row>
    <row r="229" spans="1:30" s="3" customFormat="1" x14ac:dyDescent="0.25">
      <c r="A229" s="8"/>
      <c r="C229" s="4"/>
      <c r="AD229" s="4"/>
    </row>
    <row r="230" spans="1:30" s="3" customFormat="1" x14ac:dyDescent="0.25">
      <c r="A230" s="8"/>
      <c r="C230" s="4"/>
      <c r="AD230" s="4"/>
    </row>
    <row r="231" spans="1:30" s="3" customFormat="1" x14ac:dyDescent="0.25">
      <c r="A231" s="8"/>
      <c r="C231" s="4"/>
      <c r="AD231" s="4"/>
    </row>
    <row r="232" spans="1:30" s="3" customFormat="1" x14ac:dyDescent="0.25">
      <c r="A232" s="8"/>
      <c r="C232" s="4"/>
      <c r="AD232" s="4"/>
    </row>
    <row r="233" spans="1:30" s="3" customFormat="1" x14ac:dyDescent="0.25">
      <c r="A233" s="8"/>
      <c r="C233" s="4"/>
      <c r="AD233" s="4"/>
    </row>
    <row r="234" spans="1:30" s="3" customFormat="1" x14ac:dyDescent="0.25">
      <c r="A234" s="8"/>
      <c r="C234" s="4"/>
      <c r="AD234" s="4"/>
    </row>
    <row r="235" spans="1:30" s="3" customFormat="1" x14ac:dyDescent="0.25">
      <c r="A235" s="8"/>
      <c r="C235" s="4"/>
      <c r="AD235" s="4"/>
    </row>
    <row r="236" spans="1:30" s="3" customFormat="1" x14ac:dyDescent="0.25">
      <c r="A236" s="8"/>
      <c r="C236" s="4"/>
      <c r="AD236" s="4"/>
    </row>
    <row r="237" spans="1:30" s="3" customFormat="1" x14ac:dyDescent="0.25">
      <c r="A237" s="8"/>
      <c r="C237" s="4"/>
      <c r="AD237" s="4"/>
    </row>
    <row r="238" spans="1:30" s="3" customFormat="1" x14ac:dyDescent="0.25">
      <c r="A238" s="8"/>
      <c r="C238" s="4"/>
      <c r="AD238" s="4"/>
    </row>
    <row r="239" spans="1:30" s="3" customFormat="1" x14ac:dyDescent="0.25">
      <c r="A239" s="8"/>
      <c r="C239" s="4"/>
      <c r="AD239" s="4"/>
    </row>
    <row r="240" spans="1:30" s="3" customFormat="1" x14ac:dyDescent="0.25">
      <c r="A240" s="8"/>
      <c r="C240" s="4"/>
      <c r="AD240" s="4"/>
    </row>
    <row r="241" spans="1:30" s="3" customFormat="1" x14ac:dyDescent="0.25">
      <c r="A241" s="8"/>
      <c r="C241" s="4"/>
      <c r="AD241" s="4"/>
    </row>
    <row r="242" spans="1:30" s="3" customFormat="1" x14ac:dyDescent="0.25">
      <c r="A242" s="8"/>
      <c r="C242" s="4"/>
      <c r="AD242" s="4"/>
    </row>
    <row r="243" spans="1:30" s="3" customFormat="1" x14ac:dyDescent="0.25">
      <c r="A243" s="8"/>
      <c r="C243" s="4"/>
      <c r="AD243" s="4"/>
    </row>
    <row r="244" spans="1:30" s="3" customFormat="1" x14ac:dyDescent="0.25">
      <c r="A244" s="8"/>
      <c r="C244" s="4"/>
      <c r="AD244" s="4"/>
    </row>
    <row r="245" spans="1:30" s="3" customFormat="1" x14ac:dyDescent="0.25">
      <c r="A245" s="8"/>
      <c r="C245" s="4"/>
      <c r="AD245" s="4"/>
    </row>
    <row r="246" spans="1:30" s="3" customFormat="1" x14ac:dyDescent="0.25">
      <c r="A246" s="8"/>
      <c r="C246" s="4"/>
      <c r="AD246" s="4"/>
    </row>
    <row r="247" spans="1:30" s="3" customFormat="1" x14ac:dyDescent="0.25">
      <c r="A247" s="8"/>
      <c r="C247" s="4"/>
      <c r="AD247" s="4"/>
    </row>
    <row r="248" spans="1:30" s="3" customFormat="1" x14ac:dyDescent="0.25">
      <c r="A248" s="8"/>
      <c r="C248" s="4"/>
      <c r="AD248" s="4"/>
    </row>
    <row r="249" spans="1:30" s="3" customFormat="1" x14ac:dyDescent="0.25">
      <c r="A249" s="8"/>
      <c r="C249" s="4"/>
      <c r="AD249" s="4"/>
    </row>
    <row r="250" spans="1:30" s="3" customFormat="1" x14ac:dyDescent="0.25">
      <c r="A250" s="8"/>
      <c r="C250" s="4"/>
      <c r="AD250" s="4"/>
    </row>
    <row r="251" spans="1:30" s="3" customFormat="1" x14ac:dyDescent="0.25">
      <c r="A251" s="8"/>
      <c r="C251" s="4"/>
      <c r="AD251" s="4"/>
    </row>
    <row r="252" spans="1:30" s="3" customFormat="1" x14ac:dyDescent="0.25">
      <c r="A252" s="8"/>
      <c r="C252" s="4"/>
      <c r="AD252" s="4"/>
    </row>
    <row r="253" spans="1:30" s="3" customFormat="1" x14ac:dyDescent="0.25">
      <c r="A253" s="8"/>
      <c r="C253" s="4"/>
      <c r="AD253" s="4"/>
    </row>
    <row r="254" spans="1:30" s="3" customFormat="1" x14ac:dyDescent="0.25">
      <c r="A254" s="8"/>
      <c r="C254" s="4"/>
      <c r="AD254" s="4"/>
    </row>
    <row r="255" spans="1:30" s="3" customFormat="1" x14ac:dyDescent="0.25">
      <c r="A255" s="8"/>
      <c r="C255" s="4"/>
      <c r="AD255" s="4"/>
    </row>
    <row r="256" spans="1:30" s="3" customFormat="1" x14ac:dyDescent="0.25">
      <c r="A256" s="8"/>
      <c r="C256" s="4"/>
      <c r="AD256" s="4"/>
    </row>
    <row r="257" spans="1:30" s="3" customFormat="1" x14ac:dyDescent="0.25">
      <c r="A257" s="8"/>
      <c r="C257" s="4"/>
      <c r="AD257" s="4"/>
    </row>
    <row r="258" spans="1:30" s="3" customFormat="1" x14ac:dyDescent="0.25">
      <c r="A258" s="8"/>
      <c r="C258" s="4"/>
      <c r="AD258" s="4"/>
    </row>
    <row r="259" spans="1:30" s="3" customFormat="1" x14ac:dyDescent="0.25">
      <c r="A259" s="8"/>
      <c r="C259" s="4"/>
      <c r="AD259" s="4"/>
    </row>
    <row r="260" spans="1:30" s="3" customFormat="1" x14ac:dyDescent="0.25">
      <c r="A260" s="8"/>
      <c r="C260" s="4"/>
      <c r="AD260" s="4"/>
    </row>
    <row r="261" spans="1:30" s="3" customFormat="1" x14ac:dyDescent="0.25">
      <c r="A261" s="8"/>
      <c r="C261" s="4"/>
      <c r="AD261" s="4"/>
    </row>
    <row r="262" spans="1:30" s="3" customFormat="1" x14ac:dyDescent="0.25">
      <c r="A262" s="8"/>
      <c r="C262" s="4"/>
      <c r="AD262" s="4"/>
    </row>
    <row r="263" spans="1:30" s="3" customFormat="1" x14ac:dyDescent="0.25">
      <c r="A263" s="8"/>
      <c r="C263" s="4"/>
      <c r="AD263" s="4"/>
    </row>
    <row r="264" spans="1:30" s="3" customFormat="1" x14ac:dyDescent="0.25">
      <c r="A264" s="8"/>
      <c r="C264" s="4"/>
      <c r="AD264" s="4"/>
    </row>
    <row r="265" spans="1:30" s="3" customFormat="1" x14ac:dyDescent="0.25">
      <c r="A265" s="8"/>
      <c r="C265" s="4"/>
      <c r="AD265" s="4"/>
    </row>
    <row r="266" spans="1:30" s="3" customFormat="1" x14ac:dyDescent="0.25">
      <c r="A266" s="8"/>
      <c r="C266" s="4"/>
      <c r="AD266" s="4"/>
    </row>
    <row r="267" spans="1:30" s="3" customFormat="1" x14ac:dyDescent="0.25">
      <c r="A267" s="8"/>
      <c r="C267" s="4"/>
      <c r="AD267" s="4"/>
    </row>
    <row r="268" spans="1:30" s="3" customFormat="1" x14ac:dyDescent="0.25">
      <c r="A268" s="8"/>
      <c r="C268" s="4"/>
      <c r="AD268" s="4"/>
    </row>
    <row r="269" spans="1:30" s="3" customFormat="1" x14ac:dyDescent="0.25">
      <c r="A269" s="8"/>
      <c r="C269" s="4"/>
      <c r="AD269" s="4"/>
    </row>
    <row r="270" spans="1:30" s="3" customFormat="1" x14ac:dyDescent="0.25">
      <c r="A270" s="8"/>
      <c r="C270" s="4"/>
      <c r="AD270" s="4"/>
    </row>
    <row r="271" spans="1:30" s="3" customFormat="1" x14ac:dyDescent="0.25">
      <c r="A271" s="8"/>
      <c r="C271" s="4"/>
      <c r="AD271" s="4"/>
    </row>
    <row r="272" spans="1:30" s="3" customFormat="1" x14ac:dyDescent="0.25">
      <c r="A272" s="8"/>
      <c r="C272" s="4"/>
      <c r="AD272" s="4"/>
    </row>
    <row r="273" spans="1:30" s="3" customFormat="1" x14ac:dyDescent="0.25">
      <c r="A273" s="8"/>
      <c r="C273" s="4"/>
      <c r="AD273" s="4"/>
    </row>
    <row r="274" spans="1:30" s="3" customFormat="1" x14ac:dyDescent="0.25">
      <c r="A274" s="8"/>
      <c r="C274" s="4"/>
      <c r="AD274" s="4"/>
    </row>
    <row r="275" spans="1:30" s="3" customFormat="1" x14ac:dyDescent="0.25">
      <c r="A275" s="8"/>
      <c r="C275" s="4"/>
      <c r="AD275" s="4"/>
    </row>
    <row r="276" spans="1:30" s="3" customFormat="1" x14ac:dyDescent="0.25">
      <c r="A276" s="8"/>
      <c r="C276" s="4"/>
      <c r="AD276" s="4"/>
    </row>
    <row r="277" spans="1:30" s="3" customFormat="1" x14ac:dyDescent="0.25">
      <c r="A277" s="8"/>
      <c r="C277" s="4"/>
      <c r="AD277" s="4"/>
    </row>
    <row r="278" spans="1:30" s="3" customFormat="1" x14ac:dyDescent="0.25">
      <c r="A278" s="8"/>
      <c r="C278" s="4"/>
      <c r="AD278" s="4"/>
    </row>
    <row r="279" spans="1:30" s="3" customFormat="1" x14ac:dyDescent="0.25">
      <c r="A279" s="8"/>
      <c r="C279" s="4"/>
      <c r="AD279" s="4"/>
    </row>
    <row r="280" spans="1:30" s="3" customFormat="1" x14ac:dyDescent="0.25">
      <c r="A280" s="8"/>
      <c r="C280" s="4"/>
      <c r="AD280" s="4"/>
    </row>
    <row r="281" spans="1:30" s="3" customFormat="1" x14ac:dyDescent="0.25">
      <c r="A281" s="8"/>
      <c r="C281" s="4"/>
      <c r="AD281" s="4"/>
    </row>
    <row r="282" spans="1:30" s="3" customFormat="1" x14ac:dyDescent="0.25">
      <c r="A282" s="8"/>
      <c r="C282" s="4"/>
      <c r="AD282" s="4"/>
    </row>
    <row r="283" spans="1:30" s="3" customFormat="1" x14ac:dyDescent="0.25">
      <c r="A283" s="8"/>
      <c r="C283" s="4"/>
      <c r="AD283" s="4"/>
    </row>
    <row r="284" spans="1:30" s="3" customFormat="1" x14ac:dyDescent="0.25">
      <c r="A284" s="8"/>
      <c r="C284" s="4"/>
      <c r="AD284" s="4"/>
    </row>
    <row r="285" spans="1:30" s="3" customFormat="1" x14ac:dyDescent="0.25">
      <c r="A285" s="8"/>
      <c r="C285" s="4"/>
      <c r="AD285" s="4"/>
    </row>
    <row r="286" spans="1:30" s="3" customFormat="1" x14ac:dyDescent="0.25">
      <c r="A286" s="8"/>
      <c r="C286" s="4"/>
      <c r="AD286" s="4"/>
    </row>
    <row r="287" spans="1:30" s="3" customFormat="1" x14ac:dyDescent="0.25">
      <c r="A287" s="8"/>
      <c r="C287" s="4"/>
      <c r="AD287" s="4"/>
    </row>
    <row r="288" spans="1:30" s="3" customFormat="1" x14ac:dyDescent="0.25">
      <c r="A288" s="8"/>
      <c r="C288" s="4"/>
      <c r="AD288" s="4"/>
    </row>
    <row r="289" spans="1:30" s="3" customFormat="1" x14ac:dyDescent="0.25">
      <c r="A289" s="8"/>
      <c r="C289" s="4"/>
      <c r="AD289" s="4"/>
    </row>
    <row r="290" spans="1:30" s="3" customFormat="1" x14ac:dyDescent="0.25">
      <c r="A290" s="8"/>
      <c r="C290" s="4"/>
      <c r="AD290" s="4"/>
    </row>
    <row r="291" spans="1:30" s="3" customFormat="1" x14ac:dyDescent="0.25">
      <c r="A291" s="8"/>
      <c r="C291" s="4"/>
      <c r="AD291" s="4"/>
    </row>
    <row r="292" spans="1:30" s="3" customFormat="1" x14ac:dyDescent="0.25">
      <c r="A292" s="8"/>
      <c r="C292" s="4"/>
      <c r="AD292" s="4"/>
    </row>
    <row r="293" spans="1:30" s="3" customFormat="1" x14ac:dyDescent="0.25">
      <c r="A293" s="8"/>
      <c r="C293" s="4"/>
      <c r="AD293" s="4"/>
    </row>
    <row r="294" spans="1:30" s="3" customFormat="1" x14ac:dyDescent="0.25">
      <c r="A294" s="8"/>
      <c r="C294" s="4"/>
      <c r="AD294" s="4"/>
    </row>
    <row r="295" spans="1:30" s="3" customFormat="1" x14ac:dyDescent="0.25">
      <c r="A295" s="8"/>
      <c r="C295" s="4"/>
      <c r="AD295" s="4"/>
    </row>
    <row r="296" spans="1:30" s="3" customFormat="1" x14ac:dyDescent="0.25">
      <c r="A296" s="8"/>
      <c r="C296" s="4"/>
      <c r="AD296" s="4"/>
    </row>
    <row r="297" spans="1:30" s="3" customFormat="1" x14ac:dyDescent="0.25">
      <c r="A297" s="8"/>
      <c r="C297" s="4"/>
      <c r="AD297" s="4"/>
    </row>
    <row r="298" spans="1:30" s="3" customFormat="1" x14ac:dyDescent="0.25">
      <c r="A298" s="8"/>
      <c r="C298" s="4"/>
      <c r="AD298" s="4"/>
    </row>
    <row r="299" spans="1:30" s="3" customFormat="1" x14ac:dyDescent="0.25">
      <c r="A299" s="8"/>
      <c r="C299" s="4"/>
      <c r="AD299" s="4"/>
    </row>
    <row r="300" spans="1:30" s="3" customFormat="1" x14ac:dyDescent="0.25">
      <c r="A300" s="8"/>
      <c r="C300" s="4"/>
      <c r="AD300" s="4"/>
    </row>
    <row r="301" spans="1:30" s="3" customFormat="1" x14ac:dyDescent="0.25">
      <c r="A301" s="8"/>
      <c r="C301" s="4"/>
      <c r="AD301" s="4"/>
    </row>
    <row r="302" spans="1:30" s="3" customFormat="1" x14ac:dyDescent="0.25">
      <c r="A302" s="8"/>
      <c r="C302" s="4"/>
      <c r="AD302" s="4"/>
    </row>
    <row r="303" spans="1:30" s="3" customFormat="1" x14ac:dyDescent="0.25">
      <c r="A303" s="8"/>
      <c r="C303" s="4"/>
      <c r="AD303" s="4"/>
    </row>
    <row r="304" spans="1:30" s="3" customFormat="1" x14ac:dyDescent="0.25">
      <c r="A304" s="8"/>
      <c r="C304" s="4"/>
      <c r="AD304" s="4"/>
    </row>
    <row r="305" spans="1:30" s="3" customFormat="1" x14ac:dyDescent="0.25">
      <c r="A305" s="8"/>
      <c r="C305" s="4"/>
      <c r="AD305" s="4"/>
    </row>
    <row r="306" spans="1:30" s="3" customFormat="1" x14ac:dyDescent="0.25">
      <c r="A306" s="8"/>
      <c r="C306" s="4"/>
      <c r="AD306" s="4"/>
    </row>
    <row r="307" spans="1:30" s="3" customFormat="1" x14ac:dyDescent="0.25">
      <c r="A307" s="8"/>
      <c r="C307" s="4"/>
      <c r="AD307" s="4"/>
    </row>
    <row r="308" spans="1:30" s="3" customFormat="1" x14ac:dyDescent="0.25">
      <c r="A308" s="8"/>
      <c r="C308" s="4"/>
      <c r="AD308" s="4"/>
    </row>
    <row r="309" spans="1:30" s="3" customFormat="1" x14ac:dyDescent="0.25">
      <c r="A309" s="8"/>
      <c r="C309" s="4"/>
      <c r="AD309" s="4"/>
    </row>
    <row r="310" spans="1:30" s="3" customFormat="1" x14ac:dyDescent="0.25">
      <c r="A310" s="8"/>
      <c r="C310" s="4"/>
      <c r="AD310" s="4"/>
    </row>
    <row r="311" spans="1:30" s="3" customFormat="1" x14ac:dyDescent="0.25">
      <c r="A311" s="8"/>
      <c r="C311" s="4"/>
      <c r="AD311" s="4"/>
    </row>
    <row r="312" spans="1:30" s="3" customFormat="1" x14ac:dyDescent="0.25">
      <c r="A312" s="8"/>
      <c r="C312" s="4"/>
      <c r="AD312" s="4"/>
    </row>
    <row r="313" spans="1:30" s="3" customFormat="1" x14ac:dyDescent="0.25">
      <c r="A313" s="8"/>
      <c r="C313" s="4"/>
      <c r="AD313" s="4"/>
    </row>
    <row r="314" spans="1:30" s="3" customFormat="1" x14ac:dyDescent="0.25">
      <c r="A314" s="8"/>
      <c r="C314" s="4"/>
      <c r="AD314" s="4"/>
    </row>
    <row r="315" spans="1:30" s="3" customFormat="1" x14ac:dyDescent="0.25">
      <c r="A315" s="8"/>
      <c r="C315" s="4"/>
      <c r="AD315" s="4"/>
    </row>
    <row r="316" spans="1:30" s="3" customFormat="1" x14ac:dyDescent="0.25">
      <c r="A316" s="8"/>
      <c r="C316" s="4"/>
      <c r="AD316" s="4"/>
    </row>
    <row r="317" spans="1:30" s="3" customFormat="1" x14ac:dyDescent="0.25">
      <c r="A317" s="8"/>
      <c r="C317" s="4"/>
      <c r="AD317" s="4"/>
    </row>
    <row r="318" spans="1:30" s="3" customFormat="1" x14ac:dyDescent="0.25">
      <c r="A318" s="8"/>
      <c r="C318" s="4"/>
      <c r="AD318" s="4"/>
    </row>
    <row r="319" spans="1:30" s="3" customFormat="1" x14ac:dyDescent="0.25">
      <c r="A319" s="8"/>
      <c r="C319" s="4"/>
      <c r="AD319" s="4"/>
    </row>
    <row r="320" spans="1:30" s="3" customFormat="1" x14ac:dyDescent="0.25">
      <c r="A320" s="8"/>
      <c r="C320" s="4"/>
      <c r="AD320" s="4"/>
    </row>
    <row r="321" spans="1:30" s="3" customFormat="1" x14ac:dyDescent="0.25">
      <c r="A321" s="8"/>
      <c r="C321" s="4"/>
      <c r="AD321" s="4"/>
    </row>
    <row r="322" spans="1:30" s="3" customFormat="1" x14ac:dyDescent="0.25">
      <c r="A322" s="8"/>
      <c r="C322" s="4"/>
      <c r="AD322" s="4"/>
    </row>
    <row r="323" spans="1:30" s="3" customFormat="1" x14ac:dyDescent="0.25">
      <c r="A323" s="8"/>
      <c r="C323" s="4"/>
      <c r="AD323" s="4"/>
    </row>
    <row r="324" spans="1:30" s="3" customFormat="1" x14ac:dyDescent="0.25">
      <c r="A324" s="8"/>
      <c r="C324" s="4"/>
      <c r="AD324" s="4"/>
    </row>
    <row r="325" spans="1:30" s="3" customFormat="1" x14ac:dyDescent="0.25">
      <c r="A325" s="8"/>
      <c r="C325" s="4"/>
      <c r="AD325" s="4"/>
    </row>
    <row r="326" spans="1:30" s="3" customFormat="1" x14ac:dyDescent="0.25">
      <c r="A326" s="8"/>
      <c r="C326" s="4"/>
      <c r="AD326" s="4"/>
    </row>
    <row r="327" spans="1:30" s="3" customFormat="1" x14ac:dyDescent="0.25">
      <c r="A327" s="8"/>
      <c r="C327" s="4"/>
      <c r="AD327" s="4"/>
    </row>
    <row r="328" spans="1:30" s="3" customFormat="1" x14ac:dyDescent="0.25">
      <c r="A328" s="8"/>
      <c r="C328" s="4"/>
      <c r="AD328" s="4"/>
    </row>
    <row r="329" spans="1:30" s="3" customFormat="1" x14ac:dyDescent="0.25">
      <c r="A329" s="8"/>
      <c r="C329" s="4"/>
      <c r="AD329" s="4"/>
    </row>
    <row r="330" spans="1:30" s="3" customFormat="1" x14ac:dyDescent="0.25">
      <c r="A330" s="8"/>
      <c r="C330" s="4"/>
      <c r="AD330" s="4"/>
    </row>
    <row r="331" spans="1:30" s="3" customFormat="1" x14ac:dyDescent="0.25">
      <c r="A331" s="8"/>
      <c r="C331" s="4"/>
      <c r="AD331" s="4"/>
    </row>
    <row r="332" spans="1:30" s="3" customFormat="1" x14ac:dyDescent="0.25">
      <c r="A332" s="8"/>
      <c r="C332" s="4"/>
      <c r="AD332" s="4"/>
    </row>
    <row r="333" spans="1:30" s="3" customFormat="1" x14ac:dyDescent="0.25">
      <c r="A333" s="8"/>
      <c r="C333" s="4"/>
      <c r="AD333" s="4"/>
    </row>
    <row r="334" spans="1:30" s="3" customFormat="1" x14ac:dyDescent="0.25">
      <c r="A334" s="8"/>
      <c r="C334" s="4"/>
      <c r="AD334" s="4"/>
    </row>
    <row r="335" spans="1:30" s="3" customFormat="1" x14ac:dyDescent="0.25">
      <c r="A335" s="8"/>
      <c r="C335" s="4"/>
      <c r="AD335" s="4"/>
    </row>
    <row r="336" spans="1:30" s="3" customFormat="1" x14ac:dyDescent="0.25">
      <c r="A336" s="8"/>
      <c r="C336" s="4"/>
      <c r="AD336" s="4"/>
    </row>
    <row r="337" spans="1:30" s="3" customFormat="1" x14ac:dyDescent="0.25">
      <c r="A337" s="8"/>
      <c r="C337" s="4"/>
      <c r="AD337" s="4"/>
    </row>
    <row r="338" spans="1:30" s="3" customFormat="1" x14ac:dyDescent="0.25">
      <c r="A338" s="8"/>
      <c r="C338" s="4"/>
      <c r="AD338" s="4"/>
    </row>
    <row r="339" spans="1:30" s="3" customFormat="1" x14ac:dyDescent="0.25">
      <c r="A339" s="8"/>
      <c r="C339" s="4"/>
      <c r="AD339" s="4"/>
    </row>
    <row r="340" spans="1:30" s="3" customFormat="1" x14ac:dyDescent="0.25">
      <c r="A340" s="8"/>
      <c r="C340" s="4"/>
      <c r="AD340" s="4"/>
    </row>
    <row r="341" spans="1:30" s="3" customFormat="1" x14ac:dyDescent="0.25">
      <c r="A341" s="8"/>
      <c r="C341" s="4"/>
      <c r="AD341" s="4"/>
    </row>
    <row r="342" spans="1:30" s="3" customFormat="1" x14ac:dyDescent="0.25">
      <c r="A342" s="8"/>
      <c r="C342" s="4"/>
      <c r="AD342" s="4"/>
    </row>
    <row r="343" spans="1:30" s="3" customFormat="1" x14ac:dyDescent="0.25">
      <c r="A343" s="8"/>
      <c r="C343" s="4"/>
      <c r="AD343" s="4"/>
    </row>
    <row r="344" spans="1:30" s="3" customFormat="1" x14ac:dyDescent="0.25">
      <c r="A344" s="8"/>
      <c r="C344" s="4"/>
      <c r="AD344" s="4"/>
    </row>
    <row r="345" spans="1:30" s="3" customFormat="1" x14ac:dyDescent="0.25">
      <c r="A345" s="8"/>
      <c r="C345" s="4"/>
      <c r="AD345" s="4"/>
    </row>
    <row r="346" spans="1:30" s="3" customFormat="1" x14ac:dyDescent="0.25">
      <c r="A346" s="8"/>
      <c r="C346" s="4"/>
      <c r="AD346" s="4"/>
    </row>
    <row r="347" spans="1:30" s="3" customFormat="1" x14ac:dyDescent="0.25">
      <c r="A347" s="8"/>
      <c r="C347" s="4"/>
      <c r="AD347" s="4"/>
    </row>
    <row r="348" spans="1:30" s="3" customFormat="1" x14ac:dyDescent="0.25">
      <c r="A348" s="8"/>
      <c r="C348" s="4"/>
      <c r="AD348" s="4"/>
    </row>
    <row r="349" spans="1:30" s="3" customFormat="1" x14ac:dyDescent="0.25">
      <c r="A349" s="8"/>
      <c r="C349" s="4"/>
      <c r="AD349" s="4"/>
    </row>
    <row r="350" spans="1:30" s="3" customFormat="1" x14ac:dyDescent="0.25">
      <c r="A350" s="8"/>
      <c r="C350" s="4"/>
      <c r="AD350" s="4"/>
    </row>
    <row r="351" spans="1:30" s="3" customFormat="1" x14ac:dyDescent="0.25">
      <c r="A351" s="8"/>
      <c r="C351" s="4"/>
      <c r="AD351" s="4"/>
    </row>
    <row r="352" spans="1:30" s="3" customFormat="1" x14ac:dyDescent="0.25">
      <c r="A352" s="8"/>
      <c r="C352" s="4"/>
      <c r="AD352" s="4"/>
    </row>
    <row r="353" spans="1:30" s="3" customFormat="1" x14ac:dyDescent="0.25">
      <c r="A353" s="8"/>
      <c r="C353" s="4"/>
      <c r="AD353" s="4"/>
    </row>
    <row r="354" spans="1:30" s="3" customFormat="1" x14ac:dyDescent="0.25">
      <c r="A354" s="8"/>
      <c r="C354" s="4"/>
      <c r="AD354" s="4"/>
    </row>
    <row r="355" spans="1:30" s="3" customFormat="1" x14ac:dyDescent="0.25">
      <c r="A355" s="8"/>
      <c r="C355" s="4"/>
      <c r="AD355" s="4"/>
    </row>
    <row r="356" spans="1:30" s="3" customFormat="1" x14ac:dyDescent="0.25">
      <c r="A356" s="8"/>
      <c r="C356" s="4"/>
      <c r="AD356" s="4"/>
    </row>
    <row r="357" spans="1:30" s="3" customFormat="1" x14ac:dyDescent="0.25">
      <c r="A357" s="8"/>
      <c r="C357" s="4"/>
      <c r="AD357" s="4"/>
    </row>
    <row r="358" spans="1:30" s="3" customFormat="1" x14ac:dyDescent="0.25">
      <c r="A358" s="8"/>
      <c r="C358" s="4"/>
      <c r="AD358" s="4"/>
    </row>
    <row r="359" spans="1:30" s="3" customFormat="1" x14ac:dyDescent="0.25">
      <c r="A359" s="8"/>
      <c r="C359" s="4"/>
      <c r="AD359" s="4"/>
    </row>
    <row r="360" spans="1:30" s="3" customFormat="1" x14ac:dyDescent="0.25">
      <c r="A360" s="8"/>
      <c r="C360" s="4"/>
      <c r="AD360" s="4"/>
    </row>
    <row r="361" spans="1:30" s="3" customFormat="1" x14ac:dyDescent="0.25">
      <c r="A361" s="8"/>
      <c r="C361" s="4"/>
      <c r="AD361" s="4"/>
    </row>
    <row r="362" spans="1:30" s="3" customFormat="1" x14ac:dyDescent="0.25">
      <c r="A362" s="8"/>
      <c r="C362" s="4"/>
      <c r="AD362" s="4"/>
    </row>
    <row r="363" spans="1:30" s="3" customFormat="1" x14ac:dyDescent="0.25">
      <c r="A363" s="8"/>
      <c r="C363" s="4"/>
      <c r="AD363" s="4"/>
    </row>
    <row r="364" spans="1:30" s="3" customFormat="1" x14ac:dyDescent="0.25">
      <c r="A364" s="8"/>
      <c r="C364" s="4"/>
      <c r="AD364" s="4"/>
    </row>
    <row r="365" spans="1:30" s="3" customFormat="1" x14ac:dyDescent="0.25">
      <c r="A365" s="8"/>
      <c r="C365" s="4"/>
      <c r="AD365" s="4"/>
    </row>
    <row r="366" spans="1:30" s="3" customFormat="1" x14ac:dyDescent="0.25">
      <c r="A366" s="8"/>
      <c r="C366" s="4"/>
      <c r="AD366" s="4"/>
    </row>
    <row r="367" spans="1:30" s="3" customFormat="1" x14ac:dyDescent="0.25">
      <c r="A367" s="8"/>
      <c r="C367" s="4"/>
      <c r="AD367" s="4"/>
    </row>
    <row r="368" spans="1:30" s="3" customFormat="1" x14ac:dyDescent="0.25">
      <c r="A368" s="8"/>
      <c r="C368" s="4"/>
      <c r="AD368" s="4"/>
    </row>
    <row r="369" spans="1:30" s="3" customFormat="1" x14ac:dyDescent="0.25">
      <c r="A369" s="8"/>
      <c r="C369" s="4"/>
      <c r="AD369" s="4"/>
    </row>
    <row r="370" spans="1:30" s="3" customFormat="1" x14ac:dyDescent="0.25">
      <c r="A370" s="8"/>
      <c r="C370" s="4"/>
      <c r="AD370" s="4"/>
    </row>
    <row r="371" spans="1:30" s="3" customFormat="1" x14ac:dyDescent="0.25">
      <c r="A371" s="8"/>
      <c r="C371" s="4"/>
      <c r="AD371" s="4"/>
    </row>
    <row r="372" spans="1:30" s="3" customFormat="1" x14ac:dyDescent="0.25">
      <c r="A372" s="8"/>
      <c r="C372" s="4"/>
      <c r="AD372" s="4"/>
    </row>
    <row r="373" spans="1:30" s="3" customFormat="1" x14ac:dyDescent="0.25">
      <c r="A373" s="8"/>
      <c r="C373" s="4"/>
      <c r="AD373" s="4"/>
    </row>
    <row r="374" spans="1:30" s="3" customFormat="1" x14ac:dyDescent="0.25">
      <c r="A374" s="8"/>
      <c r="C374" s="4"/>
      <c r="AD374" s="4"/>
    </row>
    <row r="375" spans="1:30" s="3" customFormat="1" x14ac:dyDescent="0.25">
      <c r="A375" s="8"/>
      <c r="C375" s="4"/>
      <c r="AD375" s="4"/>
    </row>
    <row r="376" spans="1:30" s="3" customFormat="1" x14ac:dyDescent="0.25">
      <c r="A376" s="8"/>
      <c r="C376" s="4"/>
      <c r="AD376" s="4"/>
    </row>
    <row r="377" spans="1:30" s="3" customFormat="1" x14ac:dyDescent="0.25">
      <c r="A377" s="8"/>
      <c r="C377" s="4"/>
      <c r="AD377" s="4"/>
    </row>
    <row r="378" spans="1:30" s="3" customFormat="1" x14ac:dyDescent="0.25">
      <c r="A378" s="8"/>
      <c r="C378" s="4"/>
      <c r="AD378" s="4"/>
    </row>
    <row r="379" spans="1:30" s="3" customFormat="1" x14ac:dyDescent="0.25">
      <c r="A379" s="8"/>
      <c r="C379" s="4"/>
      <c r="AD379" s="4"/>
    </row>
    <row r="380" spans="1:30" s="3" customFormat="1" x14ac:dyDescent="0.25">
      <c r="A380" s="8"/>
      <c r="C380" s="4"/>
      <c r="AD380" s="4"/>
    </row>
    <row r="381" spans="1:30" s="3" customFormat="1" x14ac:dyDescent="0.25">
      <c r="A381" s="8"/>
      <c r="C381" s="4"/>
      <c r="AD381" s="4"/>
    </row>
    <row r="382" spans="1:30" s="3" customFormat="1" x14ac:dyDescent="0.25">
      <c r="A382" s="8"/>
      <c r="C382" s="4"/>
      <c r="AD382" s="4"/>
    </row>
    <row r="383" spans="1:30" s="3" customFormat="1" x14ac:dyDescent="0.25">
      <c r="A383" s="8"/>
      <c r="C383" s="4"/>
      <c r="AD383" s="4"/>
    </row>
    <row r="384" spans="1:30" s="3" customFormat="1" x14ac:dyDescent="0.25">
      <c r="A384" s="8"/>
      <c r="C384" s="4"/>
      <c r="AD384" s="4"/>
    </row>
    <row r="385" spans="1:30" s="3" customFormat="1" x14ac:dyDescent="0.25">
      <c r="A385" s="8"/>
      <c r="C385" s="4"/>
      <c r="AD385" s="4"/>
    </row>
    <row r="386" spans="1:30" s="3" customFormat="1" x14ac:dyDescent="0.25">
      <c r="A386" s="8"/>
      <c r="C386" s="4"/>
      <c r="AD386" s="4"/>
    </row>
    <row r="387" spans="1:30" s="3" customFormat="1" x14ac:dyDescent="0.25">
      <c r="A387" s="8"/>
      <c r="C387" s="4"/>
      <c r="AD387" s="4"/>
    </row>
    <row r="388" spans="1:30" s="3" customFormat="1" x14ac:dyDescent="0.25">
      <c r="A388" s="8"/>
      <c r="C388" s="4"/>
      <c r="AD388" s="4"/>
    </row>
    <row r="389" spans="1:30" s="3" customFormat="1" x14ac:dyDescent="0.25">
      <c r="A389" s="8"/>
      <c r="C389" s="4"/>
      <c r="AD389" s="4"/>
    </row>
    <row r="390" spans="1:30" s="3" customFormat="1" x14ac:dyDescent="0.25">
      <c r="A390" s="8"/>
      <c r="C390" s="4"/>
      <c r="AD390" s="4"/>
    </row>
    <row r="391" spans="1:30" s="3" customFormat="1" x14ac:dyDescent="0.25">
      <c r="A391" s="8"/>
      <c r="C391" s="4"/>
      <c r="AD391" s="4"/>
    </row>
    <row r="392" spans="1:30" s="3" customFormat="1" x14ac:dyDescent="0.25">
      <c r="A392" s="8"/>
      <c r="C392" s="4"/>
      <c r="AD392" s="4"/>
    </row>
    <row r="393" spans="1:30" s="3" customFormat="1" x14ac:dyDescent="0.25">
      <c r="A393" s="8"/>
      <c r="C393" s="4"/>
      <c r="AD393" s="4"/>
    </row>
    <row r="394" spans="1:30" s="3" customFormat="1" x14ac:dyDescent="0.25">
      <c r="A394" s="8"/>
      <c r="C394" s="4"/>
      <c r="AD394" s="4"/>
    </row>
    <row r="395" spans="1:30" s="3" customFormat="1" x14ac:dyDescent="0.25">
      <c r="A395" s="8"/>
      <c r="C395" s="4"/>
      <c r="AD395" s="4"/>
    </row>
    <row r="396" spans="1:30" s="3" customFormat="1" x14ac:dyDescent="0.25">
      <c r="A396" s="8"/>
      <c r="C396" s="4"/>
      <c r="AD396" s="4"/>
    </row>
    <row r="397" spans="1:30" s="3" customFormat="1" x14ac:dyDescent="0.25">
      <c r="A397" s="8"/>
      <c r="C397" s="4"/>
      <c r="AD397" s="4"/>
    </row>
    <row r="398" spans="1:30" s="3" customFormat="1" x14ac:dyDescent="0.25">
      <c r="A398" s="8"/>
      <c r="C398" s="4"/>
      <c r="AD398" s="4"/>
    </row>
    <row r="399" spans="1:30" s="3" customFormat="1" x14ac:dyDescent="0.25">
      <c r="A399" s="8"/>
      <c r="C399" s="4"/>
      <c r="AD399" s="4"/>
    </row>
    <row r="400" spans="1:30" s="3" customFormat="1" x14ac:dyDescent="0.25">
      <c r="A400" s="8"/>
      <c r="C400" s="4"/>
      <c r="AD400" s="4"/>
    </row>
    <row r="401" spans="1:30" s="3" customFormat="1" x14ac:dyDescent="0.25">
      <c r="A401" s="8"/>
      <c r="C401" s="4"/>
      <c r="AD401" s="4"/>
    </row>
    <row r="402" spans="1:30" s="3" customFormat="1" x14ac:dyDescent="0.25">
      <c r="A402" s="8"/>
      <c r="C402" s="4"/>
      <c r="AD402" s="4"/>
    </row>
    <row r="403" spans="1:30" s="3" customFormat="1" x14ac:dyDescent="0.25">
      <c r="A403" s="8"/>
      <c r="C403" s="4"/>
      <c r="AD403" s="4"/>
    </row>
    <row r="404" spans="1:30" s="3" customFormat="1" x14ac:dyDescent="0.25">
      <c r="A404" s="8"/>
      <c r="C404" s="4"/>
      <c r="AD404" s="4"/>
    </row>
    <row r="405" spans="1:30" s="3" customFormat="1" x14ac:dyDescent="0.25">
      <c r="A405" s="8"/>
      <c r="C405" s="4"/>
      <c r="AD405" s="4"/>
    </row>
    <row r="406" spans="1:30" s="3" customFormat="1" x14ac:dyDescent="0.25">
      <c r="A406" s="8"/>
      <c r="C406" s="4"/>
      <c r="AD406" s="4"/>
    </row>
    <row r="407" spans="1:30" s="3" customFormat="1" x14ac:dyDescent="0.25">
      <c r="A407" s="8"/>
      <c r="C407" s="4"/>
      <c r="AD407" s="4"/>
    </row>
    <row r="408" spans="1:30" s="3" customFormat="1" x14ac:dyDescent="0.25">
      <c r="A408" s="8"/>
      <c r="C408" s="4"/>
      <c r="AD408" s="4"/>
    </row>
    <row r="409" spans="1:30" s="3" customFormat="1" x14ac:dyDescent="0.25">
      <c r="A409" s="8"/>
      <c r="C409" s="4"/>
      <c r="AD409" s="4"/>
    </row>
    <row r="410" spans="1:30" s="3" customFormat="1" x14ac:dyDescent="0.25">
      <c r="A410" s="8"/>
      <c r="C410" s="4"/>
      <c r="AD410" s="4"/>
    </row>
    <row r="411" spans="1:30" s="3" customFormat="1" x14ac:dyDescent="0.25">
      <c r="A411" s="8"/>
      <c r="C411" s="4"/>
      <c r="AD411" s="4"/>
    </row>
    <row r="412" spans="1:30" s="3" customFormat="1" x14ac:dyDescent="0.25">
      <c r="A412" s="8"/>
      <c r="C412" s="4"/>
      <c r="AD412" s="4"/>
    </row>
    <row r="413" spans="1:30" s="3" customFormat="1" x14ac:dyDescent="0.25">
      <c r="A413" s="8"/>
      <c r="C413" s="4"/>
      <c r="AD413" s="4"/>
    </row>
    <row r="414" spans="1:30" s="3" customFormat="1" x14ac:dyDescent="0.25">
      <c r="A414" s="8"/>
      <c r="C414" s="4"/>
      <c r="AD414" s="4"/>
    </row>
    <row r="415" spans="1:30" s="3" customFormat="1" x14ac:dyDescent="0.25">
      <c r="A415" s="8"/>
      <c r="C415" s="4"/>
      <c r="AD415" s="4"/>
    </row>
    <row r="416" spans="1:30" s="3" customFormat="1" x14ac:dyDescent="0.25">
      <c r="A416" s="8"/>
      <c r="C416" s="4"/>
      <c r="AD416" s="4"/>
    </row>
    <row r="417" spans="1:30" s="3" customFormat="1" x14ac:dyDescent="0.25">
      <c r="A417" s="8"/>
      <c r="C417" s="4"/>
      <c r="AD417" s="4"/>
    </row>
    <row r="418" spans="1:30" s="3" customFormat="1" x14ac:dyDescent="0.25">
      <c r="A418" s="8"/>
      <c r="C418" s="4"/>
      <c r="AD418" s="4"/>
    </row>
    <row r="419" spans="1:30" s="3" customFormat="1" x14ac:dyDescent="0.25">
      <c r="A419" s="8"/>
      <c r="C419" s="4"/>
      <c r="AD419" s="4"/>
    </row>
    <row r="420" spans="1:30" s="3" customFormat="1" x14ac:dyDescent="0.25">
      <c r="A420" s="8"/>
      <c r="C420" s="4"/>
      <c r="AD420" s="4"/>
    </row>
    <row r="421" spans="1:30" s="3" customFormat="1" x14ac:dyDescent="0.25">
      <c r="A421" s="8"/>
      <c r="C421" s="4"/>
      <c r="AD421" s="4"/>
    </row>
    <row r="422" spans="1:30" s="3" customFormat="1" x14ac:dyDescent="0.25">
      <c r="A422" s="8"/>
      <c r="C422" s="4"/>
      <c r="AD422" s="4"/>
    </row>
    <row r="423" spans="1:30" s="3" customFormat="1" x14ac:dyDescent="0.25">
      <c r="A423" s="8"/>
      <c r="C423" s="4"/>
      <c r="AD423" s="4"/>
    </row>
    <row r="424" spans="1:30" s="3" customFormat="1" x14ac:dyDescent="0.25">
      <c r="A424" s="8"/>
      <c r="C424" s="4"/>
      <c r="AD424" s="4"/>
    </row>
    <row r="425" spans="1:30" s="3" customFormat="1" x14ac:dyDescent="0.25">
      <c r="A425" s="8"/>
      <c r="C425" s="4"/>
      <c r="AD425" s="4"/>
    </row>
    <row r="426" spans="1:30" s="3" customFormat="1" x14ac:dyDescent="0.25">
      <c r="A426" s="8"/>
      <c r="C426" s="4"/>
      <c r="AD426" s="4"/>
    </row>
    <row r="427" spans="1:30" s="3" customFormat="1" x14ac:dyDescent="0.25">
      <c r="A427" s="8"/>
      <c r="C427" s="4"/>
      <c r="AD427" s="4"/>
    </row>
    <row r="428" spans="1:30" s="3" customFormat="1" x14ac:dyDescent="0.25">
      <c r="A428" s="8"/>
      <c r="C428" s="4"/>
      <c r="AD428" s="4"/>
    </row>
    <row r="429" spans="1:30" s="3" customFormat="1" x14ac:dyDescent="0.25">
      <c r="A429" s="8"/>
      <c r="C429" s="4"/>
      <c r="AD429" s="4"/>
    </row>
    <row r="430" spans="1:30" s="3" customFormat="1" x14ac:dyDescent="0.25">
      <c r="A430" s="8"/>
      <c r="C430" s="4"/>
      <c r="AD430" s="4"/>
    </row>
    <row r="431" spans="1:30" s="3" customFormat="1" x14ac:dyDescent="0.25">
      <c r="A431" s="8"/>
      <c r="C431" s="4"/>
      <c r="AD431" s="4"/>
    </row>
    <row r="432" spans="1:30" s="3" customFormat="1" x14ac:dyDescent="0.25">
      <c r="A432" s="8"/>
      <c r="C432" s="4"/>
      <c r="AD432" s="4"/>
    </row>
    <row r="433" spans="1:30" s="3" customFormat="1" x14ac:dyDescent="0.25">
      <c r="A433" s="8"/>
      <c r="C433" s="4"/>
      <c r="AD433" s="4"/>
    </row>
    <row r="434" spans="1:30" s="3" customFormat="1" x14ac:dyDescent="0.25">
      <c r="A434" s="8"/>
      <c r="C434" s="4"/>
      <c r="AD434" s="4"/>
    </row>
    <row r="435" spans="1:30" s="3" customFormat="1" x14ac:dyDescent="0.25">
      <c r="A435" s="8"/>
      <c r="C435" s="4"/>
      <c r="AD435" s="4"/>
    </row>
    <row r="436" spans="1:30" s="3" customFormat="1" x14ac:dyDescent="0.25">
      <c r="A436" s="8"/>
      <c r="C436" s="4"/>
      <c r="AD436" s="4"/>
    </row>
    <row r="437" spans="1:30" s="3" customFormat="1" x14ac:dyDescent="0.25">
      <c r="A437" s="8"/>
      <c r="C437" s="4"/>
      <c r="AD437" s="4"/>
    </row>
    <row r="438" spans="1:30" s="3" customFormat="1" x14ac:dyDescent="0.25">
      <c r="A438" s="8"/>
      <c r="C438" s="4"/>
      <c r="AD438" s="4"/>
    </row>
    <row r="439" spans="1:30" s="3" customFormat="1" x14ac:dyDescent="0.25">
      <c r="A439" s="8"/>
      <c r="C439" s="4"/>
      <c r="AD439" s="4"/>
    </row>
    <row r="440" spans="1:30" s="3" customFormat="1" x14ac:dyDescent="0.25">
      <c r="A440" s="8"/>
      <c r="C440" s="4"/>
      <c r="AD440" s="4"/>
    </row>
    <row r="441" spans="1:30" s="3" customFormat="1" x14ac:dyDescent="0.25">
      <c r="A441" s="8"/>
      <c r="C441" s="4"/>
      <c r="AD441" s="4"/>
    </row>
    <row r="442" spans="1:30" s="3" customFormat="1" x14ac:dyDescent="0.25">
      <c r="A442" s="8"/>
      <c r="C442" s="4"/>
      <c r="AD442" s="4"/>
    </row>
    <row r="443" spans="1:30" s="3" customFormat="1" x14ac:dyDescent="0.25">
      <c r="A443" s="8"/>
      <c r="C443" s="4"/>
      <c r="AD443" s="4"/>
    </row>
    <row r="444" spans="1:30" s="3" customFormat="1" x14ac:dyDescent="0.25">
      <c r="A444" s="8"/>
      <c r="C444" s="4"/>
      <c r="AD444" s="4"/>
    </row>
    <row r="445" spans="1:30" s="3" customFormat="1" x14ac:dyDescent="0.25">
      <c r="A445" s="8"/>
      <c r="C445" s="4"/>
      <c r="AD445" s="4"/>
    </row>
    <row r="446" spans="1:30" s="3" customFormat="1" x14ac:dyDescent="0.25">
      <c r="A446" s="8"/>
      <c r="C446" s="4"/>
      <c r="AD446" s="4"/>
    </row>
    <row r="447" spans="1:30" s="3" customFormat="1" x14ac:dyDescent="0.25">
      <c r="A447" s="8"/>
      <c r="C447" s="4"/>
      <c r="AD447" s="4"/>
    </row>
    <row r="448" spans="1:30" s="3" customFormat="1" x14ac:dyDescent="0.25">
      <c r="A448" s="8"/>
      <c r="C448" s="4"/>
      <c r="AD448" s="4"/>
    </row>
    <row r="449" spans="1:30" s="3" customFormat="1" x14ac:dyDescent="0.25">
      <c r="A449" s="8"/>
      <c r="C449" s="4"/>
      <c r="AD449" s="4"/>
    </row>
    <row r="450" spans="1:30" s="3" customFormat="1" x14ac:dyDescent="0.25">
      <c r="A450" s="8"/>
      <c r="C450" s="4"/>
      <c r="AD450" s="4"/>
    </row>
    <row r="451" spans="1:30" s="3" customFormat="1" x14ac:dyDescent="0.25">
      <c r="A451" s="8"/>
      <c r="C451" s="4"/>
      <c r="AD451" s="4"/>
    </row>
    <row r="452" spans="1:30" s="3" customFormat="1" x14ac:dyDescent="0.25">
      <c r="A452" s="8"/>
      <c r="C452" s="4"/>
      <c r="AD452" s="4"/>
    </row>
    <row r="453" spans="1:30" s="3" customFormat="1" x14ac:dyDescent="0.25">
      <c r="A453" s="8"/>
      <c r="C453" s="4"/>
      <c r="AD453" s="4"/>
    </row>
    <row r="454" spans="1:30" s="3" customFormat="1" x14ac:dyDescent="0.25">
      <c r="A454" s="8"/>
      <c r="C454" s="4"/>
      <c r="AD454" s="4"/>
    </row>
    <row r="455" spans="1:30" s="3" customFormat="1" x14ac:dyDescent="0.25">
      <c r="A455" s="8"/>
      <c r="C455" s="4"/>
      <c r="AD455" s="4"/>
    </row>
    <row r="456" spans="1:30" s="3" customFormat="1" x14ac:dyDescent="0.25">
      <c r="A456" s="8"/>
      <c r="C456" s="4"/>
      <c r="AD456" s="4"/>
    </row>
    <row r="457" spans="1:30" s="3" customFormat="1" x14ac:dyDescent="0.25">
      <c r="A457" s="8"/>
      <c r="C457" s="4"/>
      <c r="AD457" s="4"/>
    </row>
    <row r="458" spans="1:30" s="3" customFormat="1" x14ac:dyDescent="0.25">
      <c r="A458" s="8"/>
      <c r="C458" s="4"/>
      <c r="AD458" s="4"/>
    </row>
    <row r="459" spans="1:30" s="3" customFormat="1" x14ac:dyDescent="0.25">
      <c r="A459" s="8"/>
      <c r="C459" s="4"/>
      <c r="AD459" s="4"/>
    </row>
    <row r="460" spans="1:30" s="3" customFormat="1" x14ac:dyDescent="0.25">
      <c r="A460" s="8"/>
      <c r="C460" s="4"/>
      <c r="AD460" s="4"/>
    </row>
    <row r="461" spans="1:30" s="3" customFormat="1" x14ac:dyDescent="0.25">
      <c r="A461" s="8"/>
      <c r="C461" s="4"/>
      <c r="AD461" s="4"/>
    </row>
    <row r="462" spans="1:30" s="3" customFormat="1" x14ac:dyDescent="0.25">
      <c r="A462" s="8"/>
      <c r="C462" s="4"/>
      <c r="AD462" s="4"/>
    </row>
    <row r="463" spans="1:30" s="3" customFormat="1" x14ac:dyDescent="0.25">
      <c r="A463" s="8"/>
      <c r="C463" s="4"/>
      <c r="AD463" s="4"/>
    </row>
    <row r="464" spans="1:30" s="3" customFormat="1" x14ac:dyDescent="0.25">
      <c r="A464" s="8"/>
      <c r="C464" s="4"/>
      <c r="AD464" s="4"/>
    </row>
    <row r="465" spans="1:30" s="3" customFormat="1" x14ac:dyDescent="0.25">
      <c r="A465" s="8"/>
      <c r="C465" s="4"/>
      <c r="AD465" s="4"/>
    </row>
    <row r="466" spans="1:30" s="3" customFormat="1" x14ac:dyDescent="0.25">
      <c r="A466" s="8"/>
      <c r="C466" s="4"/>
      <c r="AD466" s="4"/>
    </row>
    <row r="467" spans="1:30" s="3" customFormat="1" x14ac:dyDescent="0.25">
      <c r="A467" s="8"/>
      <c r="C467" s="4"/>
      <c r="AD467" s="4"/>
    </row>
    <row r="468" spans="1:30" s="3" customFormat="1" x14ac:dyDescent="0.25">
      <c r="A468" s="8"/>
      <c r="C468" s="4"/>
      <c r="AD468" s="4"/>
    </row>
    <row r="469" spans="1:30" s="3" customFormat="1" x14ac:dyDescent="0.25">
      <c r="A469" s="8"/>
      <c r="C469" s="4"/>
      <c r="AD469" s="4"/>
    </row>
    <row r="470" spans="1:30" s="3" customFormat="1" x14ac:dyDescent="0.25">
      <c r="A470" s="8"/>
      <c r="C470" s="4"/>
      <c r="AD470" s="4"/>
    </row>
    <row r="471" spans="1:30" s="3" customFormat="1" x14ac:dyDescent="0.25">
      <c r="A471" s="8"/>
      <c r="C471" s="4"/>
      <c r="AD471" s="4"/>
    </row>
    <row r="472" spans="1:30" s="3" customFormat="1" x14ac:dyDescent="0.25">
      <c r="A472" s="8"/>
      <c r="C472" s="4"/>
      <c r="AD472" s="4"/>
    </row>
    <row r="473" spans="1:30" s="3" customFormat="1" x14ac:dyDescent="0.25">
      <c r="A473" s="8"/>
      <c r="C473" s="4"/>
      <c r="AD473" s="4"/>
    </row>
    <row r="474" spans="1:30" s="3" customFormat="1" x14ac:dyDescent="0.25">
      <c r="A474" s="8"/>
      <c r="C474" s="4"/>
      <c r="AD474" s="4"/>
    </row>
    <row r="475" spans="1:30" s="3" customFormat="1" x14ac:dyDescent="0.25">
      <c r="A475" s="8"/>
      <c r="C475" s="4"/>
      <c r="AD475" s="4"/>
    </row>
    <row r="476" spans="1:30" s="3" customFormat="1" x14ac:dyDescent="0.25">
      <c r="A476" s="8"/>
      <c r="C476" s="4"/>
      <c r="AD476" s="4"/>
    </row>
    <row r="477" spans="1:30" s="3" customFormat="1" x14ac:dyDescent="0.25">
      <c r="A477" s="8"/>
      <c r="C477" s="4"/>
      <c r="AD477" s="4"/>
    </row>
    <row r="478" spans="1:30" s="3" customFormat="1" x14ac:dyDescent="0.25">
      <c r="A478" s="8"/>
      <c r="C478" s="4"/>
      <c r="AD478" s="4"/>
    </row>
    <row r="479" spans="1:30" s="3" customFormat="1" x14ac:dyDescent="0.25">
      <c r="A479" s="8"/>
      <c r="C479" s="4"/>
      <c r="AD479" s="4"/>
    </row>
    <row r="480" spans="1:30" s="3" customFormat="1" x14ac:dyDescent="0.25">
      <c r="A480" s="8"/>
      <c r="C480" s="4"/>
      <c r="AD480" s="4"/>
    </row>
    <row r="481" spans="1:30" s="3" customFormat="1" x14ac:dyDescent="0.25">
      <c r="A481" s="8"/>
      <c r="C481" s="4"/>
      <c r="AD481" s="4"/>
    </row>
    <row r="482" spans="1:30" s="3" customFormat="1" x14ac:dyDescent="0.25">
      <c r="A482" s="8"/>
      <c r="C482" s="4"/>
      <c r="AD482" s="4"/>
    </row>
    <row r="483" spans="1:30" s="3" customFormat="1" x14ac:dyDescent="0.25">
      <c r="A483" s="8"/>
      <c r="C483" s="4"/>
      <c r="AD483" s="4"/>
    </row>
    <row r="484" spans="1:30" s="3" customFormat="1" x14ac:dyDescent="0.25">
      <c r="A484" s="8"/>
      <c r="C484" s="4"/>
      <c r="AD484" s="4"/>
    </row>
    <row r="485" spans="1:30" s="3" customFormat="1" x14ac:dyDescent="0.25">
      <c r="A485" s="8"/>
      <c r="C485" s="4"/>
      <c r="AD485" s="4"/>
    </row>
    <row r="486" spans="1:30" s="3" customFormat="1" x14ac:dyDescent="0.25">
      <c r="A486" s="8"/>
      <c r="C486" s="4"/>
      <c r="AD486" s="4"/>
    </row>
    <row r="487" spans="1:30" s="3" customFormat="1" x14ac:dyDescent="0.25">
      <c r="A487" s="8"/>
      <c r="C487" s="4"/>
      <c r="AD487" s="4"/>
    </row>
    <row r="488" spans="1:30" s="3" customFormat="1" x14ac:dyDescent="0.25">
      <c r="A488" s="8"/>
      <c r="C488" s="4"/>
      <c r="AD488" s="4"/>
    </row>
    <row r="489" spans="1:30" s="3" customFormat="1" x14ac:dyDescent="0.25">
      <c r="A489" s="8"/>
      <c r="C489" s="4"/>
      <c r="AD489" s="4"/>
    </row>
    <row r="490" spans="1:30" s="3" customFormat="1" x14ac:dyDescent="0.25">
      <c r="A490" s="8"/>
      <c r="C490" s="4"/>
      <c r="AD490" s="4"/>
    </row>
    <row r="491" spans="1:30" s="3" customFormat="1" x14ac:dyDescent="0.25">
      <c r="A491" s="8"/>
      <c r="C491" s="4"/>
      <c r="AD491" s="4"/>
    </row>
    <row r="492" spans="1:30" s="3" customFormat="1" x14ac:dyDescent="0.25">
      <c r="A492" s="8"/>
      <c r="C492" s="4"/>
      <c r="AD492" s="4"/>
    </row>
    <row r="493" spans="1:30" s="3" customFormat="1" x14ac:dyDescent="0.25">
      <c r="A493" s="8"/>
      <c r="C493" s="4"/>
      <c r="AD493" s="4"/>
    </row>
    <row r="494" spans="1:30" s="3" customFormat="1" x14ac:dyDescent="0.25">
      <c r="A494" s="8"/>
      <c r="C494" s="4"/>
      <c r="AD494" s="4"/>
    </row>
    <row r="495" spans="1:30" s="3" customFormat="1" x14ac:dyDescent="0.25">
      <c r="A495" s="8"/>
      <c r="C495" s="4"/>
      <c r="AD495" s="4"/>
    </row>
    <row r="496" spans="1:30" s="3" customFormat="1" x14ac:dyDescent="0.25">
      <c r="A496" s="8"/>
      <c r="C496" s="4"/>
      <c r="AD496" s="4"/>
    </row>
    <row r="497" spans="1:30" s="3" customFormat="1" x14ac:dyDescent="0.25">
      <c r="A497" s="8"/>
      <c r="C497" s="4"/>
      <c r="AD497" s="4"/>
    </row>
    <row r="498" spans="1:30" s="3" customFormat="1" x14ac:dyDescent="0.25">
      <c r="A498" s="8"/>
      <c r="C498" s="4"/>
      <c r="AD498" s="4"/>
    </row>
    <row r="499" spans="1:30" s="3" customFormat="1" x14ac:dyDescent="0.25">
      <c r="A499" s="8"/>
      <c r="C499" s="4"/>
      <c r="AD499" s="4"/>
    </row>
    <row r="500" spans="1:30" s="3" customFormat="1" x14ac:dyDescent="0.25">
      <c r="A500" s="8"/>
      <c r="C500" s="4"/>
      <c r="AD500" s="4"/>
    </row>
    <row r="501" spans="1:30" s="3" customFormat="1" x14ac:dyDescent="0.25">
      <c r="A501" s="8"/>
      <c r="C501" s="4"/>
      <c r="AD501" s="4"/>
    </row>
    <row r="502" spans="1:30" s="3" customFormat="1" x14ac:dyDescent="0.25">
      <c r="A502" s="8"/>
      <c r="C502" s="4"/>
      <c r="AD502" s="4"/>
    </row>
    <row r="503" spans="1:30" s="3" customFormat="1" x14ac:dyDescent="0.25">
      <c r="A503" s="8"/>
      <c r="C503" s="4"/>
      <c r="AD503" s="4"/>
    </row>
    <row r="504" spans="1:30" s="3" customFormat="1" x14ac:dyDescent="0.25">
      <c r="A504" s="8"/>
      <c r="C504" s="4"/>
      <c r="AD504" s="4"/>
    </row>
    <row r="505" spans="1:30" s="3" customFormat="1" x14ac:dyDescent="0.25">
      <c r="A505" s="8"/>
      <c r="C505" s="4"/>
      <c r="AD505" s="4"/>
    </row>
    <row r="506" spans="1:30" s="3" customFormat="1" x14ac:dyDescent="0.25">
      <c r="A506" s="8"/>
      <c r="C506" s="4"/>
      <c r="AD506" s="4"/>
    </row>
    <row r="507" spans="1:30" s="3" customFormat="1" x14ac:dyDescent="0.25">
      <c r="A507" s="8"/>
      <c r="C507" s="4"/>
      <c r="AD507" s="4"/>
    </row>
    <row r="508" spans="1:30" s="3" customFormat="1" x14ac:dyDescent="0.25">
      <c r="A508" s="8"/>
      <c r="C508" s="4"/>
      <c r="AD508" s="4"/>
    </row>
    <row r="509" spans="1:30" s="3" customFormat="1" x14ac:dyDescent="0.25">
      <c r="A509" s="8"/>
      <c r="C509" s="4"/>
      <c r="AD509" s="4"/>
    </row>
    <row r="510" spans="1:30" s="3" customFormat="1" x14ac:dyDescent="0.25">
      <c r="A510" s="8"/>
      <c r="C510" s="4"/>
      <c r="AD510" s="4"/>
    </row>
    <row r="511" spans="1:30" s="3" customFormat="1" x14ac:dyDescent="0.25">
      <c r="A511" s="8"/>
      <c r="C511" s="4"/>
      <c r="AD511" s="4"/>
    </row>
    <row r="512" spans="1:30" s="3" customFormat="1" x14ac:dyDescent="0.25">
      <c r="A512" s="8"/>
      <c r="C512" s="4"/>
      <c r="AD512" s="4"/>
    </row>
    <row r="513" spans="1:30" s="3" customFormat="1" x14ac:dyDescent="0.25">
      <c r="A513" s="8"/>
      <c r="C513" s="4"/>
      <c r="AD513" s="4"/>
    </row>
    <row r="514" spans="1:30" s="3" customFormat="1" x14ac:dyDescent="0.25">
      <c r="A514" s="8"/>
      <c r="C514" s="4"/>
      <c r="AD514" s="4"/>
    </row>
    <row r="515" spans="1:30" s="3" customFormat="1" x14ac:dyDescent="0.25">
      <c r="A515" s="8"/>
      <c r="C515" s="4"/>
      <c r="AD515" s="4"/>
    </row>
    <row r="516" spans="1:30" s="3" customFormat="1" x14ac:dyDescent="0.25">
      <c r="A516" s="8"/>
      <c r="C516" s="4"/>
      <c r="AD516" s="4"/>
    </row>
    <row r="517" spans="1:30" s="3" customFormat="1" x14ac:dyDescent="0.25">
      <c r="A517" s="8"/>
      <c r="C517" s="4"/>
      <c r="AD517" s="4"/>
    </row>
    <row r="518" spans="1:30" s="3" customFormat="1" x14ac:dyDescent="0.25">
      <c r="A518" s="8"/>
      <c r="C518" s="4"/>
      <c r="AD518" s="4"/>
    </row>
    <row r="519" spans="1:30" s="3" customFormat="1" x14ac:dyDescent="0.25">
      <c r="A519" s="8"/>
      <c r="C519" s="4"/>
      <c r="AD519" s="4"/>
    </row>
    <row r="520" spans="1:30" s="3" customFormat="1" x14ac:dyDescent="0.25">
      <c r="A520" s="8"/>
      <c r="C520" s="4"/>
      <c r="AD520" s="4"/>
    </row>
    <row r="521" spans="1:30" s="3" customFormat="1" x14ac:dyDescent="0.25">
      <c r="A521" s="8"/>
      <c r="C521" s="4"/>
      <c r="AD521" s="4"/>
    </row>
    <row r="522" spans="1:30" s="3" customFormat="1" x14ac:dyDescent="0.25">
      <c r="A522" s="8"/>
      <c r="C522" s="4"/>
      <c r="AD522" s="4"/>
    </row>
    <row r="523" spans="1:30" s="3" customFormat="1" x14ac:dyDescent="0.25">
      <c r="A523" s="8"/>
      <c r="C523" s="4"/>
      <c r="AD523" s="4"/>
    </row>
    <row r="524" spans="1:30" s="3" customFormat="1" x14ac:dyDescent="0.25">
      <c r="A524" s="8"/>
      <c r="C524" s="4"/>
      <c r="AD524" s="4"/>
    </row>
    <row r="525" spans="1:30" s="3" customFormat="1" x14ac:dyDescent="0.25">
      <c r="A525" s="8"/>
      <c r="C525" s="4"/>
      <c r="AD525" s="4"/>
    </row>
    <row r="526" spans="1:30" s="3" customFormat="1" x14ac:dyDescent="0.25">
      <c r="A526" s="8"/>
      <c r="C526" s="4"/>
      <c r="AD526" s="4"/>
    </row>
    <row r="527" spans="1:30" s="3" customFormat="1" x14ac:dyDescent="0.25">
      <c r="A527" s="8"/>
      <c r="C527" s="4"/>
      <c r="AD527" s="4"/>
    </row>
    <row r="528" spans="1:30" s="3" customFormat="1" x14ac:dyDescent="0.25">
      <c r="A528" s="8"/>
      <c r="C528" s="4"/>
      <c r="AD528" s="4"/>
    </row>
    <row r="529" spans="1:30" s="3" customFormat="1" x14ac:dyDescent="0.25">
      <c r="A529" s="8"/>
      <c r="C529" s="4"/>
      <c r="AD529" s="4"/>
    </row>
    <row r="530" spans="1:30" s="3" customFormat="1" x14ac:dyDescent="0.25">
      <c r="A530" s="8"/>
      <c r="C530" s="4"/>
      <c r="AD530" s="4"/>
    </row>
    <row r="531" spans="1:30" s="3" customFormat="1" x14ac:dyDescent="0.25">
      <c r="A531" s="8"/>
      <c r="C531" s="4"/>
      <c r="AD531" s="4"/>
    </row>
    <row r="532" spans="1:30" s="3" customFormat="1" x14ac:dyDescent="0.25">
      <c r="A532" s="8"/>
      <c r="C532" s="4"/>
      <c r="AD532" s="4"/>
    </row>
    <row r="533" spans="1:30" s="3" customFormat="1" x14ac:dyDescent="0.25">
      <c r="A533" s="8"/>
      <c r="C533" s="4"/>
      <c r="AD533" s="4"/>
    </row>
    <row r="534" spans="1:30" s="3" customFormat="1" x14ac:dyDescent="0.25">
      <c r="A534" s="8"/>
      <c r="C534" s="4"/>
      <c r="AD534" s="4"/>
    </row>
    <row r="535" spans="1:30" s="3" customFormat="1" x14ac:dyDescent="0.25">
      <c r="A535" s="8"/>
      <c r="C535" s="4"/>
      <c r="AD535" s="4"/>
    </row>
    <row r="536" spans="1:30" s="3" customFormat="1" x14ac:dyDescent="0.25">
      <c r="A536" s="8"/>
      <c r="C536" s="4"/>
      <c r="AD536" s="4"/>
    </row>
    <row r="537" spans="1:30" s="3" customFormat="1" x14ac:dyDescent="0.25">
      <c r="A537" s="8"/>
      <c r="C537" s="4"/>
      <c r="AD537" s="4"/>
    </row>
    <row r="538" spans="1:30" s="3" customFormat="1" x14ac:dyDescent="0.25">
      <c r="A538" s="8"/>
      <c r="C538" s="4"/>
      <c r="AD538" s="4"/>
    </row>
    <row r="539" spans="1:30" s="3" customFormat="1" x14ac:dyDescent="0.25">
      <c r="A539" s="8"/>
      <c r="C539" s="4"/>
      <c r="AD539" s="4"/>
    </row>
    <row r="540" spans="1:30" s="3" customFormat="1" x14ac:dyDescent="0.25">
      <c r="A540" s="8"/>
      <c r="C540" s="4"/>
      <c r="AD540" s="4"/>
    </row>
    <row r="541" spans="1:30" s="3" customFormat="1" x14ac:dyDescent="0.25">
      <c r="A541" s="8"/>
      <c r="C541" s="4"/>
      <c r="AD541" s="4"/>
    </row>
    <row r="542" spans="1:30" s="3" customFormat="1" x14ac:dyDescent="0.25">
      <c r="A542" s="8"/>
      <c r="C542" s="4"/>
      <c r="AD542" s="4"/>
    </row>
    <row r="543" spans="1:30" s="3" customFormat="1" x14ac:dyDescent="0.25">
      <c r="A543" s="8"/>
      <c r="C543" s="4"/>
      <c r="AD543" s="4"/>
    </row>
    <row r="544" spans="1:30" s="3" customFormat="1" x14ac:dyDescent="0.25">
      <c r="A544" s="8"/>
      <c r="C544" s="4"/>
      <c r="AD544" s="4"/>
    </row>
    <row r="545" spans="1:30" s="3" customFormat="1" x14ac:dyDescent="0.25">
      <c r="A545" s="8"/>
      <c r="C545" s="4"/>
      <c r="AD545" s="4"/>
    </row>
    <row r="546" spans="1:30" s="3" customFormat="1" x14ac:dyDescent="0.25">
      <c r="A546" s="8"/>
      <c r="C546" s="4"/>
      <c r="AD546" s="4"/>
    </row>
    <row r="547" spans="1:30" s="3" customFormat="1" x14ac:dyDescent="0.25">
      <c r="A547" s="8"/>
      <c r="C547" s="4"/>
      <c r="AD547" s="4"/>
    </row>
    <row r="548" spans="1:30" s="3" customFormat="1" x14ac:dyDescent="0.25">
      <c r="A548" s="8"/>
      <c r="C548" s="4"/>
      <c r="AD548" s="4"/>
    </row>
    <row r="549" spans="1:30" s="3" customFormat="1" x14ac:dyDescent="0.25">
      <c r="A549" s="8"/>
      <c r="C549" s="4"/>
      <c r="AD549" s="4"/>
    </row>
    <row r="550" spans="1:30" s="3" customFormat="1" x14ac:dyDescent="0.25">
      <c r="A550" s="8"/>
      <c r="C550" s="4"/>
      <c r="AD550" s="4"/>
    </row>
    <row r="551" spans="1:30" s="3" customFormat="1" x14ac:dyDescent="0.25">
      <c r="A551" s="8"/>
      <c r="C551" s="4"/>
      <c r="AD551" s="4"/>
    </row>
    <row r="552" spans="1:30" s="3" customFormat="1" x14ac:dyDescent="0.25">
      <c r="A552" s="8"/>
      <c r="C552" s="4"/>
      <c r="AD552" s="4"/>
    </row>
    <row r="553" spans="1:30" s="3" customFormat="1" x14ac:dyDescent="0.25">
      <c r="A553" s="8"/>
      <c r="C553" s="4"/>
      <c r="AD553" s="4"/>
    </row>
    <row r="554" spans="1:30" s="3" customFormat="1" x14ac:dyDescent="0.25">
      <c r="A554" s="8"/>
      <c r="C554" s="4"/>
      <c r="AD554" s="4"/>
    </row>
    <row r="555" spans="1:30" s="3" customFormat="1" x14ac:dyDescent="0.25">
      <c r="A555" s="8"/>
      <c r="C555" s="4"/>
      <c r="AD555" s="4"/>
    </row>
    <row r="556" spans="1:30" s="3" customFormat="1" x14ac:dyDescent="0.25">
      <c r="A556" s="8"/>
      <c r="C556" s="4"/>
      <c r="AD556" s="4"/>
    </row>
    <row r="557" spans="1:30" s="3" customFormat="1" x14ac:dyDescent="0.25">
      <c r="A557" s="8"/>
      <c r="C557" s="4"/>
      <c r="AD557" s="4"/>
    </row>
    <row r="558" spans="1:30" s="3" customFormat="1" x14ac:dyDescent="0.25">
      <c r="A558" s="8"/>
      <c r="C558" s="4"/>
      <c r="AD558" s="4"/>
    </row>
    <row r="559" spans="1:30" s="3" customFormat="1" x14ac:dyDescent="0.25">
      <c r="A559" s="8"/>
      <c r="C559" s="4"/>
      <c r="AD559" s="4"/>
    </row>
    <row r="560" spans="1:30" s="3" customFormat="1" x14ac:dyDescent="0.25">
      <c r="A560" s="8"/>
      <c r="C560" s="4"/>
      <c r="AD560" s="4"/>
    </row>
    <row r="561" spans="1:30" s="3" customFormat="1" x14ac:dyDescent="0.25">
      <c r="A561" s="8"/>
      <c r="C561" s="4"/>
      <c r="AD561" s="4"/>
    </row>
    <row r="562" spans="1:30" s="3" customFormat="1" x14ac:dyDescent="0.25">
      <c r="A562" s="8"/>
      <c r="C562" s="4"/>
      <c r="AD562" s="4"/>
    </row>
    <row r="563" spans="1:30" s="3" customFormat="1" x14ac:dyDescent="0.25">
      <c r="A563" s="8"/>
      <c r="C563" s="4"/>
      <c r="AD563" s="4"/>
    </row>
    <row r="564" spans="1:30" s="3" customFormat="1" x14ac:dyDescent="0.25">
      <c r="A564" s="8"/>
      <c r="C564" s="4"/>
      <c r="AD564" s="4"/>
    </row>
    <row r="565" spans="1:30" s="3" customFormat="1" x14ac:dyDescent="0.25">
      <c r="A565" s="8"/>
      <c r="C565" s="4"/>
      <c r="AD565" s="4"/>
    </row>
    <row r="566" spans="1:30" s="3" customFormat="1" x14ac:dyDescent="0.25">
      <c r="A566" s="8"/>
      <c r="C566" s="4"/>
      <c r="AD566" s="4"/>
    </row>
    <row r="567" spans="1:30" s="3" customFormat="1" x14ac:dyDescent="0.25">
      <c r="A567" s="8"/>
      <c r="C567" s="4"/>
      <c r="AD567" s="4"/>
    </row>
    <row r="568" spans="1:30" s="3" customFormat="1" x14ac:dyDescent="0.25">
      <c r="A568" s="8"/>
      <c r="C568" s="4"/>
      <c r="AD568" s="4"/>
    </row>
    <row r="569" spans="1:30" s="3" customFormat="1" x14ac:dyDescent="0.25">
      <c r="A569" s="8"/>
      <c r="C569" s="4"/>
      <c r="AD569" s="4"/>
    </row>
    <row r="570" spans="1:30" s="3" customFormat="1" x14ac:dyDescent="0.25">
      <c r="A570" s="8"/>
      <c r="C570" s="4"/>
      <c r="AD570" s="4"/>
    </row>
    <row r="571" spans="1:30" s="3" customFormat="1" x14ac:dyDescent="0.25">
      <c r="A571" s="8"/>
      <c r="C571" s="4"/>
      <c r="AD571" s="4"/>
    </row>
    <row r="572" spans="1:30" s="3" customFormat="1" x14ac:dyDescent="0.25">
      <c r="A572" s="8"/>
      <c r="C572" s="4"/>
      <c r="AD572" s="4"/>
    </row>
    <row r="573" spans="1:30" s="3" customFormat="1" x14ac:dyDescent="0.25">
      <c r="A573" s="8"/>
      <c r="C573" s="4"/>
      <c r="AD573" s="4"/>
    </row>
    <row r="574" spans="1:30" s="3" customFormat="1" x14ac:dyDescent="0.25">
      <c r="A574" s="8"/>
      <c r="C574" s="4"/>
      <c r="AD574" s="4"/>
    </row>
    <row r="575" spans="1:30" s="3" customFormat="1" x14ac:dyDescent="0.25">
      <c r="A575" s="8"/>
      <c r="C575" s="4"/>
      <c r="AD575" s="4"/>
    </row>
    <row r="576" spans="1:30" s="3" customFormat="1" x14ac:dyDescent="0.25">
      <c r="A576" s="8"/>
      <c r="C576" s="4"/>
      <c r="AD576" s="4"/>
    </row>
    <row r="577" spans="1:30" s="3" customFormat="1" x14ac:dyDescent="0.25">
      <c r="A577" s="8"/>
      <c r="C577" s="4"/>
      <c r="AD577" s="4"/>
    </row>
    <row r="578" spans="1:30" s="3" customFormat="1" x14ac:dyDescent="0.25">
      <c r="A578" s="8"/>
      <c r="C578" s="4"/>
      <c r="AD578" s="4"/>
    </row>
    <row r="579" spans="1:30" s="3" customFormat="1" x14ac:dyDescent="0.25">
      <c r="A579" s="8"/>
      <c r="C579" s="4"/>
      <c r="AD579" s="4"/>
    </row>
    <row r="580" spans="1:30" s="3" customFormat="1" x14ac:dyDescent="0.25">
      <c r="A580" s="8"/>
      <c r="C580" s="4"/>
      <c r="AD580" s="4"/>
    </row>
    <row r="581" spans="1:30" s="3" customFormat="1" x14ac:dyDescent="0.25">
      <c r="A581" s="8"/>
      <c r="C581" s="4"/>
      <c r="AD581" s="4"/>
    </row>
    <row r="582" spans="1:30" s="3" customFormat="1" x14ac:dyDescent="0.25">
      <c r="A582" s="8"/>
      <c r="C582" s="4"/>
      <c r="AD582" s="4"/>
    </row>
    <row r="583" spans="1:30" s="3" customFormat="1" x14ac:dyDescent="0.25">
      <c r="A583" s="8"/>
      <c r="C583" s="4"/>
      <c r="AD583" s="4"/>
    </row>
    <row r="584" spans="1:30" s="3" customFormat="1" x14ac:dyDescent="0.25">
      <c r="A584" s="8"/>
      <c r="C584" s="4"/>
      <c r="AD584" s="4"/>
    </row>
    <row r="585" spans="1:30" s="3" customFormat="1" x14ac:dyDescent="0.25">
      <c r="A585" s="8"/>
      <c r="C585" s="4"/>
      <c r="AD585" s="4"/>
    </row>
    <row r="586" spans="1:30" s="3" customFormat="1" x14ac:dyDescent="0.25">
      <c r="A586" s="8"/>
      <c r="C586" s="4"/>
      <c r="AD586" s="4"/>
    </row>
    <row r="587" spans="1:30" s="3" customFormat="1" x14ac:dyDescent="0.25">
      <c r="A587" s="8"/>
      <c r="C587" s="4"/>
      <c r="AD587" s="4"/>
    </row>
    <row r="588" spans="1:30" s="3" customFormat="1" x14ac:dyDescent="0.25">
      <c r="A588" s="8"/>
      <c r="C588" s="4"/>
      <c r="AD588" s="4"/>
    </row>
    <row r="589" spans="1:30" s="3" customFormat="1" x14ac:dyDescent="0.25">
      <c r="A589" s="8"/>
      <c r="C589" s="4"/>
      <c r="AD589" s="4"/>
    </row>
    <row r="590" spans="1:30" s="3" customFormat="1" x14ac:dyDescent="0.25">
      <c r="A590" s="8"/>
      <c r="C590" s="4"/>
      <c r="AD590" s="4"/>
    </row>
    <row r="591" spans="1:30" s="3" customFormat="1" x14ac:dyDescent="0.25">
      <c r="A591" s="8"/>
      <c r="C591" s="4"/>
      <c r="AD591" s="4"/>
    </row>
    <row r="592" spans="1:30" s="3" customFormat="1" x14ac:dyDescent="0.25">
      <c r="A592" s="8"/>
      <c r="C592" s="4"/>
      <c r="AD592" s="4"/>
    </row>
    <row r="593" spans="1:30" s="3" customFormat="1" x14ac:dyDescent="0.25">
      <c r="A593" s="8"/>
      <c r="C593" s="4"/>
      <c r="AD593" s="4"/>
    </row>
    <row r="594" spans="1:30" s="3" customFormat="1" x14ac:dyDescent="0.25">
      <c r="A594" s="8"/>
      <c r="C594" s="4"/>
      <c r="AD594" s="4"/>
    </row>
    <row r="595" spans="1:30" s="3" customFormat="1" x14ac:dyDescent="0.25">
      <c r="A595" s="8"/>
      <c r="C595" s="4"/>
      <c r="AD595" s="4"/>
    </row>
    <row r="596" spans="1:30" s="3" customFormat="1" x14ac:dyDescent="0.25">
      <c r="A596" s="8"/>
      <c r="C596" s="4"/>
      <c r="AD596" s="4"/>
    </row>
    <row r="597" spans="1:30" s="3" customFormat="1" x14ac:dyDescent="0.25">
      <c r="A597" s="8"/>
      <c r="C597" s="4"/>
      <c r="AD597" s="4"/>
    </row>
    <row r="598" spans="1:30" s="3" customFormat="1" x14ac:dyDescent="0.25">
      <c r="A598" s="8"/>
      <c r="C598" s="4"/>
      <c r="AD598" s="4"/>
    </row>
    <row r="599" spans="1:30" s="3" customFormat="1" x14ac:dyDescent="0.25">
      <c r="A599" s="8"/>
      <c r="C599" s="4"/>
      <c r="AD599" s="4"/>
    </row>
    <row r="600" spans="1:30" s="3" customFormat="1" x14ac:dyDescent="0.25">
      <c r="A600" s="8"/>
      <c r="C600" s="4"/>
      <c r="AD600" s="4"/>
    </row>
    <row r="601" spans="1:30" s="3" customFormat="1" x14ac:dyDescent="0.25">
      <c r="A601" s="8"/>
      <c r="C601" s="4"/>
      <c r="AD601" s="4"/>
    </row>
    <row r="602" spans="1:30" s="3" customFormat="1" x14ac:dyDescent="0.25">
      <c r="A602" s="8"/>
      <c r="C602" s="4"/>
      <c r="AD602" s="4"/>
    </row>
    <row r="603" spans="1:30" s="3" customFormat="1" x14ac:dyDescent="0.25">
      <c r="A603" s="8"/>
      <c r="C603" s="4"/>
      <c r="AD603" s="4"/>
    </row>
    <row r="604" spans="1:30" s="3" customFormat="1" x14ac:dyDescent="0.25">
      <c r="A604" s="8"/>
      <c r="C604" s="4"/>
      <c r="AD604" s="4"/>
    </row>
    <row r="605" spans="1:30" s="3" customFormat="1" x14ac:dyDescent="0.25">
      <c r="A605" s="8"/>
      <c r="C605" s="4"/>
      <c r="AD605" s="4"/>
    </row>
    <row r="606" spans="1:30" s="3" customFormat="1" x14ac:dyDescent="0.25">
      <c r="A606" s="8"/>
      <c r="C606" s="4"/>
      <c r="AD606" s="4"/>
    </row>
    <row r="607" spans="1:30" s="3" customFormat="1" x14ac:dyDescent="0.25">
      <c r="A607" s="8"/>
      <c r="C607" s="4"/>
      <c r="AD607" s="4"/>
    </row>
    <row r="608" spans="1:30" s="3" customFormat="1" x14ac:dyDescent="0.25">
      <c r="A608" s="8"/>
      <c r="C608" s="4"/>
      <c r="AD608" s="4"/>
    </row>
    <row r="609" spans="1:30" s="3" customFormat="1" x14ac:dyDescent="0.25">
      <c r="A609" s="8"/>
      <c r="C609" s="4"/>
      <c r="AD609" s="4"/>
    </row>
    <row r="610" spans="1:30" s="3" customFormat="1" x14ac:dyDescent="0.25">
      <c r="A610" s="8"/>
      <c r="C610" s="4"/>
      <c r="AD610" s="4"/>
    </row>
    <row r="611" spans="1:30" s="3" customFormat="1" x14ac:dyDescent="0.25">
      <c r="A611" s="8"/>
      <c r="C611" s="4"/>
      <c r="AD611" s="4"/>
    </row>
    <row r="612" spans="1:30" s="3" customFormat="1" x14ac:dyDescent="0.25">
      <c r="A612" s="8"/>
      <c r="C612" s="4"/>
      <c r="AD612" s="4"/>
    </row>
    <row r="613" spans="1:30" s="3" customFormat="1" x14ac:dyDescent="0.25">
      <c r="A613" s="8"/>
      <c r="C613" s="4"/>
      <c r="AD613" s="4"/>
    </row>
    <row r="614" spans="1:30" s="3" customFormat="1" x14ac:dyDescent="0.25">
      <c r="A614" s="8"/>
      <c r="C614" s="4"/>
      <c r="AD614" s="4"/>
    </row>
    <row r="615" spans="1:30" s="3" customFormat="1" x14ac:dyDescent="0.25">
      <c r="A615" s="8"/>
      <c r="C615" s="4"/>
      <c r="AD615" s="4"/>
    </row>
    <row r="616" spans="1:30" s="3" customFormat="1" x14ac:dyDescent="0.25">
      <c r="A616" s="8"/>
      <c r="C616" s="4"/>
      <c r="AD616" s="4"/>
    </row>
    <row r="617" spans="1:30" s="3" customFormat="1" x14ac:dyDescent="0.25">
      <c r="A617" s="8"/>
      <c r="C617" s="4"/>
      <c r="AD617" s="4"/>
    </row>
    <row r="618" spans="1:30" s="3" customFormat="1" x14ac:dyDescent="0.25">
      <c r="A618" s="8"/>
      <c r="C618" s="4"/>
      <c r="AD618" s="4"/>
    </row>
    <row r="619" spans="1:30" s="3" customFormat="1" x14ac:dyDescent="0.25">
      <c r="A619" s="8"/>
      <c r="C619" s="4"/>
      <c r="AD619" s="4"/>
    </row>
    <row r="620" spans="1:30" s="3" customFormat="1" x14ac:dyDescent="0.25">
      <c r="A620" s="8"/>
      <c r="C620" s="4"/>
      <c r="AD620" s="4"/>
    </row>
    <row r="621" spans="1:30" s="3" customFormat="1" x14ac:dyDescent="0.25">
      <c r="A621" s="8"/>
      <c r="C621" s="4"/>
      <c r="AD621" s="4"/>
    </row>
    <row r="622" spans="1:30" s="3" customFormat="1" x14ac:dyDescent="0.25">
      <c r="A622" s="8"/>
      <c r="C622" s="4"/>
      <c r="AD622" s="4"/>
    </row>
    <row r="623" spans="1:30" s="3" customFormat="1" x14ac:dyDescent="0.25">
      <c r="A623" s="8"/>
      <c r="C623" s="4"/>
      <c r="AD623" s="4"/>
    </row>
    <row r="624" spans="1:30" s="3" customFormat="1" x14ac:dyDescent="0.25">
      <c r="A624" s="8"/>
      <c r="C624" s="4"/>
      <c r="AD624" s="4"/>
    </row>
    <row r="625" spans="1:30" s="3" customFormat="1" x14ac:dyDescent="0.25">
      <c r="A625" s="8"/>
      <c r="C625" s="4"/>
      <c r="AD625" s="4"/>
    </row>
    <row r="626" spans="1:30" s="3" customFormat="1" x14ac:dyDescent="0.25">
      <c r="A626" s="8"/>
      <c r="C626" s="4"/>
      <c r="AD626" s="4"/>
    </row>
    <row r="627" spans="1:30" s="3" customFormat="1" x14ac:dyDescent="0.25">
      <c r="A627" s="8"/>
      <c r="C627" s="4"/>
      <c r="AD627" s="4"/>
    </row>
    <row r="628" spans="1:30" s="3" customFormat="1" x14ac:dyDescent="0.25">
      <c r="A628" s="8"/>
      <c r="C628" s="4"/>
      <c r="AD628" s="4"/>
    </row>
    <row r="629" spans="1:30" s="3" customFormat="1" x14ac:dyDescent="0.25">
      <c r="A629" s="8"/>
      <c r="C629" s="4"/>
      <c r="AD629" s="4"/>
    </row>
    <row r="630" spans="1:30" s="3" customFormat="1" x14ac:dyDescent="0.25">
      <c r="A630" s="8"/>
      <c r="C630" s="4"/>
      <c r="AD630" s="4"/>
    </row>
    <row r="631" spans="1:30" s="3" customFormat="1" x14ac:dyDescent="0.25">
      <c r="A631" s="8"/>
      <c r="C631" s="4"/>
      <c r="AD631" s="4"/>
    </row>
    <row r="632" spans="1:30" s="3" customFormat="1" x14ac:dyDescent="0.25">
      <c r="A632" s="8"/>
      <c r="C632" s="4"/>
      <c r="AD632" s="4"/>
    </row>
    <row r="633" spans="1:30" s="3" customFormat="1" x14ac:dyDescent="0.25">
      <c r="A633" s="8"/>
      <c r="C633" s="4"/>
      <c r="AD633" s="4"/>
    </row>
    <row r="634" spans="1:30" s="3" customFormat="1" x14ac:dyDescent="0.25">
      <c r="A634" s="8"/>
      <c r="C634" s="4"/>
      <c r="AD634" s="4"/>
    </row>
    <row r="635" spans="1:30" s="3" customFormat="1" x14ac:dyDescent="0.25">
      <c r="A635" s="8"/>
      <c r="C635" s="4"/>
      <c r="AD635" s="4"/>
    </row>
    <row r="636" spans="1:30" s="3" customFormat="1" x14ac:dyDescent="0.25">
      <c r="A636" s="8"/>
      <c r="C636" s="4"/>
      <c r="AD636" s="4"/>
    </row>
    <row r="637" spans="1:30" s="3" customFormat="1" x14ac:dyDescent="0.25">
      <c r="A637" s="8"/>
      <c r="C637" s="4"/>
      <c r="AD637" s="4"/>
    </row>
    <row r="638" spans="1:30" s="3" customFormat="1" x14ac:dyDescent="0.25">
      <c r="A638" s="8"/>
      <c r="C638" s="4"/>
      <c r="AD638" s="4"/>
    </row>
    <row r="639" spans="1:30" s="3" customFormat="1" x14ac:dyDescent="0.25">
      <c r="A639" s="8"/>
      <c r="C639" s="4"/>
      <c r="AD639" s="4"/>
    </row>
    <row r="640" spans="1:30" s="3" customFormat="1" x14ac:dyDescent="0.25">
      <c r="A640" s="8"/>
      <c r="C640" s="4"/>
      <c r="AD640" s="4"/>
    </row>
    <row r="641" spans="1:30" s="3" customFormat="1" x14ac:dyDescent="0.25">
      <c r="A641" s="8"/>
      <c r="C641" s="4"/>
      <c r="AD641" s="4"/>
    </row>
    <row r="642" spans="1:30" s="3" customFormat="1" x14ac:dyDescent="0.25">
      <c r="A642" s="8"/>
      <c r="C642" s="4"/>
      <c r="AD642" s="4"/>
    </row>
    <row r="643" spans="1:30" s="3" customFormat="1" x14ac:dyDescent="0.25">
      <c r="A643" s="8"/>
      <c r="C643" s="4"/>
      <c r="AD643" s="4"/>
    </row>
    <row r="644" spans="1:30" s="3" customFormat="1" x14ac:dyDescent="0.25">
      <c r="A644" s="8"/>
      <c r="C644" s="4"/>
      <c r="AD644" s="4"/>
    </row>
    <row r="645" spans="1:30" s="3" customFormat="1" x14ac:dyDescent="0.25">
      <c r="A645" s="8"/>
      <c r="C645" s="4"/>
      <c r="AD645" s="4"/>
    </row>
    <row r="646" spans="1:30" s="3" customFormat="1" x14ac:dyDescent="0.25">
      <c r="A646" s="8"/>
      <c r="C646" s="4"/>
      <c r="AD646" s="4"/>
    </row>
    <row r="647" spans="1:30" s="3" customFormat="1" x14ac:dyDescent="0.25">
      <c r="A647" s="8"/>
      <c r="C647" s="4"/>
      <c r="AD647" s="4"/>
    </row>
    <row r="648" spans="1:30" s="3" customFormat="1" x14ac:dyDescent="0.25">
      <c r="A648" s="8"/>
      <c r="C648" s="4"/>
      <c r="AD648" s="4"/>
    </row>
    <row r="649" spans="1:30" s="3" customFormat="1" x14ac:dyDescent="0.25">
      <c r="A649" s="8"/>
      <c r="C649" s="4"/>
      <c r="AD649" s="4"/>
    </row>
    <row r="650" spans="1:30" s="3" customFormat="1" x14ac:dyDescent="0.25">
      <c r="A650" s="8"/>
      <c r="C650" s="4"/>
      <c r="AD650" s="4"/>
    </row>
    <row r="651" spans="1:30" s="3" customFormat="1" x14ac:dyDescent="0.25">
      <c r="A651" s="8"/>
      <c r="C651" s="4"/>
      <c r="AD651" s="4"/>
    </row>
    <row r="652" spans="1:30" s="3" customFormat="1" x14ac:dyDescent="0.25">
      <c r="A652" s="8"/>
      <c r="C652" s="4"/>
      <c r="AD652" s="4"/>
    </row>
    <row r="653" spans="1:30" s="3" customFormat="1" x14ac:dyDescent="0.25">
      <c r="A653" s="8"/>
      <c r="C653" s="4"/>
      <c r="AD653" s="4"/>
    </row>
    <row r="654" spans="1:30" s="3" customFormat="1" x14ac:dyDescent="0.25">
      <c r="A654" s="8"/>
      <c r="C654" s="4"/>
      <c r="AD654" s="4"/>
    </row>
    <row r="655" spans="1:30" s="3" customFormat="1" x14ac:dyDescent="0.25">
      <c r="A655" s="8"/>
      <c r="C655" s="4"/>
      <c r="AD655" s="4"/>
    </row>
    <row r="656" spans="1:30" s="3" customFormat="1" x14ac:dyDescent="0.25">
      <c r="A656" s="8"/>
      <c r="C656" s="4"/>
      <c r="AD656" s="4"/>
    </row>
    <row r="657" spans="1:30" s="3" customFormat="1" x14ac:dyDescent="0.25">
      <c r="A657" s="8"/>
      <c r="C657" s="4"/>
      <c r="AD657" s="4"/>
    </row>
    <row r="658" spans="1:30" s="3" customFormat="1" x14ac:dyDescent="0.25">
      <c r="A658" s="8"/>
      <c r="C658" s="4"/>
      <c r="AD658" s="4"/>
    </row>
    <row r="659" spans="1:30" s="3" customFormat="1" x14ac:dyDescent="0.25">
      <c r="A659" s="8"/>
      <c r="C659" s="4"/>
      <c r="AD659" s="4"/>
    </row>
    <row r="660" spans="1:30" s="3" customFormat="1" x14ac:dyDescent="0.25">
      <c r="A660" s="8"/>
      <c r="C660" s="4"/>
      <c r="AD660" s="4"/>
    </row>
    <row r="661" spans="1:30" s="3" customFormat="1" x14ac:dyDescent="0.25">
      <c r="A661" s="8"/>
      <c r="C661" s="4"/>
      <c r="AD661" s="4"/>
    </row>
    <row r="662" spans="1:30" s="3" customFormat="1" x14ac:dyDescent="0.25">
      <c r="A662" s="8"/>
      <c r="C662" s="4"/>
      <c r="AD662" s="4"/>
    </row>
    <row r="663" spans="1:30" s="3" customFormat="1" x14ac:dyDescent="0.25">
      <c r="A663" s="8"/>
      <c r="C663" s="4"/>
      <c r="AD663" s="4"/>
    </row>
    <row r="664" spans="1:30" s="3" customFormat="1" x14ac:dyDescent="0.25">
      <c r="A664" s="8"/>
      <c r="C664" s="4"/>
      <c r="AD664" s="4"/>
    </row>
    <row r="665" spans="1:30" s="3" customFormat="1" x14ac:dyDescent="0.25">
      <c r="A665" s="8"/>
      <c r="C665" s="4"/>
      <c r="AD665" s="4"/>
    </row>
    <row r="666" spans="1:30" s="3" customFormat="1" x14ac:dyDescent="0.25">
      <c r="A666" s="8"/>
      <c r="C666" s="4"/>
      <c r="AD666" s="4"/>
    </row>
    <row r="667" spans="1:30" s="3" customFormat="1" x14ac:dyDescent="0.25">
      <c r="A667" s="8"/>
      <c r="C667" s="4"/>
      <c r="AD667" s="4"/>
    </row>
    <row r="668" spans="1:30" s="3" customFormat="1" x14ac:dyDescent="0.25">
      <c r="A668" s="8"/>
      <c r="C668" s="4"/>
      <c r="AD668" s="4"/>
    </row>
    <row r="669" spans="1:30" s="3" customFormat="1" x14ac:dyDescent="0.25">
      <c r="A669" s="8"/>
      <c r="C669" s="4"/>
      <c r="AD669" s="4"/>
    </row>
    <row r="670" spans="1:30" s="3" customFormat="1" x14ac:dyDescent="0.25">
      <c r="A670" s="8"/>
      <c r="C670" s="4"/>
      <c r="AD670" s="4"/>
    </row>
    <row r="671" spans="1:30" s="3" customFormat="1" x14ac:dyDescent="0.25">
      <c r="A671" s="8"/>
      <c r="C671" s="4"/>
      <c r="AD671" s="4"/>
    </row>
    <row r="672" spans="1:30" s="3" customFormat="1" x14ac:dyDescent="0.25">
      <c r="A672" s="8"/>
      <c r="C672" s="4"/>
      <c r="AD672" s="4"/>
    </row>
    <row r="673" spans="1:30" s="3" customFormat="1" x14ac:dyDescent="0.25">
      <c r="A673" s="8"/>
      <c r="C673" s="4"/>
      <c r="AD673" s="4"/>
    </row>
    <row r="674" spans="1:30" s="3" customFormat="1" x14ac:dyDescent="0.25">
      <c r="A674" s="8"/>
      <c r="C674" s="4"/>
      <c r="AD674" s="4"/>
    </row>
    <row r="675" spans="1:30" s="3" customFormat="1" x14ac:dyDescent="0.25">
      <c r="A675" s="8"/>
      <c r="C675" s="4"/>
      <c r="AD675" s="4"/>
    </row>
    <row r="676" spans="1:30" s="3" customFormat="1" x14ac:dyDescent="0.25">
      <c r="A676" s="8"/>
      <c r="C676" s="4"/>
      <c r="AD676" s="4"/>
    </row>
    <row r="677" spans="1:30" s="3" customFormat="1" x14ac:dyDescent="0.25">
      <c r="A677" s="8"/>
      <c r="C677" s="4"/>
      <c r="AD677" s="4"/>
    </row>
    <row r="678" spans="1:30" s="3" customFormat="1" x14ac:dyDescent="0.25">
      <c r="A678" s="8"/>
      <c r="C678" s="4"/>
      <c r="AD678" s="4"/>
    </row>
    <row r="679" spans="1:30" s="3" customFormat="1" x14ac:dyDescent="0.25">
      <c r="A679" s="8"/>
      <c r="C679" s="4"/>
      <c r="AD679" s="4"/>
    </row>
    <row r="680" spans="1:30" s="3" customFormat="1" x14ac:dyDescent="0.25">
      <c r="A680" s="8"/>
      <c r="C680" s="4"/>
      <c r="AD680" s="4"/>
    </row>
    <row r="681" spans="1:30" s="3" customFormat="1" x14ac:dyDescent="0.25">
      <c r="A681" s="8"/>
      <c r="C681" s="4"/>
      <c r="AD681" s="4"/>
    </row>
    <row r="682" spans="1:30" s="3" customFormat="1" x14ac:dyDescent="0.25">
      <c r="A682" s="8"/>
      <c r="C682" s="4"/>
      <c r="AD682" s="4"/>
    </row>
    <row r="683" spans="1:30" s="3" customFormat="1" x14ac:dyDescent="0.25">
      <c r="A683" s="8"/>
      <c r="C683" s="4"/>
      <c r="AD683" s="4"/>
    </row>
    <row r="684" spans="1:30" s="3" customFormat="1" x14ac:dyDescent="0.25">
      <c r="A684" s="8"/>
      <c r="C684" s="4"/>
      <c r="AD684" s="4"/>
    </row>
    <row r="685" spans="1:30" s="3" customFormat="1" x14ac:dyDescent="0.25">
      <c r="A685" s="8"/>
      <c r="C685" s="4"/>
      <c r="AD685" s="4"/>
    </row>
    <row r="686" spans="1:30" s="3" customFormat="1" x14ac:dyDescent="0.25">
      <c r="A686" s="8"/>
      <c r="C686" s="4"/>
      <c r="AD686" s="4"/>
    </row>
    <row r="687" spans="1:30" s="3" customFormat="1" x14ac:dyDescent="0.25">
      <c r="A687" s="8"/>
      <c r="C687" s="4"/>
      <c r="AD687" s="4"/>
    </row>
    <row r="688" spans="1:30" s="3" customFormat="1" x14ac:dyDescent="0.25">
      <c r="A688" s="8"/>
      <c r="C688" s="4"/>
      <c r="AD688" s="4"/>
    </row>
    <row r="689" spans="1:30" s="3" customFormat="1" x14ac:dyDescent="0.25">
      <c r="A689" s="8"/>
      <c r="C689" s="4"/>
      <c r="AD689" s="4"/>
    </row>
    <row r="690" spans="1:30" s="3" customFormat="1" x14ac:dyDescent="0.25">
      <c r="A690" s="8"/>
      <c r="C690" s="4"/>
      <c r="AD690" s="4"/>
    </row>
    <row r="691" spans="1:30" s="3" customFormat="1" x14ac:dyDescent="0.25">
      <c r="A691" s="8"/>
      <c r="C691" s="4"/>
      <c r="AD691" s="4"/>
    </row>
    <row r="692" spans="1:30" s="3" customFormat="1" x14ac:dyDescent="0.25">
      <c r="A692" s="8"/>
      <c r="C692" s="4"/>
      <c r="AD692" s="4"/>
    </row>
    <row r="693" spans="1:30" s="3" customFormat="1" x14ac:dyDescent="0.25">
      <c r="A693" s="8"/>
      <c r="C693" s="4"/>
      <c r="AD693" s="4"/>
    </row>
    <row r="694" spans="1:30" s="3" customFormat="1" x14ac:dyDescent="0.25">
      <c r="A694" s="8"/>
      <c r="C694" s="4"/>
      <c r="AD694" s="4"/>
    </row>
    <row r="695" spans="1:30" s="3" customFormat="1" x14ac:dyDescent="0.25">
      <c r="A695" s="8"/>
      <c r="C695" s="4"/>
      <c r="AD695" s="4"/>
    </row>
    <row r="696" spans="1:30" s="3" customFormat="1" x14ac:dyDescent="0.25">
      <c r="A696" s="8"/>
      <c r="C696" s="4"/>
      <c r="AD696" s="4"/>
    </row>
    <row r="697" spans="1:30" s="3" customFormat="1" x14ac:dyDescent="0.25">
      <c r="A697" s="8"/>
      <c r="C697" s="4"/>
      <c r="AD697" s="4"/>
    </row>
    <row r="698" spans="1:30" s="3" customFormat="1" x14ac:dyDescent="0.25">
      <c r="A698" s="8"/>
      <c r="C698" s="4"/>
      <c r="AD698" s="4"/>
    </row>
    <row r="699" spans="1:30" s="3" customFormat="1" x14ac:dyDescent="0.25">
      <c r="A699" s="8"/>
      <c r="C699" s="4"/>
      <c r="AD699" s="4"/>
    </row>
    <row r="700" spans="1:30" s="3" customFormat="1" x14ac:dyDescent="0.25">
      <c r="A700" s="8"/>
      <c r="C700" s="4"/>
      <c r="AD700" s="4"/>
    </row>
    <row r="701" spans="1:30" s="3" customFormat="1" x14ac:dyDescent="0.25">
      <c r="A701" s="8"/>
      <c r="C701" s="4"/>
      <c r="AD701" s="4"/>
    </row>
    <row r="702" spans="1:30" s="3" customFormat="1" x14ac:dyDescent="0.25">
      <c r="A702" s="8"/>
      <c r="C702" s="4"/>
      <c r="AD702" s="4"/>
    </row>
    <row r="703" spans="1:30" s="3" customFormat="1" x14ac:dyDescent="0.25">
      <c r="A703" s="8"/>
      <c r="C703" s="4"/>
      <c r="AD703" s="4"/>
    </row>
    <row r="704" spans="1:30" s="3" customFormat="1" x14ac:dyDescent="0.25">
      <c r="A704" s="8"/>
      <c r="C704" s="4"/>
      <c r="AD704" s="4"/>
    </row>
    <row r="705" spans="1:30" s="3" customFormat="1" x14ac:dyDescent="0.25">
      <c r="A705" s="8"/>
      <c r="C705" s="4"/>
      <c r="AD705" s="4"/>
    </row>
    <row r="706" spans="1:30" s="3" customFormat="1" x14ac:dyDescent="0.25">
      <c r="A706" s="8"/>
      <c r="C706" s="4"/>
      <c r="AD706" s="4"/>
    </row>
    <row r="707" spans="1:30" s="3" customFormat="1" x14ac:dyDescent="0.25">
      <c r="A707" s="8"/>
      <c r="C707" s="4"/>
      <c r="AD707" s="4"/>
    </row>
    <row r="708" spans="1:30" s="3" customFormat="1" x14ac:dyDescent="0.25">
      <c r="A708" s="8"/>
      <c r="C708" s="4"/>
      <c r="AD708" s="4"/>
    </row>
    <row r="709" spans="1:30" s="3" customFormat="1" x14ac:dyDescent="0.25">
      <c r="A709" s="8"/>
      <c r="C709" s="4"/>
      <c r="AD709" s="4"/>
    </row>
    <row r="710" spans="1:30" s="3" customFormat="1" x14ac:dyDescent="0.25">
      <c r="A710" s="8"/>
      <c r="C710" s="4"/>
      <c r="AD710" s="4"/>
    </row>
    <row r="711" spans="1:30" s="3" customFormat="1" x14ac:dyDescent="0.25">
      <c r="A711" s="8"/>
      <c r="C711" s="4"/>
      <c r="AD711" s="4"/>
    </row>
    <row r="712" spans="1:30" s="3" customFormat="1" x14ac:dyDescent="0.25">
      <c r="A712" s="8"/>
      <c r="C712" s="4"/>
      <c r="AD712" s="4"/>
    </row>
    <row r="713" spans="1:30" s="3" customFormat="1" x14ac:dyDescent="0.25">
      <c r="A713" s="8"/>
      <c r="C713" s="4"/>
      <c r="AD713" s="4"/>
    </row>
    <row r="714" spans="1:30" s="3" customFormat="1" x14ac:dyDescent="0.25">
      <c r="A714" s="8"/>
      <c r="C714" s="4"/>
      <c r="AD714" s="4"/>
    </row>
    <row r="715" spans="1:30" s="3" customFormat="1" x14ac:dyDescent="0.25">
      <c r="A715" s="8"/>
      <c r="C715" s="4"/>
      <c r="AD715" s="4"/>
    </row>
    <row r="716" spans="1:30" s="3" customFormat="1" x14ac:dyDescent="0.25">
      <c r="A716" s="8"/>
      <c r="C716" s="4"/>
      <c r="AD716" s="4"/>
    </row>
    <row r="717" spans="1:30" s="3" customFormat="1" x14ac:dyDescent="0.25">
      <c r="A717" s="8"/>
      <c r="C717" s="4"/>
      <c r="AD717" s="4"/>
    </row>
    <row r="718" spans="1:30" s="3" customFormat="1" x14ac:dyDescent="0.25">
      <c r="A718" s="8"/>
      <c r="C718" s="4"/>
      <c r="AD718" s="4"/>
    </row>
    <row r="719" spans="1:30" s="3" customFormat="1" x14ac:dyDescent="0.25">
      <c r="A719" s="8"/>
      <c r="C719" s="4"/>
      <c r="AD719" s="4"/>
    </row>
    <row r="720" spans="1:30" s="3" customFormat="1" x14ac:dyDescent="0.25">
      <c r="A720" s="8"/>
      <c r="C720" s="4"/>
      <c r="AD720" s="4"/>
    </row>
    <row r="721" spans="1:30" s="3" customFormat="1" x14ac:dyDescent="0.25">
      <c r="A721" s="8"/>
      <c r="C721" s="4"/>
      <c r="AD721" s="4"/>
    </row>
    <row r="722" spans="1:30" s="3" customFormat="1" x14ac:dyDescent="0.25">
      <c r="A722" s="8"/>
      <c r="C722" s="4"/>
      <c r="AD722" s="4"/>
    </row>
    <row r="723" spans="1:30" s="3" customFormat="1" x14ac:dyDescent="0.25">
      <c r="A723" s="8"/>
      <c r="C723" s="4"/>
      <c r="AD723" s="4"/>
    </row>
    <row r="724" spans="1:30" s="3" customFormat="1" x14ac:dyDescent="0.25">
      <c r="A724" s="8"/>
      <c r="C724" s="4"/>
      <c r="AD724" s="4"/>
    </row>
    <row r="725" spans="1:30" s="3" customFormat="1" x14ac:dyDescent="0.25">
      <c r="A725" s="8"/>
      <c r="C725" s="4"/>
      <c r="AD725" s="4"/>
    </row>
    <row r="726" spans="1:30" s="3" customFormat="1" x14ac:dyDescent="0.25">
      <c r="A726" s="8"/>
      <c r="C726" s="4"/>
      <c r="AD726" s="4"/>
    </row>
    <row r="727" spans="1:30" s="3" customFormat="1" x14ac:dyDescent="0.25">
      <c r="A727" s="8"/>
      <c r="C727" s="4"/>
      <c r="AD727" s="4"/>
    </row>
    <row r="728" spans="1:30" s="3" customFormat="1" x14ac:dyDescent="0.25">
      <c r="A728" s="8"/>
      <c r="C728" s="4"/>
      <c r="AD728" s="4"/>
    </row>
    <row r="729" spans="1:30" s="3" customFormat="1" x14ac:dyDescent="0.25">
      <c r="A729" s="8"/>
      <c r="C729" s="4"/>
      <c r="AD729" s="4"/>
    </row>
    <row r="730" spans="1:30" s="3" customFormat="1" x14ac:dyDescent="0.25">
      <c r="A730" s="8"/>
      <c r="C730" s="4"/>
      <c r="AD730" s="4"/>
    </row>
    <row r="731" spans="1:30" s="3" customFormat="1" x14ac:dyDescent="0.25">
      <c r="A731" s="8"/>
      <c r="C731" s="4"/>
      <c r="AD731" s="4"/>
    </row>
    <row r="732" spans="1:30" s="3" customFormat="1" x14ac:dyDescent="0.25">
      <c r="A732" s="8"/>
      <c r="C732" s="4"/>
      <c r="AD732" s="4"/>
    </row>
    <row r="733" spans="1:30" s="3" customFormat="1" x14ac:dyDescent="0.25">
      <c r="A733" s="8"/>
      <c r="C733" s="4"/>
      <c r="AD733" s="4"/>
    </row>
    <row r="734" spans="1:30" s="3" customFormat="1" x14ac:dyDescent="0.25">
      <c r="A734" s="8"/>
      <c r="C734" s="4"/>
      <c r="AD734" s="4"/>
    </row>
    <row r="735" spans="1:30" s="3" customFormat="1" x14ac:dyDescent="0.25">
      <c r="A735" s="8"/>
      <c r="C735" s="4"/>
      <c r="AD735" s="4"/>
    </row>
    <row r="736" spans="1:30" s="3" customFormat="1" x14ac:dyDescent="0.25">
      <c r="A736" s="8"/>
      <c r="C736" s="4"/>
      <c r="AD736" s="4"/>
    </row>
    <row r="737" spans="1:30" s="3" customFormat="1" x14ac:dyDescent="0.25">
      <c r="A737" s="8"/>
      <c r="C737" s="4"/>
      <c r="AD737" s="4"/>
    </row>
    <row r="738" spans="1:30" s="3" customFormat="1" x14ac:dyDescent="0.25">
      <c r="A738" s="8"/>
      <c r="C738" s="4"/>
      <c r="AD738" s="4"/>
    </row>
    <row r="739" spans="1:30" s="3" customFormat="1" x14ac:dyDescent="0.25">
      <c r="A739" s="8"/>
      <c r="C739" s="4"/>
      <c r="AD739" s="4"/>
    </row>
    <row r="740" spans="1:30" s="3" customFormat="1" x14ac:dyDescent="0.25">
      <c r="A740" s="8"/>
      <c r="C740" s="4"/>
      <c r="AD740" s="4"/>
    </row>
    <row r="741" spans="1:30" s="3" customFormat="1" x14ac:dyDescent="0.25">
      <c r="A741" s="8"/>
      <c r="C741" s="4"/>
      <c r="AD741" s="4"/>
    </row>
    <row r="742" spans="1:30" s="3" customFormat="1" x14ac:dyDescent="0.25">
      <c r="A742" s="8"/>
      <c r="C742" s="4"/>
      <c r="AD742" s="4"/>
    </row>
    <row r="743" spans="1:30" s="3" customFormat="1" x14ac:dyDescent="0.25">
      <c r="A743" s="8"/>
      <c r="C743" s="4"/>
      <c r="AD743" s="4"/>
    </row>
    <row r="744" spans="1:30" s="3" customFormat="1" x14ac:dyDescent="0.25">
      <c r="A744" s="8"/>
      <c r="C744" s="4"/>
      <c r="AD744" s="4"/>
    </row>
    <row r="745" spans="1:30" s="3" customFormat="1" x14ac:dyDescent="0.25">
      <c r="A745" s="8"/>
      <c r="C745" s="4"/>
      <c r="AD745" s="4"/>
    </row>
    <row r="746" spans="1:30" s="3" customFormat="1" x14ac:dyDescent="0.25">
      <c r="A746" s="8"/>
      <c r="C746" s="4"/>
      <c r="AD746" s="4"/>
    </row>
    <row r="747" spans="1:30" s="3" customFormat="1" x14ac:dyDescent="0.25">
      <c r="A747" s="8"/>
      <c r="C747" s="4"/>
      <c r="AD747" s="4"/>
    </row>
    <row r="748" spans="1:30" s="3" customFormat="1" x14ac:dyDescent="0.25">
      <c r="A748" s="8"/>
      <c r="C748" s="4"/>
      <c r="AD748" s="4"/>
    </row>
    <row r="749" spans="1:30" s="3" customFormat="1" x14ac:dyDescent="0.25">
      <c r="A749" s="8"/>
      <c r="C749" s="4"/>
      <c r="AD749" s="4"/>
    </row>
    <row r="750" spans="1:30" s="3" customFormat="1" x14ac:dyDescent="0.25">
      <c r="A750" s="8"/>
      <c r="C750" s="4"/>
      <c r="AD750" s="4"/>
    </row>
    <row r="751" spans="1:30" s="3" customFormat="1" x14ac:dyDescent="0.25">
      <c r="A751" s="8"/>
      <c r="C751" s="4"/>
      <c r="AD751" s="4"/>
    </row>
    <row r="752" spans="1:30" s="3" customFormat="1" x14ac:dyDescent="0.25">
      <c r="A752" s="8"/>
      <c r="C752" s="4"/>
      <c r="AD752" s="4"/>
    </row>
    <row r="753" spans="1:30" s="3" customFormat="1" x14ac:dyDescent="0.25">
      <c r="A753" s="8"/>
      <c r="C753" s="4"/>
      <c r="AD753" s="4"/>
    </row>
    <row r="754" spans="1:30" s="3" customFormat="1" x14ac:dyDescent="0.25">
      <c r="A754" s="8"/>
      <c r="C754" s="4"/>
      <c r="AD754" s="4"/>
    </row>
    <row r="755" spans="1:30" s="3" customFormat="1" x14ac:dyDescent="0.25">
      <c r="A755" s="8"/>
      <c r="C755" s="4"/>
      <c r="AD755" s="4"/>
    </row>
    <row r="756" spans="1:30" s="3" customFormat="1" x14ac:dyDescent="0.25">
      <c r="A756" s="8"/>
      <c r="C756" s="4"/>
      <c r="AD756" s="4"/>
    </row>
    <row r="757" spans="1:30" s="3" customFormat="1" x14ac:dyDescent="0.25">
      <c r="A757" s="8"/>
      <c r="C757" s="4"/>
      <c r="AD757" s="4"/>
    </row>
    <row r="758" spans="1:30" s="3" customFormat="1" x14ac:dyDescent="0.25">
      <c r="A758" s="8"/>
      <c r="C758" s="4"/>
      <c r="AD758" s="4"/>
    </row>
    <row r="759" spans="1:30" s="3" customFormat="1" x14ac:dyDescent="0.25">
      <c r="A759" s="8"/>
      <c r="C759" s="4"/>
      <c r="AD759" s="4"/>
    </row>
    <row r="760" spans="1:30" s="3" customFormat="1" x14ac:dyDescent="0.25">
      <c r="A760" s="8"/>
      <c r="C760" s="4"/>
      <c r="AD760" s="4"/>
    </row>
    <row r="761" spans="1:30" s="3" customFormat="1" x14ac:dyDescent="0.25">
      <c r="A761" s="8"/>
      <c r="C761" s="4"/>
      <c r="AD761" s="4"/>
    </row>
    <row r="762" spans="1:30" s="3" customFormat="1" x14ac:dyDescent="0.25">
      <c r="A762" s="8"/>
      <c r="C762" s="4"/>
      <c r="AD762" s="4"/>
    </row>
    <row r="763" spans="1:30" s="3" customFormat="1" x14ac:dyDescent="0.25">
      <c r="A763" s="8"/>
      <c r="C763" s="4"/>
      <c r="AD763" s="4"/>
    </row>
    <row r="764" spans="1:30" s="3" customFormat="1" x14ac:dyDescent="0.25">
      <c r="A764" s="8"/>
      <c r="C764" s="4"/>
      <c r="AD764" s="4"/>
    </row>
    <row r="765" spans="1:30" s="3" customFormat="1" x14ac:dyDescent="0.25">
      <c r="A765" s="8"/>
      <c r="C765" s="4"/>
      <c r="AD765" s="4"/>
    </row>
    <row r="766" spans="1:30" s="3" customFormat="1" x14ac:dyDescent="0.25">
      <c r="A766" s="8"/>
      <c r="C766" s="4"/>
      <c r="AD766" s="4"/>
    </row>
    <row r="767" spans="1:30" s="3" customFormat="1" x14ac:dyDescent="0.25">
      <c r="A767" s="8"/>
      <c r="C767" s="4"/>
      <c r="AD767" s="4"/>
    </row>
    <row r="768" spans="1:30" s="3" customFormat="1" x14ac:dyDescent="0.25">
      <c r="A768" s="8"/>
      <c r="C768" s="4"/>
      <c r="AD768" s="4"/>
    </row>
    <row r="769" spans="1:30" s="3" customFormat="1" x14ac:dyDescent="0.25">
      <c r="A769" s="8"/>
      <c r="C769" s="4"/>
      <c r="AD769" s="4"/>
    </row>
    <row r="770" spans="1:30" s="3" customFormat="1" x14ac:dyDescent="0.25">
      <c r="A770" s="8"/>
      <c r="C770" s="4"/>
      <c r="AD770" s="4"/>
    </row>
    <row r="771" spans="1:30" s="3" customFormat="1" x14ac:dyDescent="0.25">
      <c r="A771" s="8"/>
      <c r="C771" s="4"/>
      <c r="AD771" s="4"/>
    </row>
    <row r="772" spans="1:30" s="3" customFormat="1" x14ac:dyDescent="0.25">
      <c r="A772" s="8"/>
      <c r="C772" s="4"/>
      <c r="AD772" s="4"/>
    </row>
    <row r="773" spans="1:30" s="3" customFormat="1" x14ac:dyDescent="0.25">
      <c r="A773" s="8"/>
      <c r="C773" s="4"/>
      <c r="AD773" s="4"/>
    </row>
    <row r="774" spans="1:30" s="3" customFormat="1" x14ac:dyDescent="0.25">
      <c r="A774" s="8"/>
      <c r="C774" s="4"/>
      <c r="AD774" s="4"/>
    </row>
    <row r="775" spans="1:30" s="3" customFormat="1" x14ac:dyDescent="0.25">
      <c r="A775" s="8"/>
      <c r="C775" s="4"/>
      <c r="AD775" s="4"/>
    </row>
    <row r="776" spans="1:30" s="3" customFormat="1" x14ac:dyDescent="0.25">
      <c r="A776" s="8"/>
      <c r="C776" s="4"/>
      <c r="AD776" s="4"/>
    </row>
    <row r="777" spans="1:30" s="3" customFormat="1" x14ac:dyDescent="0.25">
      <c r="A777" s="8"/>
      <c r="C777" s="4"/>
      <c r="AD777" s="4"/>
    </row>
    <row r="778" spans="1:30" s="3" customFormat="1" x14ac:dyDescent="0.25">
      <c r="A778" s="8"/>
      <c r="C778" s="4"/>
      <c r="AD778" s="4"/>
    </row>
    <row r="779" spans="1:30" s="3" customFormat="1" x14ac:dyDescent="0.25">
      <c r="A779" s="8"/>
      <c r="C779" s="4"/>
      <c r="AD779" s="4"/>
    </row>
    <row r="780" spans="1:30" s="3" customFormat="1" x14ac:dyDescent="0.25">
      <c r="A780" s="8"/>
      <c r="C780" s="4"/>
      <c r="AD780" s="4"/>
    </row>
    <row r="781" spans="1:30" s="3" customFormat="1" x14ac:dyDescent="0.25">
      <c r="A781" s="8"/>
      <c r="C781" s="4"/>
      <c r="AD781" s="4"/>
    </row>
    <row r="782" spans="1:30" s="3" customFormat="1" x14ac:dyDescent="0.25">
      <c r="A782" s="8"/>
      <c r="C782" s="4"/>
      <c r="AD782" s="4"/>
    </row>
    <row r="783" spans="1:30" s="3" customFormat="1" x14ac:dyDescent="0.25">
      <c r="A783" s="8"/>
      <c r="C783" s="4"/>
      <c r="AD783" s="4"/>
    </row>
    <row r="784" spans="1:30" s="3" customFormat="1" x14ac:dyDescent="0.25">
      <c r="A784" s="8"/>
      <c r="C784" s="4"/>
      <c r="AD784" s="4"/>
    </row>
    <row r="785" spans="1:30" s="3" customFormat="1" x14ac:dyDescent="0.25">
      <c r="A785" s="8"/>
      <c r="C785" s="4"/>
      <c r="AD785" s="4"/>
    </row>
    <row r="786" spans="1:30" s="3" customFormat="1" x14ac:dyDescent="0.25">
      <c r="A786" s="8"/>
      <c r="C786" s="4"/>
      <c r="AD786" s="4"/>
    </row>
    <row r="787" spans="1:30" s="3" customFormat="1" x14ac:dyDescent="0.25">
      <c r="A787" s="8"/>
      <c r="C787" s="4"/>
      <c r="AD787" s="4"/>
    </row>
    <row r="788" spans="1:30" s="3" customFormat="1" x14ac:dyDescent="0.25">
      <c r="A788" s="8"/>
      <c r="C788" s="4"/>
      <c r="AD788" s="4"/>
    </row>
    <row r="789" spans="1:30" s="3" customFormat="1" x14ac:dyDescent="0.25">
      <c r="A789" s="8"/>
      <c r="C789" s="4"/>
      <c r="AD789" s="4"/>
    </row>
    <row r="790" spans="1:30" s="3" customFormat="1" x14ac:dyDescent="0.25">
      <c r="A790" s="8"/>
      <c r="C790" s="4"/>
      <c r="AD790" s="4"/>
    </row>
    <row r="791" spans="1:30" s="3" customFormat="1" x14ac:dyDescent="0.25">
      <c r="A791" s="8"/>
      <c r="C791" s="4"/>
      <c r="AD791" s="4"/>
    </row>
    <row r="792" spans="1:30" s="3" customFormat="1" x14ac:dyDescent="0.25">
      <c r="A792" s="8"/>
      <c r="C792" s="4"/>
      <c r="AD792" s="4"/>
    </row>
    <row r="793" spans="1:30" s="3" customFormat="1" x14ac:dyDescent="0.25">
      <c r="A793" s="8"/>
      <c r="C793" s="4"/>
      <c r="AD793" s="4"/>
    </row>
    <row r="794" spans="1:30" s="3" customFormat="1" x14ac:dyDescent="0.25">
      <c r="A794" s="8"/>
      <c r="C794" s="4"/>
      <c r="AD794" s="4"/>
    </row>
    <row r="795" spans="1:30" s="3" customFormat="1" x14ac:dyDescent="0.25">
      <c r="A795" s="8"/>
      <c r="C795" s="4"/>
      <c r="AD795" s="4"/>
    </row>
    <row r="796" spans="1:30" s="3" customFormat="1" x14ac:dyDescent="0.25">
      <c r="A796" s="8"/>
      <c r="C796" s="4"/>
      <c r="AD796" s="4"/>
    </row>
    <row r="797" spans="1:30" s="3" customFormat="1" x14ac:dyDescent="0.25">
      <c r="A797" s="8"/>
      <c r="C797" s="4"/>
      <c r="AD797" s="4"/>
    </row>
    <row r="798" spans="1:30" s="3" customFormat="1" x14ac:dyDescent="0.25">
      <c r="A798" s="8"/>
      <c r="C798" s="4"/>
      <c r="AD798" s="4"/>
    </row>
    <row r="799" spans="1:30" s="3" customFormat="1" x14ac:dyDescent="0.25">
      <c r="A799" s="8"/>
      <c r="C799" s="4"/>
      <c r="AD799" s="4"/>
    </row>
    <row r="800" spans="1:30" s="3" customFormat="1" x14ac:dyDescent="0.25">
      <c r="A800" s="8"/>
      <c r="C800" s="4"/>
      <c r="AD800" s="4"/>
    </row>
    <row r="801" spans="1:30" s="3" customFormat="1" x14ac:dyDescent="0.25">
      <c r="A801" s="8"/>
      <c r="C801" s="4"/>
      <c r="AD801" s="4"/>
    </row>
    <row r="802" spans="1:30" s="3" customFormat="1" x14ac:dyDescent="0.25">
      <c r="A802" s="8"/>
      <c r="C802" s="4"/>
      <c r="AD802" s="4"/>
    </row>
    <row r="803" spans="1:30" s="3" customFormat="1" x14ac:dyDescent="0.25">
      <c r="A803" s="8"/>
      <c r="C803" s="4"/>
      <c r="AD803" s="4"/>
    </row>
    <row r="804" spans="1:30" s="3" customFormat="1" x14ac:dyDescent="0.25">
      <c r="A804" s="8"/>
      <c r="C804" s="4"/>
      <c r="AD804" s="4"/>
    </row>
    <row r="805" spans="1:30" s="3" customFormat="1" x14ac:dyDescent="0.25">
      <c r="A805" s="8"/>
      <c r="C805" s="4"/>
      <c r="AD805" s="4"/>
    </row>
    <row r="806" spans="1:30" s="3" customFormat="1" x14ac:dyDescent="0.25">
      <c r="A806" s="8"/>
      <c r="C806" s="4"/>
      <c r="AD806" s="4"/>
    </row>
    <row r="807" spans="1:30" s="3" customFormat="1" x14ac:dyDescent="0.25">
      <c r="A807" s="8"/>
      <c r="C807" s="4"/>
      <c r="AD807" s="4"/>
    </row>
    <row r="808" spans="1:30" s="3" customFormat="1" x14ac:dyDescent="0.25">
      <c r="A808" s="8"/>
      <c r="C808" s="4"/>
      <c r="AD808" s="4"/>
    </row>
    <row r="809" spans="1:30" s="3" customFormat="1" x14ac:dyDescent="0.25">
      <c r="A809" s="8"/>
      <c r="C809" s="4"/>
      <c r="AD809" s="4"/>
    </row>
    <row r="810" spans="1:30" s="3" customFormat="1" x14ac:dyDescent="0.25">
      <c r="A810" s="8"/>
      <c r="C810" s="4"/>
      <c r="AD810" s="4"/>
    </row>
    <row r="811" spans="1:30" s="3" customFormat="1" x14ac:dyDescent="0.25">
      <c r="A811" s="8"/>
      <c r="C811" s="4"/>
      <c r="AD811" s="4"/>
    </row>
    <row r="812" spans="1:30" s="3" customFormat="1" x14ac:dyDescent="0.25">
      <c r="A812" s="8"/>
      <c r="C812" s="4"/>
      <c r="AD812" s="4"/>
    </row>
    <row r="813" spans="1:30" s="3" customFormat="1" x14ac:dyDescent="0.25">
      <c r="A813" s="8"/>
      <c r="C813" s="4"/>
      <c r="AD813" s="4"/>
    </row>
    <row r="814" spans="1:30" s="3" customFormat="1" x14ac:dyDescent="0.25">
      <c r="A814" s="8"/>
      <c r="C814" s="4"/>
      <c r="AD814" s="4"/>
    </row>
    <row r="815" spans="1:30" s="3" customFormat="1" x14ac:dyDescent="0.25">
      <c r="A815" s="8"/>
      <c r="C815" s="4"/>
      <c r="AD815" s="4"/>
    </row>
    <row r="816" spans="1:30" s="3" customFormat="1" x14ac:dyDescent="0.25">
      <c r="A816" s="8"/>
      <c r="C816" s="4"/>
      <c r="AD816" s="4"/>
    </row>
    <row r="817" spans="1:30" s="3" customFormat="1" x14ac:dyDescent="0.25">
      <c r="A817" s="8"/>
      <c r="C817" s="4"/>
      <c r="AD817" s="4"/>
    </row>
    <row r="818" spans="1:30" s="3" customFormat="1" x14ac:dyDescent="0.25">
      <c r="A818" s="8"/>
      <c r="C818" s="4"/>
      <c r="AD818" s="4"/>
    </row>
    <row r="819" spans="1:30" s="3" customFormat="1" x14ac:dyDescent="0.25">
      <c r="A819" s="8"/>
      <c r="C819" s="4"/>
      <c r="AD819" s="4"/>
    </row>
    <row r="820" spans="1:30" s="3" customFormat="1" x14ac:dyDescent="0.25">
      <c r="A820" s="8"/>
      <c r="C820" s="4"/>
      <c r="AD820" s="4"/>
    </row>
    <row r="821" spans="1:30" s="3" customFormat="1" x14ac:dyDescent="0.25">
      <c r="A821" s="8"/>
      <c r="C821" s="4"/>
      <c r="AD821" s="4"/>
    </row>
    <row r="822" spans="1:30" s="3" customFormat="1" x14ac:dyDescent="0.25">
      <c r="A822" s="8"/>
      <c r="C822" s="4"/>
      <c r="AD822" s="4"/>
    </row>
    <row r="823" spans="1:30" s="3" customFormat="1" x14ac:dyDescent="0.25">
      <c r="A823" s="8"/>
      <c r="C823" s="4"/>
      <c r="AD823" s="4"/>
    </row>
    <row r="824" spans="1:30" s="3" customFormat="1" x14ac:dyDescent="0.25">
      <c r="A824" s="8"/>
      <c r="C824" s="4"/>
      <c r="AD824" s="4"/>
    </row>
    <row r="825" spans="1:30" s="3" customFormat="1" x14ac:dyDescent="0.25">
      <c r="A825" s="8"/>
      <c r="C825" s="4"/>
      <c r="AD825" s="4"/>
    </row>
    <row r="826" spans="1:30" s="3" customFormat="1" x14ac:dyDescent="0.25">
      <c r="A826" s="8"/>
      <c r="C826" s="4"/>
      <c r="AD826" s="4"/>
    </row>
    <row r="827" spans="1:30" s="3" customFormat="1" x14ac:dyDescent="0.25">
      <c r="A827" s="8"/>
      <c r="C827" s="4"/>
      <c r="AD827" s="4"/>
    </row>
    <row r="828" spans="1:30" s="3" customFormat="1" x14ac:dyDescent="0.25">
      <c r="A828" s="8"/>
      <c r="C828" s="4"/>
      <c r="AD828" s="4"/>
    </row>
    <row r="829" spans="1:30" s="3" customFormat="1" x14ac:dyDescent="0.25">
      <c r="A829" s="8"/>
      <c r="C829" s="4"/>
      <c r="AD829" s="4"/>
    </row>
    <row r="830" spans="1:30" s="3" customFormat="1" x14ac:dyDescent="0.25">
      <c r="A830" s="8"/>
      <c r="C830" s="4"/>
      <c r="AD830" s="4"/>
    </row>
    <row r="831" spans="1:30" s="3" customFormat="1" x14ac:dyDescent="0.25">
      <c r="A831" s="8"/>
      <c r="C831" s="4"/>
      <c r="AD831" s="4"/>
    </row>
    <row r="832" spans="1:30" s="3" customFormat="1" x14ac:dyDescent="0.25">
      <c r="A832" s="8"/>
      <c r="C832" s="4"/>
      <c r="AD832" s="4"/>
    </row>
    <row r="833" spans="1:30" s="3" customFormat="1" x14ac:dyDescent="0.25">
      <c r="A833" s="8"/>
      <c r="C833" s="4"/>
      <c r="AD833" s="4"/>
    </row>
    <row r="834" spans="1:30" s="3" customFormat="1" x14ac:dyDescent="0.25">
      <c r="A834" s="8"/>
      <c r="C834" s="4"/>
      <c r="AD834" s="4"/>
    </row>
    <row r="835" spans="1:30" s="3" customFormat="1" x14ac:dyDescent="0.25">
      <c r="A835" s="8"/>
      <c r="C835" s="4"/>
      <c r="AD835" s="4"/>
    </row>
    <row r="836" spans="1:30" s="3" customFormat="1" x14ac:dyDescent="0.25">
      <c r="A836" s="8"/>
      <c r="C836" s="4"/>
      <c r="AD836" s="4"/>
    </row>
    <row r="837" spans="1:30" s="3" customFormat="1" x14ac:dyDescent="0.25">
      <c r="A837" s="8"/>
      <c r="C837" s="4"/>
      <c r="AD837" s="4"/>
    </row>
    <row r="838" spans="1:30" s="3" customFormat="1" x14ac:dyDescent="0.25">
      <c r="A838" s="8"/>
      <c r="C838" s="4"/>
      <c r="AD838" s="4"/>
    </row>
    <row r="839" spans="1:30" s="3" customFormat="1" x14ac:dyDescent="0.25">
      <c r="A839" s="8"/>
      <c r="C839" s="4"/>
      <c r="AD839" s="4"/>
    </row>
    <row r="840" spans="1:30" s="3" customFormat="1" x14ac:dyDescent="0.25">
      <c r="A840" s="8"/>
      <c r="C840" s="4"/>
      <c r="AD840" s="4"/>
    </row>
    <row r="841" spans="1:30" s="3" customFormat="1" x14ac:dyDescent="0.25">
      <c r="A841" s="8"/>
      <c r="C841" s="4"/>
      <c r="AD841" s="4"/>
    </row>
    <row r="842" spans="1:30" s="3" customFormat="1" x14ac:dyDescent="0.25">
      <c r="A842" s="8"/>
      <c r="C842" s="4"/>
      <c r="AD842" s="4"/>
    </row>
    <row r="843" spans="1:30" s="3" customFormat="1" x14ac:dyDescent="0.25">
      <c r="A843" s="8"/>
      <c r="C843" s="4"/>
      <c r="AD843" s="4"/>
    </row>
    <row r="844" spans="1:30" s="3" customFormat="1" x14ac:dyDescent="0.25">
      <c r="A844" s="8"/>
      <c r="C844" s="4"/>
      <c r="AD844" s="4"/>
    </row>
    <row r="845" spans="1:30" s="3" customFormat="1" x14ac:dyDescent="0.25">
      <c r="A845" s="8"/>
      <c r="C845" s="4"/>
      <c r="AD845" s="4"/>
    </row>
    <row r="846" spans="1:30" s="3" customFormat="1" x14ac:dyDescent="0.25">
      <c r="A846" s="8"/>
      <c r="C846" s="4"/>
      <c r="AD846" s="4"/>
    </row>
    <row r="847" spans="1:30" s="3" customFormat="1" x14ac:dyDescent="0.25">
      <c r="A847" s="8"/>
      <c r="C847" s="4"/>
      <c r="AD847" s="4"/>
    </row>
    <row r="848" spans="1:30" s="3" customFormat="1" x14ac:dyDescent="0.25">
      <c r="A848" s="8"/>
      <c r="C848" s="4"/>
      <c r="AD848" s="4"/>
    </row>
    <row r="849" spans="1:30" s="3" customFormat="1" x14ac:dyDescent="0.25">
      <c r="A849" s="8"/>
      <c r="C849" s="4"/>
      <c r="AD849" s="4"/>
    </row>
    <row r="850" spans="1:30" s="3" customFormat="1" x14ac:dyDescent="0.25">
      <c r="A850" s="8"/>
      <c r="C850" s="4"/>
      <c r="AD850" s="4"/>
    </row>
    <row r="851" spans="1:30" s="3" customFormat="1" x14ac:dyDescent="0.25">
      <c r="A851" s="8"/>
      <c r="C851" s="4"/>
      <c r="AD851" s="4"/>
    </row>
    <row r="852" spans="1:30" s="3" customFormat="1" x14ac:dyDescent="0.25">
      <c r="A852" s="8"/>
      <c r="C852" s="4"/>
      <c r="AD852" s="4"/>
    </row>
    <row r="853" spans="1:30" s="3" customFormat="1" x14ac:dyDescent="0.25">
      <c r="A853" s="8"/>
      <c r="C853" s="4"/>
      <c r="AD853" s="4"/>
    </row>
    <row r="854" spans="1:30" s="3" customFormat="1" x14ac:dyDescent="0.25">
      <c r="A854" s="8"/>
      <c r="C854" s="4"/>
      <c r="AD854" s="4"/>
    </row>
    <row r="855" spans="1:30" s="3" customFormat="1" x14ac:dyDescent="0.25">
      <c r="A855" s="8"/>
      <c r="C855" s="4"/>
      <c r="AD855" s="4"/>
    </row>
    <row r="856" spans="1:30" s="3" customFormat="1" x14ac:dyDescent="0.25">
      <c r="A856" s="8"/>
      <c r="C856" s="4"/>
      <c r="AD856" s="4"/>
    </row>
    <row r="857" spans="1:30" s="3" customFormat="1" x14ac:dyDescent="0.25">
      <c r="A857" s="8"/>
      <c r="C857" s="4"/>
      <c r="AD857" s="4"/>
    </row>
    <row r="858" spans="1:30" s="3" customFormat="1" x14ac:dyDescent="0.25">
      <c r="A858" s="8"/>
      <c r="C858" s="4"/>
      <c r="AD858" s="4"/>
    </row>
    <row r="859" spans="1:30" s="3" customFormat="1" x14ac:dyDescent="0.25">
      <c r="A859" s="8"/>
      <c r="C859" s="4"/>
      <c r="AD859" s="4"/>
    </row>
    <row r="860" spans="1:30" s="3" customFormat="1" x14ac:dyDescent="0.25">
      <c r="A860" s="8"/>
      <c r="C860" s="4"/>
      <c r="AD860" s="4"/>
    </row>
    <row r="861" spans="1:30" s="3" customFormat="1" x14ac:dyDescent="0.25">
      <c r="A861" s="8"/>
      <c r="C861" s="4"/>
      <c r="AD861" s="4"/>
    </row>
    <row r="862" spans="1:30" s="3" customFormat="1" x14ac:dyDescent="0.25">
      <c r="A862" s="8"/>
      <c r="C862" s="4"/>
      <c r="AD862" s="4"/>
    </row>
    <row r="863" spans="1:30" s="3" customFormat="1" x14ac:dyDescent="0.25">
      <c r="A863" s="8"/>
      <c r="C863" s="4"/>
      <c r="AD863" s="4"/>
    </row>
    <row r="864" spans="1:30" s="3" customFormat="1" x14ac:dyDescent="0.25">
      <c r="A864" s="8"/>
      <c r="C864" s="4"/>
      <c r="AD864" s="4"/>
    </row>
    <row r="865" spans="1:30" s="3" customFormat="1" x14ac:dyDescent="0.25">
      <c r="A865" s="8"/>
      <c r="C865" s="4"/>
      <c r="AD865" s="4"/>
    </row>
    <row r="866" spans="1:30" s="3" customFormat="1" x14ac:dyDescent="0.25">
      <c r="A866" s="8"/>
      <c r="C866" s="4"/>
      <c r="AD866" s="4"/>
    </row>
    <row r="867" spans="1:30" s="3" customFormat="1" x14ac:dyDescent="0.25">
      <c r="A867" s="8"/>
      <c r="C867" s="4"/>
      <c r="AD867" s="4"/>
    </row>
    <row r="868" spans="1:30" s="3" customFormat="1" x14ac:dyDescent="0.25">
      <c r="A868" s="8"/>
      <c r="C868" s="4"/>
      <c r="AD868" s="4"/>
    </row>
    <row r="869" spans="1:30" s="3" customFormat="1" x14ac:dyDescent="0.25">
      <c r="A869" s="8"/>
      <c r="C869" s="4"/>
      <c r="AD869" s="4"/>
    </row>
    <row r="870" spans="1:30" s="3" customFormat="1" x14ac:dyDescent="0.25">
      <c r="A870" s="8"/>
      <c r="C870" s="4"/>
      <c r="AD870" s="4"/>
    </row>
    <row r="871" spans="1:30" s="3" customFormat="1" x14ac:dyDescent="0.25">
      <c r="A871" s="8"/>
      <c r="C871" s="4"/>
      <c r="AD871" s="4"/>
    </row>
    <row r="872" spans="1:30" s="3" customFormat="1" x14ac:dyDescent="0.25">
      <c r="A872" s="8"/>
      <c r="C872" s="4"/>
      <c r="AD872" s="4"/>
    </row>
    <row r="873" spans="1:30" s="3" customFormat="1" x14ac:dyDescent="0.25">
      <c r="A873" s="8"/>
      <c r="C873" s="4"/>
      <c r="AD873" s="4"/>
    </row>
    <row r="874" spans="1:30" s="3" customFormat="1" x14ac:dyDescent="0.25">
      <c r="A874" s="8"/>
      <c r="C874" s="4"/>
      <c r="AD874" s="4"/>
    </row>
    <row r="875" spans="1:30" s="3" customFormat="1" x14ac:dyDescent="0.25">
      <c r="A875" s="8"/>
      <c r="C875" s="4"/>
      <c r="AD875" s="4"/>
    </row>
    <row r="876" spans="1:30" s="3" customFormat="1" x14ac:dyDescent="0.25">
      <c r="A876" s="8"/>
      <c r="C876" s="4"/>
      <c r="AD876" s="4"/>
    </row>
    <row r="877" spans="1:30" s="3" customFormat="1" x14ac:dyDescent="0.25">
      <c r="A877" s="8"/>
      <c r="C877" s="4"/>
      <c r="AD877" s="4"/>
    </row>
    <row r="878" spans="1:30" s="3" customFormat="1" x14ac:dyDescent="0.25">
      <c r="A878" s="8"/>
      <c r="C878" s="4"/>
      <c r="AD878" s="4"/>
    </row>
    <row r="879" spans="1:30" s="3" customFormat="1" x14ac:dyDescent="0.25">
      <c r="A879" s="8"/>
      <c r="C879" s="4"/>
      <c r="AD879" s="4"/>
    </row>
    <row r="880" spans="1:30" s="3" customFormat="1" x14ac:dyDescent="0.25">
      <c r="A880" s="8"/>
      <c r="C880" s="4"/>
      <c r="AD880" s="4"/>
    </row>
    <row r="881" spans="1:30" s="3" customFormat="1" x14ac:dyDescent="0.25">
      <c r="A881" s="8"/>
      <c r="C881" s="4"/>
      <c r="AD881" s="4"/>
    </row>
    <row r="882" spans="1:30" s="3" customFormat="1" x14ac:dyDescent="0.25">
      <c r="A882" s="8"/>
      <c r="C882" s="4"/>
      <c r="AD882" s="4"/>
    </row>
    <row r="883" spans="1:30" s="3" customFormat="1" x14ac:dyDescent="0.25">
      <c r="A883" s="8"/>
      <c r="C883" s="4"/>
      <c r="AD883" s="4"/>
    </row>
    <row r="884" spans="1:30" s="3" customFormat="1" x14ac:dyDescent="0.25">
      <c r="A884" s="8"/>
      <c r="C884" s="4"/>
      <c r="AD884" s="4"/>
    </row>
    <row r="885" spans="1:30" s="3" customFormat="1" x14ac:dyDescent="0.25">
      <c r="A885" s="8"/>
      <c r="C885" s="4"/>
      <c r="AD885" s="4"/>
    </row>
    <row r="886" spans="1:30" s="3" customFormat="1" x14ac:dyDescent="0.25">
      <c r="A886" s="8"/>
      <c r="C886" s="4"/>
      <c r="AD886" s="4"/>
    </row>
    <row r="887" spans="1:30" s="3" customFormat="1" x14ac:dyDescent="0.25">
      <c r="A887" s="8"/>
      <c r="C887" s="4"/>
      <c r="AD887" s="4"/>
    </row>
    <row r="888" spans="1:30" s="3" customFormat="1" x14ac:dyDescent="0.25">
      <c r="A888" s="8"/>
      <c r="C888" s="4"/>
      <c r="AD888" s="4"/>
    </row>
    <row r="889" spans="1:30" s="3" customFormat="1" x14ac:dyDescent="0.25">
      <c r="A889" s="8"/>
      <c r="C889" s="4"/>
      <c r="AD889" s="4"/>
    </row>
    <row r="890" spans="1:30" s="3" customFormat="1" x14ac:dyDescent="0.25">
      <c r="A890" s="8"/>
      <c r="C890" s="4"/>
      <c r="AD890" s="4"/>
    </row>
    <row r="891" spans="1:30" s="3" customFormat="1" x14ac:dyDescent="0.25">
      <c r="A891" s="8"/>
      <c r="C891" s="4"/>
      <c r="AD891" s="4"/>
    </row>
    <row r="892" spans="1:30" s="3" customFormat="1" x14ac:dyDescent="0.25">
      <c r="A892" s="8"/>
      <c r="C892" s="4"/>
      <c r="AD892" s="4"/>
    </row>
    <row r="893" spans="1:30" s="3" customFormat="1" x14ac:dyDescent="0.25">
      <c r="A893" s="8"/>
      <c r="C893" s="4"/>
      <c r="AD893" s="4"/>
    </row>
    <row r="894" spans="1:30" s="3" customFormat="1" x14ac:dyDescent="0.25">
      <c r="A894" s="8"/>
      <c r="C894" s="4"/>
      <c r="AD894" s="4"/>
    </row>
    <row r="895" spans="1:30" s="3" customFormat="1" x14ac:dyDescent="0.25">
      <c r="A895" s="8"/>
      <c r="C895" s="4"/>
      <c r="AD895" s="4"/>
    </row>
    <row r="896" spans="1:30" s="3" customFormat="1" x14ac:dyDescent="0.25">
      <c r="A896" s="8"/>
      <c r="C896" s="4"/>
      <c r="AD896" s="4"/>
    </row>
    <row r="897" spans="1:30" s="3" customFormat="1" x14ac:dyDescent="0.25">
      <c r="A897" s="8"/>
      <c r="C897" s="4"/>
      <c r="AD897" s="4"/>
    </row>
    <row r="898" spans="1:30" s="3" customFormat="1" x14ac:dyDescent="0.25">
      <c r="A898" s="8"/>
      <c r="C898" s="4"/>
      <c r="AD898" s="4"/>
    </row>
    <row r="899" spans="1:30" s="3" customFormat="1" x14ac:dyDescent="0.25">
      <c r="A899" s="8"/>
      <c r="C899" s="4"/>
      <c r="AD899" s="4"/>
    </row>
    <row r="900" spans="1:30" s="3" customFormat="1" x14ac:dyDescent="0.25">
      <c r="A900" s="8"/>
      <c r="C900" s="4"/>
      <c r="AD900" s="4"/>
    </row>
    <row r="901" spans="1:30" s="3" customFormat="1" x14ac:dyDescent="0.25">
      <c r="A901" s="8"/>
      <c r="C901" s="4"/>
      <c r="AD901" s="4"/>
    </row>
    <row r="902" spans="1:30" s="3" customFormat="1" x14ac:dyDescent="0.25">
      <c r="A902" s="8"/>
      <c r="C902" s="4"/>
      <c r="AD902" s="4"/>
    </row>
    <row r="903" spans="1:30" s="3" customFormat="1" x14ac:dyDescent="0.25">
      <c r="A903" s="8"/>
      <c r="C903" s="4"/>
      <c r="AD903" s="4"/>
    </row>
    <row r="904" spans="1:30" s="3" customFormat="1" x14ac:dyDescent="0.25">
      <c r="A904" s="8"/>
      <c r="C904" s="4"/>
      <c r="AD904" s="4"/>
    </row>
    <row r="905" spans="1:30" s="3" customFormat="1" x14ac:dyDescent="0.25">
      <c r="A905" s="8"/>
      <c r="C905" s="4"/>
      <c r="AD905" s="4"/>
    </row>
    <row r="906" spans="1:30" s="3" customFormat="1" x14ac:dyDescent="0.25">
      <c r="A906" s="8"/>
      <c r="C906" s="4"/>
      <c r="AD906" s="4"/>
    </row>
    <row r="907" spans="1:30" s="3" customFormat="1" x14ac:dyDescent="0.25">
      <c r="A907" s="8"/>
      <c r="C907" s="4"/>
      <c r="AD907" s="4"/>
    </row>
    <row r="908" spans="1:30" s="3" customFormat="1" x14ac:dyDescent="0.25">
      <c r="A908" s="8"/>
      <c r="C908" s="4"/>
      <c r="AD908" s="4"/>
    </row>
    <row r="909" spans="1:30" s="3" customFormat="1" x14ac:dyDescent="0.25">
      <c r="A909" s="8"/>
      <c r="C909" s="4"/>
      <c r="AD909" s="4"/>
    </row>
    <row r="910" spans="1:30" s="3" customFormat="1" x14ac:dyDescent="0.25">
      <c r="A910" s="8"/>
      <c r="C910" s="4"/>
      <c r="AD910" s="4"/>
    </row>
    <row r="911" spans="1:30" s="3" customFormat="1" x14ac:dyDescent="0.25">
      <c r="A911" s="8"/>
      <c r="C911" s="4"/>
      <c r="AD911" s="4"/>
    </row>
    <row r="912" spans="1:30" s="3" customFormat="1" x14ac:dyDescent="0.25">
      <c r="A912" s="8"/>
      <c r="C912" s="4"/>
      <c r="AD912" s="4"/>
    </row>
    <row r="913" spans="1:30" s="3" customFormat="1" x14ac:dyDescent="0.25">
      <c r="A913" s="8"/>
      <c r="C913" s="4"/>
      <c r="AD913" s="4"/>
    </row>
    <row r="914" spans="1:30" s="3" customFormat="1" x14ac:dyDescent="0.25">
      <c r="A914" s="8"/>
      <c r="C914" s="4"/>
      <c r="AD914" s="4"/>
    </row>
    <row r="915" spans="1:30" s="3" customFormat="1" x14ac:dyDescent="0.25">
      <c r="A915" s="8"/>
      <c r="C915" s="4"/>
      <c r="AD915" s="4"/>
    </row>
    <row r="916" spans="1:30" s="3" customFormat="1" x14ac:dyDescent="0.25">
      <c r="A916" s="8"/>
      <c r="C916" s="4"/>
      <c r="AD916" s="4"/>
    </row>
    <row r="917" spans="1:30" s="3" customFormat="1" x14ac:dyDescent="0.25">
      <c r="A917" s="8"/>
      <c r="C917" s="4"/>
      <c r="AD917" s="4"/>
    </row>
    <row r="918" spans="1:30" s="3" customFormat="1" x14ac:dyDescent="0.25">
      <c r="A918" s="8"/>
      <c r="C918" s="4"/>
      <c r="AD918" s="4"/>
    </row>
    <row r="919" spans="1:30" s="3" customFormat="1" x14ac:dyDescent="0.25">
      <c r="A919" s="8"/>
      <c r="C919" s="4"/>
      <c r="AD919" s="4"/>
    </row>
    <row r="920" spans="1:30" s="3" customFormat="1" x14ac:dyDescent="0.25">
      <c r="A920" s="8"/>
      <c r="C920" s="4"/>
      <c r="AD920" s="4"/>
    </row>
    <row r="921" spans="1:30" s="3" customFormat="1" x14ac:dyDescent="0.25">
      <c r="A921" s="8"/>
      <c r="C921" s="4"/>
      <c r="AD921" s="4"/>
    </row>
    <row r="922" spans="1:30" s="3" customFormat="1" x14ac:dyDescent="0.25">
      <c r="A922" s="8"/>
      <c r="C922" s="4"/>
      <c r="AD922" s="4"/>
    </row>
    <row r="923" spans="1:30" s="3" customFormat="1" x14ac:dyDescent="0.25">
      <c r="A923" s="8"/>
      <c r="C923" s="4"/>
      <c r="AD923" s="4"/>
    </row>
    <row r="924" spans="1:30" s="3" customFormat="1" x14ac:dyDescent="0.25">
      <c r="A924" s="8"/>
      <c r="C924" s="4"/>
      <c r="AD924" s="4"/>
    </row>
    <row r="925" spans="1:30" s="3" customFormat="1" x14ac:dyDescent="0.25">
      <c r="A925" s="8"/>
      <c r="C925" s="4"/>
      <c r="AD925" s="4"/>
    </row>
    <row r="926" spans="1:30" s="3" customFormat="1" x14ac:dyDescent="0.25">
      <c r="A926" s="8"/>
      <c r="C926" s="4"/>
      <c r="AD926" s="4"/>
    </row>
    <row r="927" spans="1:30" s="3" customFormat="1" x14ac:dyDescent="0.25">
      <c r="A927" s="8"/>
      <c r="C927" s="4"/>
      <c r="AD927" s="4"/>
    </row>
    <row r="928" spans="1:30" s="3" customFormat="1" x14ac:dyDescent="0.25">
      <c r="A928" s="8"/>
      <c r="C928" s="4"/>
      <c r="AD928" s="4"/>
    </row>
    <row r="929" spans="1:30" s="3" customFormat="1" x14ac:dyDescent="0.25">
      <c r="A929" s="8"/>
      <c r="C929" s="4"/>
      <c r="AD929" s="4"/>
    </row>
    <row r="930" spans="1:30" s="3" customFormat="1" x14ac:dyDescent="0.25">
      <c r="A930" s="8"/>
      <c r="C930" s="4"/>
      <c r="AD930" s="4"/>
    </row>
    <row r="931" spans="1:30" s="3" customFormat="1" x14ac:dyDescent="0.25">
      <c r="A931" s="8"/>
      <c r="C931" s="4"/>
      <c r="AD931" s="4"/>
    </row>
    <row r="932" spans="1:30" s="3" customFormat="1" x14ac:dyDescent="0.25">
      <c r="A932" s="8"/>
      <c r="C932" s="4"/>
      <c r="AD932" s="4"/>
    </row>
    <row r="933" spans="1:30" s="3" customFormat="1" x14ac:dyDescent="0.25">
      <c r="A933" s="8"/>
      <c r="C933" s="4"/>
      <c r="AD933" s="4"/>
    </row>
    <row r="934" spans="1:30" s="3" customFormat="1" x14ac:dyDescent="0.25">
      <c r="A934" s="8"/>
      <c r="C934" s="4"/>
      <c r="AD934" s="4"/>
    </row>
    <row r="935" spans="1:30" s="3" customFormat="1" x14ac:dyDescent="0.25">
      <c r="A935" s="8"/>
      <c r="C935" s="4"/>
      <c r="AD935" s="4"/>
    </row>
    <row r="936" spans="1:30" s="3" customFormat="1" x14ac:dyDescent="0.25">
      <c r="A936" s="8"/>
      <c r="C936" s="4"/>
      <c r="AD936" s="4"/>
    </row>
    <row r="937" spans="1:30" s="3" customFormat="1" x14ac:dyDescent="0.25">
      <c r="A937" s="8"/>
      <c r="C937" s="4"/>
      <c r="AD937" s="4"/>
    </row>
    <row r="938" spans="1:30" s="3" customFormat="1" x14ac:dyDescent="0.25">
      <c r="A938" s="8"/>
      <c r="C938" s="4"/>
      <c r="AD938" s="4"/>
    </row>
    <row r="939" spans="1:30" s="3" customFormat="1" x14ac:dyDescent="0.25">
      <c r="A939" s="8"/>
      <c r="C939" s="4"/>
      <c r="AD939" s="4"/>
    </row>
    <row r="940" spans="1:30" s="3" customFormat="1" x14ac:dyDescent="0.25">
      <c r="A940" s="8"/>
      <c r="C940" s="4"/>
      <c r="AD940" s="4"/>
    </row>
    <row r="941" spans="1:30" s="3" customFormat="1" x14ac:dyDescent="0.25">
      <c r="A941" s="8"/>
      <c r="C941" s="4"/>
      <c r="AD941" s="4"/>
    </row>
    <row r="942" spans="1:30" s="3" customFormat="1" x14ac:dyDescent="0.25">
      <c r="A942" s="8"/>
      <c r="C942" s="4"/>
      <c r="AD942" s="4"/>
    </row>
    <row r="943" spans="1:30" s="3" customFormat="1" x14ac:dyDescent="0.25">
      <c r="A943" s="8"/>
      <c r="C943" s="4"/>
      <c r="AD943" s="4"/>
    </row>
    <row r="944" spans="1:30" s="3" customFormat="1" x14ac:dyDescent="0.25">
      <c r="A944" s="8"/>
      <c r="C944" s="4"/>
      <c r="AD944" s="4"/>
    </row>
    <row r="945" spans="1:30" s="3" customFormat="1" x14ac:dyDescent="0.25">
      <c r="A945" s="8"/>
      <c r="C945" s="4"/>
      <c r="AD945" s="4"/>
    </row>
    <row r="946" spans="1:30" s="3" customFormat="1" x14ac:dyDescent="0.25">
      <c r="A946" s="8"/>
      <c r="C946" s="4"/>
      <c r="AD946" s="4"/>
    </row>
    <row r="947" spans="1:30" s="3" customFormat="1" x14ac:dyDescent="0.25">
      <c r="A947" s="8"/>
      <c r="C947" s="4"/>
      <c r="AD947" s="4"/>
    </row>
    <row r="948" spans="1:30" s="3" customFormat="1" x14ac:dyDescent="0.25">
      <c r="A948" s="8"/>
      <c r="C948" s="4"/>
      <c r="AD948" s="4"/>
    </row>
    <row r="949" spans="1:30" s="3" customFormat="1" x14ac:dyDescent="0.25">
      <c r="A949" s="8"/>
      <c r="C949" s="4"/>
      <c r="AD949" s="4"/>
    </row>
    <row r="950" spans="1:30" s="3" customFormat="1" x14ac:dyDescent="0.25">
      <c r="A950" s="8"/>
      <c r="C950" s="4"/>
      <c r="AD950" s="4"/>
    </row>
    <row r="951" spans="1:30" s="3" customFormat="1" x14ac:dyDescent="0.25">
      <c r="A951" s="8"/>
      <c r="C951" s="4"/>
      <c r="AD951" s="4"/>
    </row>
    <row r="952" spans="1:30" s="3" customFormat="1" x14ac:dyDescent="0.25">
      <c r="A952" s="8"/>
      <c r="C952" s="4"/>
      <c r="AD952" s="4"/>
    </row>
    <row r="953" spans="1:30" s="3" customFormat="1" x14ac:dyDescent="0.25">
      <c r="A953" s="8"/>
      <c r="C953" s="4"/>
      <c r="AD953" s="4"/>
    </row>
    <row r="954" spans="1:30" s="3" customFormat="1" x14ac:dyDescent="0.25">
      <c r="A954" s="8"/>
      <c r="C954" s="4"/>
      <c r="AD954" s="4"/>
    </row>
    <row r="955" spans="1:30" s="3" customFormat="1" x14ac:dyDescent="0.25">
      <c r="A955" s="8"/>
      <c r="C955" s="4"/>
      <c r="AD955" s="4"/>
    </row>
    <row r="956" spans="1:30" s="3" customFormat="1" x14ac:dyDescent="0.25">
      <c r="A956" s="8"/>
      <c r="C956" s="4"/>
      <c r="AD956" s="4"/>
    </row>
    <row r="957" spans="1:30" s="3" customFormat="1" x14ac:dyDescent="0.25">
      <c r="A957" s="8"/>
      <c r="C957" s="4"/>
      <c r="AD957" s="4"/>
    </row>
    <row r="958" spans="1:30" s="3" customFormat="1" x14ac:dyDescent="0.25">
      <c r="A958" s="8"/>
      <c r="C958" s="4"/>
      <c r="AD958" s="4"/>
    </row>
    <row r="959" spans="1:30" s="3" customFormat="1" x14ac:dyDescent="0.25">
      <c r="A959" s="8"/>
      <c r="C959" s="4"/>
      <c r="AD959" s="4"/>
    </row>
    <row r="960" spans="1:30" s="3" customFormat="1" x14ac:dyDescent="0.25">
      <c r="A960" s="8"/>
      <c r="C960" s="4"/>
      <c r="AD960" s="4"/>
    </row>
    <row r="961" spans="1:30" s="3" customFormat="1" x14ac:dyDescent="0.25">
      <c r="A961" s="8"/>
      <c r="C961" s="4"/>
      <c r="AD961" s="4"/>
    </row>
    <row r="962" spans="1:30" s="3" customFormat="1" x14ac:dyDescent="0.25">
      <c r="A962" s="8"/>
      <c r="C962" s="4"/>
      <c r="AD962" s="4"/>
    </row>
    <row r="963" spans="1:30" s="3" customFormat="1" x14ac:dyDescent="0.25">
      <c r="A963" s="8"/>
      <c r="C963" s="4"/>
      <c r="AD963" s="4"/>
    </row>
    <row r="964" spans="1:30" s="3" customFormat="1" x14ac:dyDescent="0.25">
      <c r="A964" s="8"/>
      <c r="C964" s="4"/>
      <c r="AD964" s="4"/>
    </row>
    <row r="965" spans="1:30" s="3" customFormat="1" x14ac:dyDescent="0.25">
      <c r="A965" s="8"/>
      <c r="C965" s="4"/>
      <c r="AD965" s="4"/>
    </row>
    <row r="966" spans="1:30" s="3" customFormat="1" x14ac:dyDescent="0.25">
      <c r="A966" s="8"/>
      <c r="C966" s="4"/>
      <c r="AD966" s="4"/>
    </row>
    <row r="967" spans="1:30" s="3" customFormat="1" x14ac:dyDescent="0.25">
      <c r="A967" s="8"/>
      <c r="C967" s="4"/>
      <c r="AD967" s="4"/>
    </row>
    <row r="968" spans="1:30" s="3" customFormat="1" x14ac:dyDescent="0.25">
      <c r="A968" s="8"/>
      <c r="C968" s="4"/>
      <c r="AD968" s="4"/>
    </row>
    <row r="969" spans="1:30" s="3" customFormat="1" x14ac:dyDescent="0.25">
      <c r="A969" s="8"/>
      <c r="C969" s="4"/>
      <c r="AD969" s="4"/>
    </row>
    <row r="970" spans="1:30" s="3" customFormat="1" x14ac:dyDescent="0.25">
      <c r="A970" s="8"/>
      <c r="C970" s="4"/>
      <c r="AD970" s="4"/>
    </row>
    <row r="971" spans="1:30" s="3" customFormat="1" x14ac:dyDescent="0.25">
      <c r="A971" s="8"/>
      <c r="C971" s="4"/>
      <c r="AD971" s="4"/>
    </row>
    <row r="972" spans="1:30" s="3" customFormat="1" x14ac:dyDescent="0.25">
      <c r="A972" s="8"/>
      <c r="C972" s="4"/>
      <c r="AD972" s="4"/>
    </row>
    <row r="973" spans="1:30" s="3" customFormat="1" x14ac:dyDescent="0.25">
      <c r="A973" s="8"/>
      <c r="C973" s="4"/>
      <c r="AD973" s="4"/>
    </row>
    <row r="974" spans="1:30" s="3" customFormat="1" x14ac:dyDescent="0.25">
      <c r="A974" s="8"/>
      <c r="C974" s="4"/>
      <c r="AD974" s="4"/>
    </row>
    <row r="975" spans="1:30" s="3" customFormat="1" x14ac:dyDescent="0.25">
      <c r="A975" s="8"/>
      <c r="C975" s="4"/>
      <c r="AD975" s="4"/>
    </row>
    <row r="976" spans="1:30" s="3" customFormat="1" x14ac:dyDescent="0.25">
      <c r="A976" s="8"/>
      <c r="C976" s="4"/>
      <c r="AD976" s="4"/>
    </row>
    <row r="977" spans="1:30" s="3" customFormat="1" x14ac:dyDescent="0.25">
      <c r="A977" s="8"/>
      <c r="C977" s="4"/>
      <c r="AD977" s="4"/>
    </row>
    <row r="978" spans="1:30" s="3" customFormat="1" x14ac:dyDescent="0.25">
      <c r="A978" s="8"/>
      <c r="C978" s="4"/>
      <c r="AD978" s="4"/>
    </row>
    <row r="979" spans="1:30" s="3" customFormat="1" x14ac:dyDescent="0.25">
      <c r="A979" s="8"/>
      <c r="C979" s="4"/>
      <c r="AD979" s="4"/>
    </row>
    <row r="980" spans="1:30" s="3" customFormat="1" x14ac:dyDescent="0.25">
      <c r="A980" s="8"/>
      <c r="C980" s="4"/>
      <c r="AD980" s="4"/>
    </row>
    <row r="981" spans="1:30" s="3" customFormat="1" x14ac:dyDescent="0.25">
      <c r="A981" s="8"/>
      <c r="C981" s="4"/>
      <c r="AD981" s="4"/>
    </row>
    <row r="982" spans="1:30" s="3" customFormat="1" x14ac:dyDescent="0.25">
      <c r="A982" s="8"/>
      <c r="C982" s="4"/>
      <c r="AD982" s="4"/>
    </row>
    <row r="983" spans="1:30" s="3" customFormat="1" x14ac:dyDescent="0.25">
      <c r="A983" s="8"/>
      <c r="C983" s="4"/>
      <c r="AD983" s="4"/>
    </row>
    <row r="984" spans="1:30" s="3" customFormat="1" x14ac:dyDescent="0.25">
      <c r="A984" s="8"/>
      <c r="C984" s="4"/>
      <c r="AD984" s="4"/>
    </row>
    <row r="985" spans="1:30" s="3" customFormat="1" x14ac:dyDescent="0.25">
      <c r="A985" s="8"/>
      <c r="C985" s="4"/>
      <c r="AD985" s="4"/>
    </row>
    <row r="986" spans="1:30" s="3" customFormat="1" x14ac:dyDescent="0.25">
      <c r="A986" s="8"/>
      <c r="C986" s="4"/>
      <c r="AD986" s="4"/>
    </row>
    <row r="987" spans="1:30" s="3" customFormat="1" x14ac:dyDescent="0.25">
      <c r="A987" s="8"/>
      <c r="C987" s="4"/>
      <c r="AD987" s="4"/>
    </row>
    <row r="988" spans="1:30" s="3" customFormat="1" x14ac:dyDescent="0.25">
      <c r="A988" s="8"/>
      <c r="C988" s="4"/>
      <c r="AD988" s="4"/>
    </row>
    <row r="989" spans="1:30" s="3" customFormat="1" x14ac:dyDescent="0.25">
      <c r="A989" s="8"/>
      <c r="C989" s="4"/>
      <c r="AD989" s="4"/>
    </row>
    <row r="990" spans="1:30" s="3" customFormat="1" x14ac:dyDescent="0.25">
      <c r="A990" s="8"/>
      <c r="C990" s="4"/>
      <c r="AD990" s="4"/>
    </row>
    <row r="991" spans="1:30" s="3" customFormat="1" x14ac:dyDescent="0.25">
      <c r="A991" s="8"/>
      <c r="C991" s="4"/>
      <c r="AD991" s="4"/>
    </row>
    <row r="992" spans="1:30" s="3" customFormat="1" x14ac:dyDescent="0.25">
      <c r="A992" s="8"/>
      <c r="C992" s="4"/>
      <c r="AD992" s="4"/>
    </row>
    <row r="993" spans="1:30" s="3" customFormat="1" x14ac:dyDescent="0.25">
      <c r="A993" s="8"/>
      <c r="C993" s="4"/>
      <c r="AD993" s="4"/>
    </row>
    <row r="994" spans="1:30" s="3" customFormat="1" x14ac:dyDescent="0.25">
      <c r="A994" s="8"/>
      <c r="C994" s="4"/>
      <c r="AD994" s="4"/>
    </row>
    <row r="995" spans="1:30" s="3" customFormat="1" x14ac:dyDescent="0.25">
      <c r="A995" s="8"/>
      <c r="C995" s="4"/>
      <c r="AD995" s="4"/>
    </row>
    <row r="996" spans="1:30" s="3" customFormat="1" x14ac:dyDescent="0.25">
      <c r="A996" s="8"/>
      <c r="C996" s="4"/>
      <c r="AD996" s="4"/>
    </row>
    <row r="997" spans="1:30" s="3" customFormat="1" x14ac:dyDescent="0.25">
      <c r="A997" s="8"/>
      <c r="C997" s="4"/>
      <c r="AD997" s="4"/>
    </row>
    <row r="998" spans="1:30" s="3" customFormat="1" x14ac:dyDescent="0.25">
      <c r="A998" s="8"/>
      <c r="C998" s="4"/>
      <c r="AD998" s="4"/>
    </row>
    <row r="999" spans="1:30" s="3" customFormat="1" x14ac:dyDescent="0.25">
      <c r="A999" s="8"/>
      <c r="C999" s="4"/>
      <c r="AD999" s="4"/>
    </row>
    <row r="1000" spans="1:30" s="3" customFormat="1" x14ac:dyDescent="0.25">
      <c r="A1000" s="8"/>
      <c r="C1000" s="4"/>
      <c r="AD1000" s="4"/>
    </row>
  </sheetData>
  <sheetProtection algorithmName="SHA-512" hashValue="0l7XC5ynDZp63jVuzBlzmbynviRDEiRc10gbUMeweeI8sjOru6Wyw/XCjnLRYnFtRUMgXQDEGhBRmuHWTDX3cQ==" saltValue="TboTdzg0NkQ1zDH5pg9cug==" spinCount="100000" sheet="1" formatRows="0" selectLockedCells="1" sort="0" autoFilter="0"/>
  <protectedRanges>
    <protectedRange sqref="K10:K59 P10:P59 Y10:Y59 R10:W59 M10:N59" name="Allowsort"/>
  </protectedRanges>
  <autoFilter ref="B9:AD9">
    <sortState ref="B10:AD59">
      <sortCondition ref="B9"/>
    </sortState>
  </autoFilter>
  <sortState ref="B9:AH9">
    <sortCondition ref="Y9"/>
  </sortState>
  <dataConsolidate/>
  <mergeCells count="17">
    <mergeCell ref="B8:H8"/>
    <mergeCell ref="S1:X2"/>
    <mergeCell ref="S4:X6"/>
    <mergeCell ref="X8:AB8"/>
    <mergeCell ref="O8:W8"/>
    <mergeCell ref="H2:I2"/>
    <mergeCell ref="H4:I4"/>
    <mergeCell ref="H6:I6"/>
    <mergeCell ref="AL8:AN8"/>
    <mergeCell ref="AI8:AK8"/>
    <mergeCell ref="AC8:AD8"/>
    <mergeCell ref="J8:N8"/>
    <mergeCell ref="M2:N2"/>
    <mergeCell ref="M4:N4"/>
    <mergeCell ref="M6:N6"/>
    <mergeCell ref="Y2:AA2"/>
    <mergeCell ref="Y6:AA6"/>
  </mergeCells>
  <conditionalFormatting sqref="R5">
    <cfRule type="cellIs" dxfId="341" priority="1729" operator="greaterThanOrEqual">
      <formula>1000</formula>
    </cfRule>
  </conditionalFormatting>
  <conditionalFormatting sqref="G10">
    <cfRule type="cellIs" dxfId="340" priority="1726" operator="equal">
      <formula>"opportunity"</formula>
    </cfRule>
    <cfRule type="cellIs" dxfId="339" priority="1727" operator="equal">
      <formula>"threat"</formula>
    </cfRule>
  </conditionalFormatting>
  <conditionalFormatting sqref="R10:R59">
    <cfRule type="cellIs" dxfId="338" priority="58" operator="equal">
      <formula>0</formula>
    </cfRule>
    <cfRule type="cellIs" dxfId="337" priority="1722" operator="greaterThan">
      <formula>0</formula>
    </cfRule>
    <cfRule type="cellIs" dxfId="336" priority="1723" operator="lessThan">
      <formula>0</formula>
    </cfRule>
  </conditionalFormatting>
  <conditionalFormatting sqref="R5">
    <cfRule type="cellIs" dxfId="335" priority="1687" operator="greaterThan">
      <formula>0</formula>
    </cfRule>
    <cfRule type="cellIs" dxfId="334" priority="1688" operator="lessThan">
      <formula>0</formula>
    </cfRule>
  </conditionalFormatting>
  <conditionalFormatting sqref="J10">
    <cfRule type="cellIs" dxfId="333" priority="1677" operator="greaterThanOrEqual">
      <formula>1000</formula>
    </cfRule>
  </conditionalFormatting>
  <conditionalFormatting sqref="L10">
    <cfRule type="cellIs" dxfId="332" priority="1674" operator="greaterThanOrEqual">
      <formula>1000</formula>
    </cfRule>
  </conditionalFormatting>
  <conditionalFormatting sqref="G12">
    <cfRule type="cellIs" dxfId="331" priority="1532" operator="equal">
      <formula>"opportunity"</formula>
    </cfRule>
    <cfRule type="cellIs" dxfId="330" priority="1533" operator="equal">
      <formula>"threat"</formula>
    </cfRule>
  </conditionalFormatting>
  <conditionalFormatting sqref="G13">
    <cfRule type="cellIs" dxfId="329" priority="1503" operator="equal">
      <formula>"opportunity"</formula>
    </cfRule>
    <cfRule type="cellIs" dxfId="328" priority="1504" operator="equal">
      <formula>"threat"</formula>
    </cfRule>
  </conditionalFormatting>
  <conditionalFormatting sqref="G14">
    <cfRule type="cellIs" dxfId="327" priority="1474" operator="equal">
      <formula>"opportunity"</formula>
    </cfRule>
    <cfRule type="cellIs" dxfId="326" priority="1475" operator="equal">
      <formula>"threat"</formula>
    </cfRule>
  </conditionalFormatting>
  <conditionalFormatting sqref="G11">
    <cfRule type="cellIs" dxfId="325" priority="141" operator="equal">
      <formula>"opportunity"</formula>
    </cfRule>
    <cfRule type="cellIs" dxfId="324" priority="142" operator="equal">
      <formula>"threat"</formula>
    </cfRule>
  </conditionalFormatting>
  <conditionalFormatting sqref="G15">
    <cfRule type="cellIs" dxfId="323" priority="1445" operator="equal">
      <formula>"opportunity"</formula>
    </cfRule>
    <cfRule type="cellIs" dxfId="322" priority="1446" operator="equal">
      <formula>"threat"</formula>
    </cfRule>
  </conditionalFormatting>
  <conditionalFormatting sqref="G16">
    <cfRule type="cellIs" dxfId="321" priority="1416" operator="equal">
      <formula>"opportunity"</formula>
    </cfRule>
    <cfRule type="cellIs" dxfId="320" priority="1417" operator="equal">
      <formula>"threat"</formula>
    </cfRule>
  </conditionalFormatting>
  <conditionalFormatting sqref="G17">
    <cfRule type="cellIs" dxfId="319" priority="1387" operator="equal">
      <formula>"opportunity"</formula>
    </cfRule>
    <cfRule type="cellIs" dxfId="318" priority="1388" operator="equal">
      <formula>"threat"</formula>
    </cfRule>
  </conditionalFormatting>
  <conditionalFormatting sqref="G18">
    <cfRule type="cellIs" dxfId="317" priority="1358" operator="equal">
      <formula>"opportunity"</formula>
    </cfRule>
    <cfRule type="cellIs" dxfId="316" priority="1359" operator="equal">
      <formula>"threat"</formula>
    </cfRule>
  </conditionalFormatting>
  <conditionalFormatting sqref="G19">
    <cfRule type="cellIs" dxfId="315" priority="1329" operator="equal">
      <formula>"opportunity"</formula>
    </cfRule>
    <cfRule type="cellIs" dxfId="314" priority="1330" operator="equal">
      <formula>"threat"</formula>
    </cfRule>
  </conditionalFormatting>
  <conditionalFormatting sqref="G20">
    <cfRule type="cellIs" dxfId="313" priority="1300" operator="equal">
      <formula>"opportunity"</formula>
    </cfRule>
    <cfRule type="cellIs" dxfId="312" priority="1301" operator="equal">
      <formula>"threat"</formula>
    </cfRule>
  </conditionalFormatting>
  <conditionalFormatting sqref="G21">
    <cfRule type="cellIs" dxfId="311" priority="1271" operator="equal">
      <formula>"opportunity"</formula>
    </cfRule>
    <cfRule type="cellIs" dxfId="310" priority="1272" operator="equal">
      <formula>"threat"</formula>
    </cfRule>
  </conditionalFormatting>
  <conditionalFormatting sqref="G22">
    <cfRule type="cellIs" dxfId="309" priority="1242" operator="equal">
      <formula>"opportunity"</formula>
    </cfRule>
    <cfRule type="cellIs" dxfId="308" priority="1243" operator="equal">
      <formula>"threat"</formula>
    </cfRule>
  </conditionalFormatting>
  <conditionalFormatting sqref="G23">
    <cfRule type="cellIs" dxfId="307" priority="1213" operator="equal">
      <formula>"opportunity"</formula>
    </cfRule>
    <cfRule type="cellIs" dxfId="306" priority="1214" operator="equal">
      <formula>"threat"</formula>
    </cfRule>
  </conditionalFormatting>
  <conditionalFormatting sqref="G24">
    <cfRule type="cellIs" dxfId="305" priority="1184" operator="equal">
      <formula>"opportunity"</formula>
    </cfRule>
    <cfRule type="cellIs" dxfId="304" priority="1185" operator="equal">
      <formula>"threat"</formula>
    </cfRule>
  </conditionalFormatting>
  <conditionalFormatting sqref="G25">
    <cfRule type="cellIs" dxfId="303" priority="1155" operator="equal">
      <formula>"opportunity"</formula>
    </cfRule>
    <cfRule type="cellIs" dxfId="302" priority="1156" operator="equal">
      <formula>"threat"</formula>
    </cfRule>
  </conditionalFormatting>
  <conditionalFormatting sqref="G26">
    <cfRule type="cellIs" dxfId="301" priority="1126" operator="equal">
      <formula>"opportunity"</formula>
    </cfRule>
    <cfRule type="cellIs" dxfId="300" priority="1127" operator="equal">
      <formula>"threat"</formula>
    </cfRule>
  </conditionalFormatting>
  <conditionalFormatting sqref="G27">
    <cfRule type="cellIs" dxfId="299" priority="1097" operator="equal">
      <formula>"opportunity"</formula>
    </cfRule>
    <cfRule type="cellIs" dxfId="298" priority="1098" operator="equal">
      <formula>"threat"</formula>
    </cfRule>
  </conditionalFormatting>
  <conditionalFormatting sqref="G28">
    <cfRule type="cellIs" dxfId="297" priority="1068" operator="equal">
      <formula>"opportunity"</formula>
    </cfRule>
    <cfRule type="cellIs" dxfId="296" priority="1069" operator="equal">
      <formula>"threat"</formula>
    </cfRule>
  </conditionalFormatting>
  <conditionalFormatting sqref="G29">
    <cfRule type="cellIs" dxfId="295" priority="1039" operator="equal">
      <formula>"opportunity"</formula>
    </cfRule>
    <cfRule type="cellIs" dxfId="294" priority="1040" operator="equal">
      <formula>"threat"</formula>
    </cfRule>
  </conditionalFormatting>
  <conditionalFormatting sqref="G30">
    <cfRule type="cellIs" dxfId="293" priority="1010" operator="equal">
      <formula>"opportunity"</formula>
    </cfRule>
    <cfRule type="cellIs" dxfId="292" priority="1011" operator="equal">
      <formula>"threat"</formula>
    </cfRule>
  </conditionalFormatting>
  <conditionalFormatting sqref="G31">
    <cfRule type="cellIs" dxfId="291" priority="981" operator="equal">
      <formula>"opportunity"</formula>
    </cfRule>
    <cfRule type="cellIs" dxfId="290" priority="982" operator="equal">
      <formula>"threat"</formula>
    </cfRule>
  </conditionalFormatting>
  <conditionalFormatting sqref="G32">
    <cfRule type="cellIs" dxfId="289" priority="952" operator="equal">
      <formula>"opportunity"</formula>
    </cfRule>
    <cfRule type="cellIs" dxfId="288" priority="953" operator="equal">
      <formula>"threat"</formula>
    </cfRule>
  </conditionalFormatting>
  <conditionalFormatting sqref="G33">
    <cfRule type="cellIs" dxfId="287" priority="923" operator="equal">
      <formula>"opportunity"</formula>
    </cfRule>
    <cfRule type="cellIs" dxfId="286" priority="924" operator="equal">
      <formula>"threat"</formula>
    </cfRule>
  </conditionalFormatting>
  <conditionalFormatting sqref="G34">
    <cfRule type="cellIs" dxfId="285" priority="894" operator="equal">
      <formula>"opportunity"</formula>
    </cfRule>
    <cfRule type="cellIs" dxfId="284" priority="895" operator="equal">
      <formula>"threat"</formula>
    </cfRule>
  </conditionalFormatting>
  <conditionalFormatting sqref="G35">
    <cfRule type="cellIs" dxfId="283" priority="865" operator="equal">
      <formula>"opportunity"</formula>
    </cfRule>
    <cfRule type="cellIs" dxfId="282" priority="866" operator="equal">
      <formula>"threat"</formula>
    </cfRule>
  </conditionalFormatting>
  <conditionalFormatting sqref="G36">
    <cfRule type="cellIs" dxfId="281" priority="836" operator="equal">
      <formula>"opportunity"</formula>
    </cfRule>
    <cfRule type="cellIs" dxfId="280" priority="837" operator="equal">
      <formula>"threat"</formula>
    </cfRule>
  </conditionalFormatting>
  <conditionalFormatting sqref="G37">
    <cfRule type="cellIs" dxfId="279" priority="807" operator="equal">
      <formula>"opportunity"</formula>
    </cfRule>
    <cfRule type="cellIs" dxfId="278" priority="808" operator="equal">
      <formula>"threat"</formula>
    </cfRule>
  </conditionalFormatting>
  <conditionalFormatting sqref="G38">
    <cfRule type="cellIs" dxfId="277" priority="778" operator="equal">
      <formula>"opportunity"</formula>
    </cfRule>
    <cfRule type="cellIs" dxfId="276" priority="779" operator="equal">
      <formula>"threat"</formula>
    </cfRule>
  </conditionalFormatting>
  <conditionalFormatting sqref="G39">
    <cfRule type="cellIs" dxfId="275" priority="749" operator="equal">
      <formula>"opportunity"</formula>
    </cfRule>
    <cfRule type="cellIs" dxfId="274" priority="750" operator="equal">
      <formula>"threat"</formula>
    </cfRule>
  </conditionalFormatting>
  <conditionalFormatting sqref="G40">
    <cfRule type="cellIs" dxfId="273" priority="720" operator="equal">
      <formula>"opportunity"</formula>
    </cfRule>
    <cfRule type="cellIs" dxfId="272" priority="721" operator="equal">
      <formula>"threat"</formula>
    </cfRule>
  </conditionalFormatting>
  <conditionalFormatting sqref="G41">
    <cfRule type="cellIs" dxfId="271" priority="691" operator="equal">
      <formula>"opportunity"</formula>
    </cfRule>
    <cfRule type="cellIs" dxfId="270" priority="692" operator="equal">
      <formula>"threat"</formula>
    </cfRule>
  </conditionalFormatting>
  <conditionalFormatting sqref="G42">
    <cfRule type="cellIs" dxfId="269" priority="662" operator="equal">
      <formula>"opportunity"</formula>
    </cfRule>
    <cfRule type="cellIs" dxfId="268" priority="663" operator="equal">
      <formula>"threat"</formula>
    </cfRule>
  </conditionalFormatting>
  <conditionalFormatting sqref="G43">
    <cfRule type="cellIs" dxfId="267" priority="633" operator="equal">
      <formula>"opportunity"</formula>
    </cfRule>
    <cfRule type="cellIs" dxfId="266" priority="634" operator="equal">
      <formula>"threat"</formula>
    </cfRule>
  </conditionalFormatting>
  <conditionalFormatting sqref="G44">
    <cfRule type="cellIs" dxfId="265" priority="604" operator="equal">
      <formula>"opportunity"</formula>
    </cfRule>
    <cfRule type="cellIs" dxfId="264" priority="605" operator="equal">
      <formula>"threat"</formula>
    </cfRule>
  </conditionalFormatting>
  <conditionalFormatting sqref="G45">
    <cfRule type="cellIs" dxfId="263" priority="575" operator="equal">
      <formula>"opportunity"</formula>
    </cfRule>
    <cfRule type="cellIs" dxfId="262" priority="576" operator="equal">
      <formula>"threat"</formula>
    </cfRule>
  </conditionalFormatting>
  <conditionalFormatting sqref="G46">
    <cfRule type="cellIs" dxfId="261" priority="546" operator="equal">
      <formula>"opportunity"</formula>
    </cfRule>
    <cfRule type="cellIs" dxfId="260" priority="547" operator="equal">
      <formula>"threat"</formula>
    </cfRule>
  </conditionalFormatting>
  <conditionalFormatting sqref="G47">
    <cfRule type="cellIs" dxfId="259" priority="517" operator="equal">
      <formula>"opportunity"</formula>
    </cfRule>
    <cfRule type="cellIs" dxfId="258" priority="518" operator="equal">
      <formula>"threat"</formula>
    </cfRule>
  </conditionalFormatting>
  <conditionalFormatting sqref="G48">
    <cfRule type="cellIs" dxfId="257" priority="488" operator="equal">
      <formula>"opportunity"</formula>
    </cfRule>
    <cfRule type="cellIs" dxfId="256" priority="489" operator="equal">
      <formula>"threat"</formula>
    </cfRule>
  </conditionalFormatting>
  <conditionalFormatting sqref="G49">
    <cfRule type="cellIs" dxfId="255" priority="459" operator="equal">
      <formula>"opportunity"</formula>
    </cfRule>
    <cfRule type="cellIs" dxfId="254" priority="460" operator="equal">
      <formula>"threat"</formula>
    </cfRule>
  </conditionalFormatting>
  <conditionalFormatting sqref="G50">
    <cfRule type="cellIs" dxfId="253" priority="430" operator="equal">
      <formula>"opportunity"</formula>
    </cfRule>
    <cfRule type="cellIs" dxfId="252" priority="431" operator="equal">
      <formula>"threat"</formula>
    </cfRule>
  </conditionalFormatting>
  <conditionalFormatting sqref="G51">
    <cfRule type="cellIs" dxfId="251" priority="401" operator="equal">
      <formula>"opportunity"</formula>
    </cfRule>
    <cfRule type="cellIs" dxfId="250" priority="402" operator="equal">
      <formula>"threat"</formula>
    </cfRule>
  </conditionalFormatting>
  <conditionalFormatting sqref="G52">
    <cfRule type="cellIs" dxfId="249" priority="372" operator="equal">
      <formula>"opportunity"</formula>
    </cfRule>
    <cfRule type="cellIs" dxfId="248" priority="373" operator="equal">
      <formula>"threat"</formula>
    </cfRule>
  </conditionalFormatting>
  <conditionalFormatting sqref="G53">
    <cfRule type="cellIs" dxfId="247" priority="343" operator="equal">
      <formula>"opportunity"</formula>
    </cfRule>
    <cfRule type="cellIs" dxfId="246" priority="344" operator="equal">
      <formula>"threat"</formula>
    </cfRule>
  </conditionalFormatting>
  <conditionalFormatting sqref="G54">
    <cfRule type="cellIs" dxfId="245" priority="314" operator="equal">
      <formula>"opportunity"</formula>
    </cfRule>
    <cfRule type="cellIs" dxfId="244" priority="315" operator="equal">
      <formula>"threat"</formula>
    </cfRule>
  </conditionalFormatting>
  <conditionalFormatting sqref="G55">
    <cfRule type="cellIs" dxfId="243" priority="285" operator="equal">
      <formula>"opportunity"</formula>
    </cfRule>
    <cfRule type="cellIs" dxfId="242" priority="286" operator="equal">
      <formula>"threat"</formula>
    </cfRule>
  </conditionalFormatting>
  <conditionalFormatting sqref="G56">
    <cfRule type="cellIs" dxfId="241" priority="256" operator="equal">
      <formula>"opportunity"</formula>
    </cfRule>
    <cfRule type="cellIs" dxfId="240" priority="257" operator="equal">
      <formula>"threat"</formula>
    </cfRule>
  </conditionalFormatting>
  <conditionalFormatting sqref="G57">
    <cfRule type="cellIs" dxfId="239" priority="227" operator="equal">
      <formula>"opportunity"</formula>
    </cfRule>
    <cfRule type="cellIs" dxfId="238" priority="228" operator="equal">
      <formula>"threat"</formula>
    </cfRule>
  </conditionalFormatting>
  <conditionalFormatting sqref="G58">
    <cfRule type="cellIs" dxfId="237" priority="198" operator="equal">
      <formula>"opportunity"</formula>
    </cfRule>
    <cfRule type="cellIs" dxfId="236" priority="199" operator="equal">
      <formula>"threat"</formula>
    </cfRule>
  </conditionalFormatting>
  <conditionalFormatting sqref="G59">
    <cfRule type="cellIs" dxfId="235" priority="169" operator="equal">
      <formula>"opportunity"</formula>
    </cfRule>
    <cfRule type="cellIs" dxfId="234" priority="170" operator="equal">
      <formula>"threat"</formula>
    </cfRule>
  </conditionalFormatting>
  <conditionalFormatting sqref="K10:K59">
    <cfRule type="cellIs" dxfId="233" priority="118" operator="greaterThanOrEqual">
      <formula>1000</formula>
    </cfRule>
  </conditionalFormatting>
  <conditionalFormatting sqref="N10:N59">
    <cfRule type="cellIs" dxfId="232" priority="101" operator="equal">
      <formula>0</formula>
    </cfRule>
  </conditionalFormatting>
  <conditionalFormatting sqref="J11:J59">
    <cfRule type="cellIs" dxfId="231" priority="93" operator="greaterThanOrEqual">
      <formula>1000</formula>
    </cfRule>
  </conditionalFormatting>
  <conditionalFormatting sqref="L11:L59">
    <cfRule type="cellIs" dxfId="230" priority="92" operator="greaterThanOrEqual">
      <formula>1000</formula>
    </cfRule>
  </conditionalFormatting>
  <conditionalFormatting sqref="S10:S59">
    <cfRule type="cellIs" dxfId="229" priority="57" operator="equal">
      <formula>0</formula>
    </cfRule>
  </conditionalFormatting>
  <conditionalFormatting sqref="M11:M59">
    <cfRule type="cellIs" dxfId="228" priority="35" operator="greaterThanOrEqual">
      <formula>1000000</formula>
    </cfRule>
  </conditionalFormatting>
  <conditionalFormatting sqref="M11:M59">
    <cfRule type="cellIs" dxfId="227" priority="33" operator="greaterThan">
      <formula>0</formula>
    </cfRule>
    <cfRule type="cellIs" dxfId="226" priority="34" operator="lessThan">
      <formula>0</formula>
    </cfRule>
  </conditionalFormatting>
  <conditionalFormatting sqref="M11:M59">
    <cfRule type="cellIs" dxfId="225" priority="32" operator="lessThanOrEqual">
      <formula>-1000000</formula>
    </cfRule>
  </conditionalFormatting>
  <conditionalFormatting sqref="M11:M59">
    <cfRule type="cellIs" dxfId="224" priority="31" operator="equal">
      <formula>0</formula>
    </cfRule>
  </conditionalFormatting>
  <conditionalFormatting sqref="M10">
    <cfRule type="cellIs" dxfId="223" priority="30" operator="greaterThanOrEqual">
      <formula>1000000</formula>
    </cfRule>
  </conditionalFormatting>
  <conditionalFormatting sqref="M10">
    <cfRule type="cellIs" dxfId="222" priority="28" operator="greaterThan">
      <formula>0</formula>
    </cfRule>
    <cfRule type="cellIs" dxfId="221" priority="29" operator="lessThan">
      <formula>0</formula>
    </cfRule>
  </conditionalFormatting>
  <conditionalFormatting sqref="M10">
    <cfRule type="cellIs" dxfId="220" priority="27" operator="lessThanOrEqual">
      <formula>-1000000</formula>
    </cfRule>
  </conditionalFormatting>
  <conditionalFormatting sqref="M10">
    <cfRule type="cellIs" dxfId="219" priority="26" operator="equal">
      <formula>0</formula>
    </cfRule>
  </conditionalFormatting>
  <conditionalFormatting sqref="M2">
    <cfRule type="cellIs" dxfId="218" priority="23" operator="equal">
      <formula>0</formula>
    </cfRule>
  </conditionalFormatting>
  <conditionalFormatting sqref="M4">
    <cfRule type="cellIs" dxfId="217" priority="22" operator="equal">
      <formula>0</formula>
    </cfRule>
  </conditionalFormatting>
  <conditionalFormatting sqref="M6">
    <cfRule type="cellIs" dxfId="216" priority="20" operator="equal">
      <formula>0</formula>
    </cfRule>
  </conditionalFormatting>
  <conditionalFormatting sqref="Y5">
    <cfRule type="cellIs" dxfId="215" priority="19" operator="greaterThanOrEqual">
      <formula>1000</formula>
    </cfRule>
  </conditionalFormatting>
  <conditionalFormatting sqref="Y5">
    <cfRule type="cellIs" dxfId="214" priority="17" operator="greaterThan">
      <formula>0</formula>
    </cfRule>
    <cfRule type="cellIs" dxfId="213" priority="18" operator="lessThan">
      <formula>0</formula>
    </cfRule>
  </conditionalFormatting>
  <conditionalFormatting sqref="Y2">
    <cfRule type="cellIs" dxfId="212" priority="15" operator="greaterThan">
      <formula>1000000</formula>
    </cfRule>
  </conditionalFormatting>
  <conditionalFormatting sqref="W10:W59">
    <cfRule type="cellIs" dxfId="211" priority="12" operator="equal">
      <formula>"Yellow"</formula>
    </cfRule>
    <cfRule type="cellIs" dxfId="210" priority="13" operator="equal">
      <formula>"Red"</formula>
    </cfRule>
    <cfRule type="cellIs" dxfId="209" priority="14" operator="equal">
      <formula>"Green"</formula>
    </cfRule>
  </conditionalFormatting>
  <conditionalFormatting sqref="R2">
    <cfRule type="cellIs" dxfId="208" priority="2" operator="lessThan">
      <formula>-3</formula>
    </cfRule>
    <cfRule type="cellIs" dxfId="207" priority="3" operator="greaterThan">
      <formula>3</formula>
    </cfRule>
    <cfRule type="cellIs" dxfId="206" priority="5" operator="between">
      <formula>1</formula>
      <formula>3</formula>
    </cfRule>
    <cfRule type="cellIs" dxfId="205" priority="7" operator="between">
      <formula>0.01</formula>
      <formula>1</formula>
    </cfRule>
    <cfRule type="cellIs" dxfId="204" priority="8" operator="equal">
      <formula>0</formula>
    </cfRule>
    <cfRule type="cellIs" dxfId="203" priority="9" operator="between">
      <formula>0.01</formula>
      <formula>-1</formula>
    </cfRule>
    <cfRule type="cellIs" dxfId="202" priority="10" operator="between">
      <formula>-1.01</formula>
      <formula>-3</formula>
    </cfRule>
  </conditionalFormatting>
  <conditionalFormatting sqref="S10:S59">
    <cfRule type="cellIs" dxfId="201" priority="1760" operator="equal">
      <formula>IF(G10="Opportunity","Extreme"," ")</formula>
    </cfRule>
    <cfRule type="cellIs" dxfId="200" priority="1761" operator="equal">
      <formula>IF(G10="Opportunity","High"," ")</formula>
    </cfRule>
    <cfRule type="cellIs" dxfId="199" priority="1762" operator="equal">
      <formula>IF(G10="Opportunity","Moderate"," ")</formula>
    </cfRule>
    <cfRule type="cellIs" dxfId="198" priority="1763" operator="equal">
      <formula>IF(G10="Opportunity","low"," ")</formula>
    </cfRule>
    <cfRule type="cellIs" dxfId="197" priority="1764" operator="equal">
      <formula>IF(G10="Opportunity","Very Low"," ")</formula>
    </cfRule>
    <cfRule type="cellIs" dxfId="196" priority="1765" operator="equal">
      <formula>IF(G10="threat","Extreme"," ")</formula>
    </cfRule>
    <cfRule type="cellIs" dxfId="195" priority="1766" operator="equal">
      <formula>IF(G10="threat","high"," ")</formula>
    </cfRule>
    <cfRule type="cellIs" dxfId="194" priority="1767" operator="equal">
      <formula>IF(G10="threat","Moderate"," ")</formula>
    </cfRule>
    <cfRule type="cellIs" dxfId="193" priority="1768" operator="equal">
      <formula>IF(G10="threat","Low"," ")</formula>
    </cfRule>
    <cfRule type="cellIs" dxfId="192" priority="1769" operator="equal">
      <formula>IF(G10="threat","Very Low"," ")</formula>
    </cfRule>
  </conditionalFormatting>
  <conditionalFormatting sqref="N10:N59">
    <cfRule type="cellIs" dxfId="191" priority="1770" operator="equal">
      <formula>IF(G10="Opportunity","Extreme"," ")</formula>
    </cfRule>
    <cfRule type="cellIs" dxfId="190" priority="1771" operator="equal">
      <formula>IF(G10="Opportunity","High"," ")</formula>
    </cfRule>
    <cfRule type="cellIs" dxfId="189" priority="1772" operator="equal">
      <formula>IF(G10="Opportunity","Moderate"," ")</formula>
    </cfRule>
    <cfRule type="cellIs" dxfId="188" priority="1773" operator="equal">
      <formula>IF(G10="Opportunity","low"," ")</formula>
    </cfRule>
    <cfRule type="cellIs" dxfId="187" priority="1774" operator="equal">
      <formula>IF(G10="Opportunity","Very Low"," ")</formula>
    </cfRule>
    <cfRule type="cellIs" dxfId="186" priority="1775" operator="equal">
      <formula>IF(G10="threat","Extreme"," ")</formula>
    </cfRule>
    <cfRule type="cellIs" dxfId="185" priority="1776" operator="equal">
      <formula>IF(G10="threat","high"," ")</formula>
    </cfRule>
    <cfRule type="cellIs" dxfId="184" priority="1777" operator="equal">
      <formula>IF(G10="threat","Moderate"," ")</formula>
    </cfRule>
    <cfRule type="cellIs" dxfId="183" priority="1778" operator="equal">
      <formula>IF(G10="threat","Low"," ")</formula>
    </cfRule>
    <cfRule type="cellIs" dxfId="182" priority="1779" operator="equal">
      <formula>IF(G10="threat","Very Low"," ")</formula>
    </cfRule>
  </conditionalFormatting>
  <conditionalFormatting sqref="S11:S59">
    <cfRule type="cellIs" dxfId="181" priority="1780" operator="equal">
      <formula>IF(G11="Opportunity","Extreme"," ")</formula>
    </cfRule>
    <cfRule type="cellIs" dxfId="180" priority="1781" operator="equal">
      <formula>IF(G11="Opportunity","High"," ")</formula>
    </cfRule>
    <cfRule type="cellIs" dxfId="179" priority="1782" operator="equal">
      <formula>IF(G11="Opportunity","Moderate"," ")</formula>
    </cfRule>
    <cfRule type="cellIs" dxfId="178" priority="1783" operator="equal">
      <formula>IF(G11="Opportunity","low"," ")</formula>
    </cfRule>
    <cfRule type="cellIs" dxfId="177" priority="1784" operator="equal">
      <formula>IF(G11="Opportunity","Negligible"," ")</formula>
    </cfRule>
    <cfRule type="cellIs" dxfId="176" priority="1785" operator="equal">
      <formula>IF(G11="threat","Extreme"," ")</formula>
    </cfRule>
    <cfRule type="cellIs" dxfId="175" priority="1786" operator="equal">
      <formula>IF(G11="threat","high"," ")</formula>
    </cfRule>
    <cfRule type="cellIs" dxfId="174" priority="1787" operator="equal">
      <formula>IF(G11="threat","Moderate"," ")</formula>
    </cfRule>
    <cfRule type="cellIs" dxfId="173" priority="1788" operator="equal">
      <formula>IF(G11="threat","Low"," ")</formula>
    </cfRule>
    <cfRule type="cellIs" dxfId="172" priority="1789" operator="equal">
      <formula>IF(G11="threat","Negligible"," ")</formula>
    </cfRule>
  </conditionalFormatting>
  <conditionalFormatting sqref="R2 R4 R6">
    <cfRule type="cellIs" dxfId="171" priority="1" operator="equal">
      <formula>0</formula>
    </cfRule>
  </conditionalFormatting>
  <dataValidations xWindow="176" yWindow="585" count="41">
    <dataValidation type="list" allowBlank="1" showInputMessage="1" showErrorMessage="1" sqref="F11:F59">
      <formula1>"yes, no"</formula1>
    </dataValidation>
    <dataValidation type="decimal" operator="greaterThan" allowBlank="1" showInputMessage="1" showErrorMessage="1" errorTitle="Cost Impact" error="Max cost must be greater that min cost. If 0 enter 0.01" sqref="L11:L59">
      <formula1>J11</formula1>
    </dataValidation>
    <dataValidation type="decimal" operator="greaterThan" allowBlank="1" showInputMessage="1" showErrorMessage="1" errorTitle="Schedule Impact" error="Max schedule impact must be greater than min schedule impact. If 0 enter 0.01" sqref="Q11:Q59">
      <formula1>O11</formula1>
    </dataValidation>
    <dataValidation allowBlank="1" showInputMessage="1" showErrorMessage="1" prompt="Assign someone to be responsible for risk response action" sqref="AA9"/>
    <dataValidation allowBlank="1" showInputMessage="1" showErrorMessage="1" prompt="Qualitative rendition of cost impact" sqref="N9"/>
    <dataValidation allowBlank="1" showInputMessage="1" showErrorMessage="1" prompt="Qualitative rendition of schedule impact" sqref="S9"/>
    <dataValidation allowBlank="1" showInputMessage="1" showErrorMessage="1" prompt="What is the probability that this risk will actually occur?" sqref="I9"/>
    <dataValidation allowBlank="1" showInputMessage="1" showErrorMessage="1" promptTitle="Construction schedule risk " prompt="This is the max risk delay of the construction critical path schedule from the risk identified and can be used to evaluate the total construction schedule float" sqref="R4"/>
    <dataValidation type="list" allowBlank="1" showInputMessage="1" showErrorMessage="1" errorTitle="Threat or Opportunity?" error="Select from drop down list" sqref="G11:G59">
      <formula1>"Threat, Opportunity"</formula1>
    </dataValidation>
    <dataValidation type="list" allowBlank="1" showInputMessage="1" showErrorMessage="1" errorTitle="Status" error="Select from drop down list" sqref="X11:X59">
      <formula1>"Active, Retired, Watch List"</formula1>
    </dataValidation>
    <dataValidation allowBlank="1" showInputMessage="1" showErrorMessage="1" promptTitle="Estimated Total Project" prompt="Enter estimated total project cost before analyzing risk. Total project cost includes the estimated cost for:_x000a_- PE _x000a_- ROW_x000a_- UR_x000a_- CN " sqref="M2"/>
    <dataValidation type="whole" allowBlank="1" showInputMessage="1" showErrorMessage="1" errorTitle="Invalid Entry" error="Enter a numerical value only" promptTitle="Estimated Project Schedule" prompt="Enter approximate estimated total project schedule, in months, from the current date until end of construction (design + construction schedule) " sqref="M6">
      <formula1>0</formula1>
      <formula2>1000</formula2>
    </dataValidation>
    <dataValidation allowBlank="1" showInputMessage="1" showErrorMessage="1" promptTitle="Estimated Construction Cost" prompt="Enter estimated construction cost for all biddable items inflated to the mid-point of construction. Do not include: _x000a_ - Contigency_x000a_ - Construction Engineering_x000a_ - Anticipated items" sqref="M4"/>
    <dataValidation allowBlank="1" showInputMessage="1" showErrorMessage="1" promptTitle="Risk Rank" sqref="Y9"/>
    <dataValidation type="decimal" allowBlank="1" showInputMessage="1" showErrorMessage="1" errorTitle="Probability of occurence" error="Enter a number between 1-99" sqref="I11:I59">
      <formula1>0.01</formula1>
      <formula2>0.99</formula2>
    </dataValidation>
    <dataValidation allowBlank="1" showInputMessage="1" showErrorMessage="1" prompt="Enter the date identified" sqref="C10"/>
    <dataValidation type="list" allowBlank="1" showInputMessage="1" showErrorMessage="1" error="Select from Drop Down List" promptTitle="Phase Impacted" prompt="Select from drop down list what phase the risk would impact. " sqref="E10">
      <formula1>"Design, Construction"</formula1>
    </dataValidation>
    <dataValidation type="list" allowBlank="1" showInputMessage="1" showErrorMessage="1" errorTitle="Threat or Opportunity?" error="Select from drop down list" promptTitle="Threat or Opportunity?" prompt="Threat risks result in cost increases and/or schedule delays when triggered. _x000a_Opportunity risks result in cost savings and/or schedule gains when triggered." sqref="G10">
      <formula1>"Threat, Opportunity"</formula1>
    </dataValidation>
    <dataValidation type="list" allowBlank="1" showInputMessage="1" showErrorMessage="1" errorTitle="Status" error="Select from drop down list" promptTitle="Risk Status" prompt="Active risks are uncertain events that may occur and the design team is working to respond. Retired risks are risks that are no longer a threat or opportunity to project objectives. Watch list risks are those that still exist, but no action is being taken" sqref="X10">
      <formula1>"Active, Retired, Watch List"</formula1>
    </dataValidation>
    <dataValidation allowBlank="1" showInputMessage="1" showErrorMessage="1" promptTitle="Describe Risk Event" prompt="describe the risk in detail. It is helpful to use a if-then format when describing risk. For example &quot;if the risk is not described well, then others may not understand what the risk is&quot;." sqref="H10"/>
    <dataValidation type="decimal" allowBlank="1" showInputMessage="1" showErrorMessage="1" errorTitle="Probability of occurence" error="Enter a number between 1-99" promptTitle="Probability of Occurence" prompt="Enter a probability between 1%-99% that the risk will occur. This should be done through engineering judgement. " sqref="I10">
      <formula1>0.01</formula1>
      <formula2>0.99</formula2>
    </dataValidation>
    <dataValidation allowBlank="1" showInputMessage="1" showErrorMessage="1" promptTitle="Risk Title" prompt="Specifically title the risk. Example &quot;Utility relocation delays during construction&quot;" sqref="D10"/>
    <dataValidation type="decimal" operator="greaterThan" allowBlank="1" showInputMessage="1" showErrorMessage="1" errorTitle="Cost Impact" error="Max cost must be greater that min cost. If 0 enter 0.01" promptTitle="Maximum cost impact" prompt="Compared to the baseline, what is the maximum cost impact if the risk did occur? This value cannot be enter as 0. If it is enter 0.01. Enter the cost impact in thousands. For $1 million impact enter 1000." sqref="L10">
      <formula1>J10</formula1>
    </dataValidation>
    <dataValidation type="decimal" operator="greaterThan" allowBlank="1" showInputMessage="1" showErrorMessage="1" errorTitle="Schedule Impact" error="Max schedule impact must be greater than min schedule impact. If 0 enter 0.01" promptTitle="Maximum Schedule Impact" prompt="Compared to the baseline, what is the maximum schedule impact if the risk did occur? Enter the schedule impact in months. This value cannot entered as 0. If it is 0, enter 0.01. " sqref="Q10">
      <formula1>O10</formula1>
    </dataValidation>
    <dataValidation type="list" allowBlank="1" showInputMessage="1" showErrorMessage="1" promptTitle="Critical Path Risk?" prompt="If this risk triggers then will it delay the critical path schedule for the project or can it be handled concurrent with design and/or construction activities? If yes, the expected value for this risk is added to the time risk reserve. " sqref="F10">
      <formula1>"yes, no"</formula1>
    </dataValidation>
    <dataValidation allowBlank="1" showInputMessage="1" showErrorMessage="1" promptTitle="Risk Response Plan" prompt="Provide detailed description of risk response plan. The level of response should be consistent with the magnitude of the risk. Risk rank can be used to allocate resources to risk response." sqref="AB10"/>
    <dataValidation allowBlank="1" showInputMessage="1" showErrorMessage="1" promptTitle="Risk Owner" prompt="Identify a specific individual responsible for risk response action. " sqref="AA10"/>
    <dataValidation allowBlank="1" showInputMessage="1" showErrorMessage="1" promptTitle="Monitor and Review" prompt="Include a narrative of actions taken and outcomes. If risk response action has resulted in a risk being eliminated then retire the risk. If no further action is to be taken at this time yet the risk still remain, move to the watch list under risk status. " sqref="AC10"/>
    <dataValidation allowBlank="1" showInputMessage="1" showErrorMessage="1" promptTitle="Date Updated" prompt="Enter the most recent date the risk was updated or modified." sqref="AD10"/>
    <dataValidation type="list" allowBlank="1" showErrorMessage="1" error="Select from Drop Down List" promptTitle="Phase Impacted" prompt="Select from drop down list what phase the risk would impact. " sqref="E11:E59">
      <formula1>"Design, Construction"</formula1>
    </dataValidation>
    <dataValidation type="decimal" operator="lessThan" showInputMessage="1" showErrorMessage="1" errorTitle="Risk Scales" error="Enter total project cost before entering risk cost " promptTitle="Minimum Cost Impact" prompt="Compared to the baseline, what is the minimum cost impact if the risk did occur? This value can be 0. Enter the cost impact in thousands. For $1 million impact enter 1000." sqref="J10">
      <formula1>M2</formula1>
    </dataValidation>
    <dataValidation type="decimal" operator="lessThan" showInputMessage="1"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0">
      <formula1>M6</formula1>
    </dataValidation>
    <dataValidation type="decimal" operator="lessThan"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1:O59">
      <formula1>$M$6</formula1>
    </dataValidation>
    <dataValidation allowBlank="1" showInputMessage="1" showErrorMessage="1" promptTitle="Total schedule risk" prompt="The summation of the design and construction risk " sqref="R6"/>
    <dataValidation allowBlank="1" showInputMessage="1" showErrorMessage="1" promptTitle="Risk Based Contingency" prompt="Based on the identified risks and the potential impact, this value is a risk-based contingency value that can be used to EVALUATE what level of contingency needed." sqref="Y6:AA6"/>
    <dataValidation allowBlank="1" showInputMessage="1" showErrorMessage="1" promptTitle="Design Schedule Risk" prompt="This is the max risk delay of the design critical path schedule from the risk identified and can be used to evaluate the schedule to PSE and bid date variability." sqref="R2"/>
    <dataValidation allowBlank="1" showInputMessage="1" showErrorMessage="1" promptTitle="Cost Risk" prompt="Summation of the risk cost expected value + 3.5% cont. on CN + cost of schedule delay. _x000a__x000a_Cost of schedule delay = 3% inflation*total project cost*total schedule risk (in years) + the total schedule risk*$15k/month for overhead" sqref="Y2:AA2"/>
    <dataValidation allowBlank="1" showInputMessage="1" showErrorMessage="1" promptTitle="Rank" prompt="The number 1 rated risk will be the most impactful and the last ranked risk will be least impactful. " sqref="Y10"/>
    <dataValidation type="list" allowBlank="1" showInputMessage="1" showErrorMessage="1" promptTitle="Risk Response Strategy" prompt="Select a risk response strategy for the threat or opportunity. If unclear what these risk response strategies are see the &quot;Guide for Managing Project Risks&quot; at the Project Risk Management website. " sqref="Z10">
      <formula1>INDIRECT(G10)</formula1>
    </dataValidation>
    <dataValidation type="list" allowBlank="1" showInputMessage="1" showErrorMessage="1" sqref="Z11:Z59">
      <formula1>INDIRECT(G11)</formula1>
    </dataValidation>
    <dataValidation allowBlank="1" showErrorMessage="1" promptTitle="Risk Response Plan" prompt="Provide detailed description of risk response plan. The level of response should be consistent with the magnitude of the risk. Risk rank can be used to allocate resources to risk response." sqref="AB11:AB59"/>
  </dataValidations>
  <pageMargins left="0.7" right="0.7" top="0.75" bottom="0.75" header="0.3" footer="0.3"/>
  <pageSetup paperSize="17" scale="77" orientation="landscape" r:id="rId1"/>
  <headerFooter>
    <oddHeader>&amp;C&amp;"-,Bold"&amp;24Project Risk Register</oddHeader>
    <oddFooter>&amp;L&amp;F     &amp;D&amp;R&amp;P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1000"/>
  <sheetViews>
    <sheetView zoomScaleNormal="100" zoomScalePageLayoutView="55" workbookViewId="0">
      <pane ySplit="9" topLeftCell="A10" activePane="bottomLeft" state="frozen"/>
      <selection activeCell="H2" sqref="H2"/>
      <selection pane="bottomLeft" activeCell="AA25" sqref="AA25"/>
    </sheetView>
  </sheetViews>
  <sheetFormatPr defaultColWidth="9.140625" defaultRowHeight="15" x14ac:dyDescent="0.25"/>
  <cols>
    <col min="1" max="1" width="0.85546875" style="8" customWidth="1"/>
    <col min="2" max="2" width="4.140625" style="22" bestFit="1" customWidth="1"/>
    <col min="3" max="3" width="3.7109375" style="41" bestFit="1" customWidth="1"/>
    <col min="4" max="4" width="14.28515625" style="22" bestFit="1" customWidth="1"/>
    <col min="5" max="5" width="8.7109375" style="22" customWidth="1"/>
    <col min="6" max="6" width="4" style="22" bestFit="1" customWidth="1"/>
    <col min="7" max="7" width="4" style="22" customWidth="1"/>
    <col min="8" max="8" width="40.7109375" style="22" customWidth="1"/>
    <col min="9" max="9" width="4.5703125" style="22" bestFit="1" customWidth="1"/>
    <col min="10" max="10" width="10.7109375" style="22" customWidth="1"/>
    <col min="11" max="11" width="8.85546875" style="22" hidden="1" customWidth="1"/>
    <col min="12" max="13" width="10.7109375" style="22" customWidth="1"/>
    <col min="14" max="14" width="3.7109375" style="22" customWidth="1"/>
    <col min="15" max="15" width="10.7109375" style="22" customWidth="1"/>
    <col min="16" max="16" width="10.7109375" style="22" hidden="1" customWidth="1"/>
    <col min="17" max="18" width="10.7109375" style="22" customWidth="1"/>
    <col min="19" max="19" width="3.7109375" style="22" bestFit="1" customWidth="1"/>
    <col min="20" max="20" width="4" style="22" hidden="1" customWidth="1"/>
    <col min="21" max="21" width="3.7109375" style="22" hidden="1" customWidth="1"/>
    <col min="22" max="22" width="5.28515625" style="22" hidden="1" customWidth="1"/>
    <col min="23" max="23" width="6.28515625" style="22" customWidth="1"/>
    <col min="24" max="24" width="5.28515625" style="22" customWidth="1"/>
    <col min="25" max="25" width="3.85546875" style="22" customWidth="1"/>
    <col min="26" max="27" width="3.7109375" style="22" customWidth="1"/>
    <col min="28" max="29" width="40.7109375" style="22" customWidth="1"/>
    <col min="30" max="30" width="3.7109375" style="41" bestFit="1" customWidth="1"/>
    <col min="31" max="31" width="9.140625" style="8" customWidth="1"/>
    <col min="32" max="34" width="9.140625" style="8" hidden="1"/>
    <col min="35" max="35" width="10.140625" style="8" hidden="1"/>
    <col min="36" max="36" width="12.140625" style="8" hidden="1"/>
    <col min="37" max="37" width="15.140625" style="8" hidden="1"/>
    <col min="38" max="38" width="9.140625" style="8" hidden="1"/>
    <col min="39" max="39" width="19.140625" style="8" hidden="1"/>
    <col min="40" max="60" width="9.140625" style="8" hidden="1"/>
    <col min="61" max="65" width="9.140625" style="22" hidden="1"/>
    <col min="66" max="16383" width="0" style="22" hidden="1" customWidth="1"/>
    <col min="16384" max="16384" width="1.42578125" style="22" hidden="1" customWidth="1"/>
  </cols>
  <sheetData>
    <row r="1" spans="2:43" s="8" customFormat="1" ht="1.5" customHeight="1" x14ac:dyDescent="0.25">
      <c r="C1" s="10"/>
      <c r="Q1" s="8" t="s">
        <v>28</v>
      </c>
      <c r="S1" s="171" t="s">
        <v>91</v>
      </c>
      <c r="T1" s="171"/>
      <c r="U1" s="171"/>
      <c r="V1" s="171"/>
      <c r="W1" s="171"/>
      <c r="X1" s="171"/>
      <c r="AD1" s="10"/>
    </row>
    <row r="2" spans="2:43" ht="15.75" customHeight="1" x14ac:dyDescent="0.25">
      <c r="B2" s="14"/>
      <c r="C2" s="23"/>
      <c r="D2" s="21"/>
      <c r="E2" s="21"/>
      <c r="F2" s="114" t="s">
        <v>47</v>
      </c>
      <c r="G2" s="114"/>
      <c r="H2" s="113" t="s">
        <v>110</v>
      </c>
      <c r="I2" s="118"/>
      <c r="L2" s="114" t="s">
        <v>86</v>
      </c>
      <c r="M2" s="177">
        <v>15000000</v>
      </c>
      <c r="N2" s="178"/>
      <c r="O2" s="14"/>
      <c r="P2" s="15"/>
      <c r="Q2" s="45" t="s">
        <v>89</v>
      </c>
      <c r="R2" s="44">
        <f>IF(ISBLANK(M6),0,IF(ABS(MIN(V10:V503))&gt;MAX(V10:V503),MIN(V10:V503),MAX(V10:V503)))</f>
        <v>3.3000000000000003</v>
      </c>
      <c r="S2" s="171"/>
      <c r="T2" s="171"/>
      <c r="U2" s="171"/>
      <c r="V2" s="171"/>
      <c r="W2" s="171"/>
      <c r="X2" s="171"/>
      <c r="Y2" s="163">
        <f>IF(ISBLANK($M$4)," ",SUM(M8:M225)+$R$6/12*0.03*$M$2+$M$4*0.035+$R$6*15000)</f>
        <v>2156468.75</v>
      </c>
      <c r="Z2" s="164"/>
      <c r="AA2" s="165"/>
      <c r="AB2" s="48" t="s">
        <v>92</v>
      </c>
      <c r="AC2" s="43" t="s">
        <v>28</v>
      </c>
      <c r="AD2" s="18"/>
    </row>
    <row r="3" spans="2:43" ht="5.0999999999999996" customHeight="1" x14ac:dyDescent="0.25">
      <c r="B3" s="14"/>
      <c r="C3" s="15"/>
      <c r="D3" s="9"/>
      <c r="E3" s="9"/>
      <c r="F3" s="8"/>
      <c r="G3" s="8"/>
      <c r="H3" s="114"/>
      <c r="I3" s="11"/>
      <c r="J3" s="11"/>
      <c r="K3" s="11"/>
      <c r="L3" s="11"/>
      <c r="M3" s="11"/>
      <c r="N3" s="11"/>
      <c r="O3" s="14"/>
      <c r="P3" s="14"/>
      <c r="Q3" s="14"/>
      <c r="R3" s="14"/>
      <c r="S3" s="47"/>
      <c r="T3" s="47"/>
      <c r="U3" s="47"/>
      <c r="V3" s="47"/>
      <c r="W3" s="47"/>
      <c r="X3" s="47"/>
      <c r="Y3" s="47"/>
      <c r="Z3" s="8"/>
      <c r="AB3" s="43"/>
      <c r="AC3" s="43"/>
      <c r="AD3" s="18"/>
    </row>
    <row r="4" spans="2:43" ht="15.75" customHeight="1" x14ac:dyDescent="0.25">
      <c r="B4" s="14"/>
      <c r="C4" s="15"/>
      <c r="D4" s="8"/>
      <c r="E4" s="8"/>
      <c r="F4" s="114" t="s">
        <v>46</v>
      </c>
      <c r="G4" s="114"/>
      <c r="H4" s="113" t="s">
        <v>28</v>
      </c>
      <c r="I4" s="118"/>
      <c r="J4" s="8"/>
      <c r="K4" s="8"/>
      <c r="L4" s="114" t="s">
        <v>87</v>
      </c>
      <c r="M4" s="177">
        <v>12500000</v>
      </c>
      <c r="N4" s="178"/>
      <c r="O4" s="14"/>
      <c r="P4" s="15"/>
      <c r="Q4" s="45" t="s">
        <v>90</v>
      </c>
      <c r="R4" s="44">
        <f>IF(ISBLANK(M6),0,MAX(U10:U503))</f>
        <v>0.88750000000000007</v>
      </c>
      <c r="S4" s="172" t="s">
        <v>48</v>
      </c>
      <c r="T4" s="172"/>
      <c r="U4" s="172"/>
      <c r="V4" s="172"/>
      <c r="W4" s="172"/>
      <c r="X4" s="172"/>
      <c r="Y4" s="47"/>
      <c r="Z4" s="8"/>
      <c r="AA4" s="8"/>
      <c r="AB4" s="117" t="s">
        <v>28</v>
      </c>
      <c r="AC4" s="43"/>
      <c r="AD4" s="18"/>
    </row>
    <row r="5" spans="2:43" ht="5.0999999999999996" customHeight="1" x14ac:dyDescent="0.25">
      <c r="B5" s="14"/>
      <c r="C5" s="15"/>
      <c r="D5" s="9"/>
      <c r="E5" s="9"/>
      <c r="F5" s="8"/>
      <c r="G5" s="8"/>
      <c r="H5" s="114"/>
      <c r="I5" s="17"/>
      <c r="J5" s="17"/>
      <c r="K5" s="8"/>
      <c r="L5" s="8"/>
      <c r="M5" s="114"/>
      <c r="N5" s="114"/>
      <c r="O5" s="14"/>
      <c r="P5" s="14"/>
      <c r="Q5" s="14"/>
      <c r="R5" s="13"/>
      <c r="S5" s="172"/>
      <c r="T5" s="172"/>
      <c r="U5" s="172"/>
      <c r="V5" s="172"/>
      <c r="W5" s="172"/>
      <c r="X5" s="172"/>
      <c r="Y5" s="13"/>
      <c r="Z5" s="8"/>
      <c r="AA5" s="8"/>
      <c r="AB5" s="43"/>
      <c r="AC5" s="43"/>
      <c r="AD5" s="18"/>
    </row>
    <row r="6" spans="2:43" ht="15.75" customHeight="1" x14ac:dyDescent="0.25">
      <c r="B6" s="14"/>
      <c r="C6" s="16"/>
      <c r="D6" s="8"/>
      <c r="E6" s="8"/>
      <c r="F6" s="114" t="s">
        <v>45</v>
      </c>
      <c r="G6" s="114"/>
      <c r="H6" s="113"/>
      <c r="I6" s="118"/>
      <c r="J6" s="8"/>
      <c r="K6" s="8"/>
      <c r="L6" s="114" t="s">
        <v>88</v>
      </c>
      <c r="M6" s="179">
        <v>36</v>
      </c>
      <c r="N6" s="180"/>
      <c r="O6" s="14"/>
      <c r="P6" s="14"/>
      <c r="Q6" s="45" t="s">
        <v>85</v>
      </c>
      <c r="R6" s="44">
        <f>SUM(R2,R4)</f>
        <v>4.1875</v>
      </c>
      <c r="S6" s="172"/>
      <c r="T6" s="172"/>
      <c r="U6" s="172"/>
      <c r="V6" s="172"/>
      <c r="W6" s="172"/>
      <c r="X6" s="172"/>
      <c r="Y6" s="166">
        <f>IF(ISBLANK($M$4)," ",Y2/$M$4)</f>
        <v>0.17251749999999999</v>
      </c>
      <c r="Z6" s="167"/>
      <c r="AA6" s="168"/>
      <c r="AB6" s="46" t="s">
        <v>28</v>
      </c>
      <c r="AC6" s="43"/>
      <c r="AD6" s="18"/>
    </row>
    <row r="7" spans="2:43" ht="5.0999999999999996" customHeight="1" thickBot="1" x14ac:dyDescent="0.3">
      <c r="B7" s="8"/>
      <c r="C7" s="10"/>
      <c r="D7" s="8"/>
      <c r="E7" s="8"/>
      <c r="F7" s="8"/>
      <c r="G7" s="8"/>
      <c r="H7" s="8"/>
      <c r="I7" s="8"/>
      <c r="J7" s="8"/>
      <c r="K7" s="8"/>
      <c r="L7" s="8"/>
      <c r="M7" s="8"/>
      <c r="N7" s="8"/>
      <c r="O7" s="8"/>
      <c r="P7" s="8"/>
      <c r="Q7" s="8"/>
      <c r="R7" s="8"/>
      <c r="S7" s="8"/>
      <c r="T7" s="8"/>
      <c r="U7" s="8"/>
      <c r="V7" s="8"/>
      <c r="W7" s="8"/>
      <c r="X7" s="8"/>
      <c r="Y7" s="20"/>
      <c r="Z7" s="19"/>
      <c r="AA7" s="19"/>
      <c r="AB7" s="19"/>
      <c r="AC7" s="19"/>
      <c r="AD7" s="18"/>
    </row>
    <row r="8" spans="2:43" x14ac:dyDescent="0.25">
      <c r="B8" s="169" t="s">
        <v>13</v>
      </c>
      <c r="C8" s="170"/>
      <c r="D8" s="170"/>
      <c r="E8" s="170"/>
      <c r="F8" s="170"/>
      <c r="G8" s="170"/>
      <c r="H8" s="170"/>
      <c r="I8" s="71"/>
      <c r="J8" s="158" t="s">
        <v>23</v>
      </c>
      <c r="K8" s="158"/>
      <c r="L8" s="158"/>
      <c r="M8" s="158"/>
      <c r="N8" s="157"/>
      <c r="O8" s="169" t="s">
        <v>24</v>
      </c>
      <c r="P8" s="170"/>
      <c r="Q8" s="170"/>
      <c r="R8" s="170"/>
      <c r="S8" s="170"/>
      <c r="T8" s="170"/>
      <c r="U8" s="170"/>
      <c r="V8" s="170"/>
      <c r="W8" s="173"/>
      <c r="X8" s="169" t="s">
        <v>80</v>
      </c>
      <c r="Y8" s="170"/>
      <c r="Z8" s="170"/>
      <c r="AA8" s="170"/>
      <c r="AB8" s="173"/>
      <c r="AC8" s="156" t="s">
        <v>20</v>
      </c>
      <c r="AD8" s="157"/>
      <c r="AH8" s="14"/>
      <c r="AI8" s="176"/>
      <c r="AJ8" s="176"/>
      <c r="AK8" s="176"/>
      <c r="AL8" s="176"/>
      <c r="AM8" s="176"/>
      <c r="AN8" s="176"/>
    </row>
    <row r="9" spans="2:43" ht="78.75" customHeight="1" x14ac:dyDescent="0.25">
      <c r="B9" s="119" t="s">
        <v>0</v>
      </c>
      <c r="C9" s="120" t="s">
        <v>1</v>
      </c>
      <c r="D9" s="121" t="s">
        <v>16</v>
      </c>
      <c r="E9" s="122" t="s">
        <v>81</v>
      </c>
      <c r="F9" s="123" t="s">
        <v>27</v>
      </c>
      <c r="G9" s="123" t="s">
        <v>2</v>
      </c>
      <c r="H9" s="121" t="s">
        <v>14</v>
      </c>
      <c r="I9" s="119" t="s">
        <v>3</v>
      </c>
      <c r="J9" s="125" t="s">
        <v>6</v>
      </c>
      <c r="K9" s="125" t="s">
        <v>4</v>
      </c>
      <c r="L9" s="125" t="s">
        <v>7</v>
      </c>
      <c r="M9" s="125" t="s">
        <v>5</v>
      </c>
      <c r="N9" s="126" t="s">
        <v>25</v>
      </c>
      <c r="O9" s="127" t="s">
        <v>9</v>
      </c>
      <c r="P9" s="125" t="s">
        <v>10</v>
      </c>
      <c r="Q9" s="125" t="s">
        <v>11</v>
      </c>
      <c r="R9" s="125" t="s">
        <v>12</v>
      </c>
      <c r="S9" s="128" t="s">
        <v>26</v>
      </c>
      <c r="T9" s="129" t="s">
        <v>21</v>
      </c>
      <c r="U9" s="123" t="s">
        <v>83</v>
      </c>
      <c r="V9" s="123" t="s">
        <v>82</v>
      </c>
      <c r="W9" s="130" t="s">
        <v>93</v>
      </c>
      <c r="X9" s="119" t="s">
        <v>8</v>
      </c>
      <c r="Y9" s="120" t="s">
        <v>49</v>
      </c>
      <c r="Z9" s="120" t="s">
        <v>15</v>
      </c>
      <c r="AA9" s="120" t="s">
        <v>18</v>
      </c>
      <c r="AB9" s="131" t="s">
        <v>17</v>
      </c>
      <c r="AC9" s="132" t="s">
        <v>19</v>
      </c>
      <c r="AD9" s="124" t="s">
        <v>108</v>
      </c>
      <c r="AH9" s="14"/>
      <c r="AJ9" s="12" t="s">
        <v>37</v>
      </c>
      <c r="AK9" s="12" t="s">
        <v>35</v>
      </c>
      <c r="AL9" s="12" t="s">
        <v>38</v>
      </c>
      <c r="AM9" s="12" t="s">
        <v>36</v>
      </c>
      <c r="AP9" s="8" t="s">
        <v>22</v>
      </c>
      <c r="AQ9" s="8" t="s">
        <v>29</v>
      </c>
    </row>
    <row r="10" spans="2:43" ht="180" x14ac:dyDescent="0.25">
      <c r="B10" s="133">
        <v>1</v>
      </c>
      <c r="C10" s="134">
        <v>44013</v>
      </c>
      <c r="D10" s="57" t="s">
        <v>109</v>
      </c>
      <c r="E10" s="91" t="s">
        <v>84</v>
      </c>
      <c r="F10" s="135" t="s">
        <v>75</v>
      </c>
      <c r="G10" s="136" t="s">
        <v>22</v>
      </c>
      <c r="H10" s="60" t="s">
        <v>111</v>
      </c>
      <c r="I10" s="137">
        <v>0.1</v>
      </c>
      <c r="J10" s="76">
        <v>75</v>
      </c>
      <c r="K10" s="76">
        <f t="shared" ref="K10:K41" si="0">(L10-J10)/2+J10</f>
        <v>87.5</v>
      </c>
      <c r="L10" s="76">
        <v>100</v>
      </c>
      <c r="M10" s="77">
        <f t="shared" ref="M10:M41" si="1">IF(X10="retired","0",IF(G10="opportunity",((L10*(I10+0.1)-K10*I10)/4*2+K10*I10)*-1,(L10*(I10+0.1)-K10*I10)/4*2+K10*I10))*1000</f>
        <v>14375</v>
      </c>
      <c r="N10" s="78" t="str">
        <f>IF(M10=0,0,IF(ABS(M10)&lt;$AK$10,"Very Low",IF(ABS(M10)&lt;$AK$11,"Low",IF(ABS(M10)&lt;$AK$12,"Moderate",IF(ABS(M10)&lt;$AK$13,"High",IF(ABS(M10)&gt;=$AK$14,"Extreme",0))))))</f>
        <v>Very Low</v>
      </c>
      <c r="O10" s="138">
        <v>2</v>
      </c>
      <c r="P10" s="88">
        <f t="shared" ref="P10:P41" si="2">(Q10-O10)/2+O10</f>
        <v>3</v>
      </c>
      <c r="Q10" s="88">
        <v>4</v>
      </c>
      <c r="R10" s="90">
        <f t="shared" ref="R10:R41" si="3">IF(X10="retired",0,IF(G10="opportunity",((Q10*(I10+0.1)-P10*I10)/4*2+P10*I10)*-1,(Q10*(I10+0.1)-P10*I10)/4*2+P10*I10))</f>
        <v>0.55000000000000004</v>
      </c>
      <c r="S10" s="91" t="str">
        <f t="shared" ref="S10:S41" si="4">IF(R10=0,0,IF(ABS(R10)&lt;$AM$10,"Very Low",IF(ABS(R10)&lt;$AM$11,"Low",IF(ABS(R10)&lt;$AM$12,"Moderate",IF(ABS(R10)&lt;$AM$13,"High",IF(ABS(R10)&gt;=$AM$14,"Extreme",0))))))</f>
        <v>Very Low</v>
      </c>
      <c r="T10" s="92">
        <f t="shared" ref="T10:T41" si="5">IF(OR(M10=0,R10=0),0,ABS(M10+(R10/12*0.03*$M$2+R10*15000)))</f>
        <v>43250</v>
      </c>
      <c r="U10" s="93">
        <f t="shared" ref="U10:U41" si="6">IF(E10="construction",IF(F10="yes",R10,0),0)</f>
        <v>0</v>
      </c>
      <c r="V10" s="93">
        <f t="shared" ref="V10:V41" si="7">IF(E10="design",IF(F10="yes",R10,0),0)</f>
        <v>0.55000000000000004</v>
      </c>
      <c r="W10" s="94" t="str">
        <f t="shared" ref="W10:W41" si="8">IF(V10=0," ",IF(E10="construction","No Impact",IF(ABS(V10)&lt;1,"Green",IF(ABS(V10)&lt;3,"Yellow",IF(ABS(V10)&gt;3,"Red"," ")))))</f>
        <v>Green</v>
      </c>
      <c r="X10" s="139" t="s">
        <v>73</v>
      </c>
      <c r="Y10" s="105">
        <f t="shared" ref="Y10:Y41" si="9">IF(T10&gt;0,RANK(T10,$T$10:$T$503)," ")</f>
        <v>7</v>
      </c>
      <c r="Z10" s="135" t="s">
        <v>41</v>
      </c>
      <c r="AA10" s="135" t="s">
        <v>113</v>
      </c>
      <c r="AB10" s="142" t="s">
        <v>114</v>
      </c>
      <c r="AC10" s="140"/>
      <c r="AD10" s="141" t="s">
        <v>28</v>
      </c>
      <c r="AH10" s="35"/>
      <c r="AI10" s="12" t="s">
        <v>30</v>
      </c>
      <c r="AJ10" s="36">
        <v>5.0000000000000001E-3</v>
      </c>
      <c r="AK10" s="37">
        <f>AJ10*$M$2</f>
        <v>75000</v>
      </c>
      <c r="AL10" s="38">
        <v>0.02</v>
      </c>
      <c r="AM10" s="39">
        <f>$M$6*AL10</f>
        <v>0.72</v>
      </c>
      <c r="AP10" s="40" t="s">
        <v>39</v>
      </c>
      <c r="AQ10" s="40" t="s">
        <v>40</v>
      </c>
    </row>
    <row r="11" spans="2:43" ht="195" x14ac:dyDescent="0.25">
      <c r="B11" s="133">
        <v>2</v>
      </c>
      <c r="C11" s="134">
        <v>44013</v>
      </c>
      <c r="D11" s="57" t="s">
        <v>109</v>
      </c>
      <c r="E11" s="91" t="s">
        <v>78</v>
      </c>
      <c r="F11" s="135" t="s">
        <v>75</v>
      </c>
      <c r="G11" s="136" t="s">
        <v>22</v>
      </c>
      <c r="H11" s="60" t="s">
        <v>112</v>
      </c>
      <c r="I11" s="137">
        <v>0.1</v>
      </c>
      <c r="J11" s="76">
        <v>2500</v>
      </c>
      <c r="K11" s="76">
        <f t="shared" si="0"/>
        <v>3750</v>
      </c>
      <c r="L11" s="76">
        <v>5000</v>
      </c>
      <c r="M11" s="77">
        <f t="shared" si="1"/>
        <v>687500</v>
      </c>
      <c r="N11" s="78" t="str">
        <f t="shared" ref="N11:N59" si="10">IF(M11=0,0,IF(ABS(M11)&lt;$AK$10,"Very Low",IF(ABS(M11)&lt;$AK$11,"Low",IF(ABS(M11)&lt;$AK$12,"Moderate",IF(ABS(M11)&lt;$AK$13,"High",IF(ABS(M11)&gt;=$AK$14,"Extreme",0))))))</f>
        <v>High</v>
      </c>
      <c r="O11" s="138">
        <v>2</v>
      </c>
      <c r="P11" s="88">
        <f t="shared" si="2"/>
        <v>3</v>
      </c>
      <c r="Q11" s="88">
        <v>4</v>
      </c>
      <c r="R11" s="90">
        <f t="shared" si="3"/>
        <v>0.55000000000000004</v>
      </c>
      <c r="S11" s="91" t="str">
        <f t="shared" si="4"/>
        <v>Very Low</v>
      </c>
      <c r="T11" s="92">
        <f t="shared" si="5"/>
        <v>716375</v>
      </c>
      <c r="U11" s="93">
        <f t="shared" si="6"/>
        <v>0.55000000000000004</v>
      </c>
      <c r="V11" s="93">
        <f t="shared" si="7"/>
        <v>0</v>
      </c>
      <c r="W11" s="94" t="str">
        <f t="shared" si="8"/>
        <v xml:space="preserve"> </v>
      </c>
      <c r="X11" s="139" t="s">
        <v>73</v>
      </c>
      <c r="Y11" s="105">
        <f t="shared" si="9"/>
        <v>1</v>
      </c>
      <c r="Z11" s="135" t="s">
        <v>41</v>
      </c>
      <c r="AA11" s="135" t="s">
        <v>113</v>
      </c>
      <c r="AB11" s="142" t="s">
        <v>114</v>
      </c>
      <c r="AC11" s="140"/>
      <c r="AD11" s="141" t="s">
        <v>28</v>
      </c>
      <c r="AH11" s="35"/>
      <c r="AI11" s="12" t="s">
        <v>31</v>
      </c>
      <c r="AJ11" s="36">
        <v>0.01</v>
      </c>
      <c r="AK11" s="37">
        <f>AJ11*$M$2</f>
        <v>150000</v>
      </c>
      <c r="AL11" s="38">
        <v>0.04</v>
      </c>
      <c r="AM11" s="39">
        <f>$M$6*AL11</f>
        <v>1.44</v>
      </c>
      <c r="AP11" s="40" t="s">
        <v>41</v>
      </c>
      <c r="AQ11" s="40" t="s">
        <v>42</v>
      </c>
    </row>
    <row r="12" spans="2:43" ht="90" x14ac:dyDescent="0.25">
      <c r="B12" s="133">
        <v>3</v>
      </c>
      <c r="C12" s="134">
        <v>44084</v>
      </c>
      <c r="D12" s="57" t="s">
        <v>94</v>
      </c>
      <c r="E12" s="91" t="s">
        <v>78</v>
      </c>
      <c r="F12" s="135" t="s">
        <v>74</v>
      </c>
      <c r="G12" s="136" t="s">
        <v>22</v>
      </c>
      <c r="H12" s="60" t="s">
        <v>95</v>
      </c>
      <c r="I12" s="137">
        <v>0.5</v>
      </c>
      <c r="J12" s="76">
        <v>100</v>
      </c>
      <c r="K12" s="76">
        <f t="shared" si="0"/>
        <v>550</v>
      </c>
      <c r="L12" s="76">
        <v>1000</v>
      </c>
      <c r="M12" s="77">
        <f t="shared" si="1"/>
        <v>437500</v>
      </c>
      <c r="N12" s="78" t="str">
        <f t="shared" si="10"/>
        <v>High</v>
      </c>
      <c r="O12" s="138">
        <v>0</v>
      </c>
      <c r="P12" s="88">
        <f t="shared" si="2"/>
        <v>5.0000000000000001E-3</v>
      </c>
      <c r="Q12" s="88">
        <v>0.01</v>
      </c>
      <c r="R12" s="90">
        <f t="shared" si="3"/>
        <v>4.2500000000000003E-3</v>
      </c>
      <c r="S12" s="91" t="str">
        <f t="shared" si="4"/>
        <v>Very Low</v>
      </c>
      <c r="T12" s="92">
        <f t="shared" si="5"/>
        <v>437723.125</v>
      </c>
      <c r="U12" s="93">
        <f t="shared" si="6"/>
        <v>0</v>
      </c>
      <c r="V12" s="93">
        <f t="shared" si="7"/>
        <v>0</v>
      </c>
      <c r="W12" s="94" t="str">
        <f t="shared" si="8"/>
        <v xml:space="preserve"> </v>
      </c>
      <c r="X12" s="139" t="s">
        <v>73</v>
      </c>
      <c r="Y12" s="105">
        <f t="shared" si="9"/>
        <v>2</v>
      </c>
      <c r="Z12" s="135" t="s">
        <v>39</v>
      </c>
      <c r="AA12" s="135" t="s">
        <v>77</v>
      </c>
      <c r="AB12" s="142" t="s">
        <v>115</v>
      </c>
      <c r="AC12" s="140"/>
      <c r="AD12" s="141" t="s">
        <v>28</v>
      </c>
      <c r="AH12" s="35"/>
      <c r="AI12" s="12" t="s">
        <v>32</v>
      </c>
      <c r="AJ12" s="36">
        <v>2.5000000000000001E-2</v>
      </c>
      <c r="AK12" s="37">
        <f>AJ12*$M$2</f>
        <v>375000</v>
      </c>
      <c r="AL12" s="38">
        <v>0.08</v>
      </c>
      <c r="AM12" s="39">
        <f>$M$6*AL12</f>
        <v>2.88</v>
      </c>
      <c r="AP12" s="40" t="s">
        <v>43</v>
      </c>
      <c r="AQ12" s="40" t="s">
        <v>43</v>
      </c>
    </row>
    <row r="13" spans="2:43" ht="75" x14ac:dyDescent="0.25">
      <c r="B13" s="133">
        <v>4</v>
      </c>
      <c r="C13" s="134">
        <v>44094</v>
      </c>
      <c r="D13" s="57" t="s">
        <v>101</v>
      </c>
      <c r="E13" s="91" t="s">
        <v>78</v>
      </c>
      <c r="F13" s="135" t="s">
        <v>75</v>
      </c>
      <c r="G13" s="136" t="s">
        <v>29</v>
      </c>
      <c r="H13" s="60" t="s">
        <v>102</v>
      </c>
      <c r="I13" s="137">
        <v>0.5</v>
      </c>
      <c r="J13" s="76">
        <v>0</v>
      </c>
      <c r="K13" s="76">
        <f t="shared" si="0"/>
        <v>2500</v>
      </c>
      <c r="L13" s="76">
        <v>5000</v>
      </c>
      <c r="M13" s="77">
        <f t="shared" si="1"/>
        <v>0</v>
      </c>
      <c r="N13" s="78">
        <f t="shared" si="10"/>
        <v>0</v>
      </c>
      <c r="O13" s="138">
        <v>0</v>
      </c>
      <c r="P13" s="88">
        <f t="shared" si="2"/>
        <v>3</v>
      </c>
      <c r="Q13" s="88">
        <v>6</v>
      </c>
      <c r="R13" s="90">
        <f t="shared" si="3"/>
        <v>0</v>
      </c>
      <c r="S13" s="91">
        <f t="shared" si="4"/>
        <v>0</v>
      </c>
      <c r="T13" s="92">
        <f t="shared" si="5"/>
        <v>0</v>
      </c>
      <c r="U13" s="93">
        <f t="shared" si="6"/>
        <v>0</v>
      </c>
      <c r="V13" s="93">
        <f t="shared" si="7"/>
        <v>0</v>
      </c>
      <c r="W13" s="94" t="str">
        <f t="shared" si="8"/>
        <v xml:space="preserve"> </v>
      </c>
      <c r="X13" s="139" t="s">
        <v>76</v>
      </c>
      <c r="Y13" s="105" t="str">
        <f t="shared" si="9"/>
        <v xml:space="preserve"> </v>
      </c>
      <c r="Z13" s="135" t="s">
        <v>40</v>
      </c>
      <c r="AA13" s="135" t="s">
        <v>77</v>
      </c>
      <c r="AB13" s="142" t="s">
        <v>116</v>
      </c>
      <c r="AC13" s="140" t="s">
        <v>117</v>
      </c>
      <c r="AD13" s="141">
        <v>44235</v>
      </c>
      <c r="AH13" s="35"/>
      <c r="AI13" s="12" t="s">
        <v>33</v>
      </c>
      <c r="AJ13" s="36">
        <v>0.05</v>
      </c>
      <c r="AK13" s="37">
        <f>AJ13*$M$2</f>
        <v>750000</v>
      </c>
      <c r="AL13" s="38">
        <v>0.125</v>
      </c>
      <c r="AM13" s="39">
        <f>$M$6*AL13</f>
        <v>4.5</v>
      </c>
      <c r="AP13" s="40" t="s">
        <v>44</v>
      </c>
      <c r="AQ13" s="40" t="s">
        <v>44</v>
      </c>
    </row>
    <row r="14" spans="2:43" ht="165" x14ac:dyDescent="0.25">
      <c r="B14" s="133">
        <v>5</v>
      </c>
      <c r="C14" s="134">
        <v>44160</v>
      </c>
      <c r="D14" s="57" t="s">
        <v>96</v>
      </c>
      <c r="E14" s="91" t="s">
        <v>84</v>
      </c>
      <c r="F14" s="135" t="s">
        <v>75</v>
      </c>
      <c r="G14" s="136" t="s">
        <v>22</v>
      </c>
      <c r="H14" s="60" t="s">
        <v>97</v>
      </c>
      <c r="I14" s="137">
        <v>0.3</v>
      </c>
      <c r="J14" s="76">
        <v>0</v>
      </c>
      <c r="K14" s="76">
        <f t="shared" si="0"/>
        <v>300</v>
      </c>
      <c r="L14" s="76">
        <v>600</v>
      </c>
      <c r="M14" s="77">
        <f t="shared" si="1"/>
        <v>165000</v>
      </c>
      <c r="N14" s="78" t="str">
        <f t="shared" si="10"/>
        <v>Moderate</v>
      </c>
      <c r="O14" s="138">
        <v>0</v>
      </c>
      <c r="P14" s="88">
        <f t="shared" si="2"/>
        <v>6</v>
      </c>
      <c r="Q14" s="88">
        <v>12</v>
      </c>
      <c r="R14" s="90">
        <f t="shared" si="3"/>
        <v>3.3000000000000003</v>
      </c>
      <c r="S14" s="91" t="str">
        <f t="shared" si="4"/>
        <v>High</v>
      </c>
      <c r="T14" s="92">
        <f t="shared" si="5"/>
        <v>338250</v>
      </c>
      <c r="U14" s="93">
        <f t="shared" si="6"/>
        <v>0</v>
      </c>
      <c r="V14" s="93">
        <f t="shared" si="7"/>
        <v>3.3000000000000003</v>
      </c>
      <c r="W14" s="94" t="str">
        <f t="shared" si="8"/>
        <v>Red</v>
      </c>
      <c r="X14" s="139" t="s">
        <v>73</v>
      </c>
      <c r="Y14" s="105">
        <f t="shared" si="9"/>
        <v>3</v>
      </c>
      <c r="Z14" s="135" t="s">
        <v>41</v>
      </c>
      <c r="AA14" s="135" t="s">
        <v>98</v>
      </c>
      <c r="AB14" s="142" t="s">
        <v>118</v>
      </c>
      <c r="AC14" s="140"/>
      <c r="AD14" s="141" t="s">
        <v>28</v>
      </c>
      <c r="AH14" s="35"/>
      <c r="AI14" s="12" t="s">
        <v>34</v>
      </c>
      <c r="AJ14" s="36">
        <v>0.05</v>
      </c>
      <c r="AK14" s="37">
        <f>AJ14*$M$2</f>
        <v>750000</v>
      </c>
      <c r="AL14" s="38">
        <v>0.125</v>
      </c>
      <c r="AM14" s="39">
        <f>$M$6*AL14</f>
        <v>4.5</v>
      </c>
    </row>
    <row r="15" spans="2:43" ht="120" x14ac:dyDescent="0.25">
      <c r="B15" s="133">
        <v>6</v>
      </c>
      <c r="C15" s="134">
        <v>44160</v>
      </c>
      <c r="D15" s="57" t="s">
        <v>99</v>
      </c>
      <c r="E15" s="91" t="s">
        <v>84</v>
      </c>
      <c r="F15" s="135" t="s">
        <v>75</v>
      </c>
      <c r="G15" s="136" t="s">
        <v>22</v>
      </c>
      <c r="H15" s="60" t="s">
        <v>100</v>
      </c>
      <c r="I15" s="137">
        <v>0.1</v>
      </c>
      <c r="J15" s="76">
        <v>15</v>
      </c>
      <c r="K15" s="76">
        <f t="shared" si="0"/>
        <v>17.5</v>
      </c>
      <c r="L15" s="76">
        <v>20</v>
      </c>
      <c r="M15" s="77">
        <f t="shared" si="1"/>
        <v>2875</v>
      </c>
      <c r="N15" s="78" t="str">
        <f t="shared" si="10"/>
        <v>Very Low</v>
      </c>
      <c r="O15" s="138">
        <v>0</v>
      </c>
      <c r="P15" s="88">
        <f t="shared" si="2"/>
        <v>0.5</v>
      </c>
      <c r="Q15" s="88">
        <v>1</v>
      </c>
      <c r="R15" s="90">
        <f t="shared" si="3"/>
        <v>0.125</v>
      </c>
      <c r="S15" s="91" t="str">
        <f t="shared" si="4"/>
        <v>Very Low</v>
      </c>
      <c r="T15" s="92">
        <f t="shared" si="5"/>
        <v>9437.5</v>
      </c>
      <c r="U15" s="93">
        <f t="shared" si="6"/>
        <v>0</v>
      </c>
      <c r="V15" s="93">
        <f t="shared" si="7"/>
        <v>0.125</v>
      </c>
      <c r="W15" s="94" t="str">
        <f t="shared" si="8"/>
        <v>Green</v>
      </c>
      <c r="X15" s="139" t="s">
        <v>73</v>
      </c>
      <c r="Y15" s="105">
        <f t="shared" si="9"/>
        <v>8</v>
      </c>
      <c r="Z15" s="135" t="s">
        <v>39</v>
      </c>
      <c r="AA15" s="135" t="s">
        <v>119</v>
      </c>
      <c r="AB15" s="142" t="s">
        <v>120</v>
      </c>
      <c r="AC15" s="140"/>
      <c r="AD15" s="141" t="s">
        <v>28</v>
      </c>
      <c r="AH15" s="12" t="s">
        <v>28</v>
      </c>
    </row>
    <row r="16" spans="2:43" ht="105" x14ac:dyDescent="0.25">
      <c r="B16" s="133">
        <v>7</v>
      </c>
      <c r="C16" s="134">
        <v>44160</v>
      </c>
      <c r="D16" s="57" t="s">
        <v>103</v>
      </c>
      <c r="E16" s="91" t="s">
        <v>78</v>
      </c>
      <c r="F16" s="135" t="s">
        <v>74</v>
      </c>
      <c r="G16" s="136" t="s">
        <v>22</v>
      </c>
      <c r="H16" s="60" t="s">
        <v>104</v>
      </c>
      <c r="I16" s="137">
        <v>0.7</v>
      </c>
      <c r="J16" s="76">
        <v>0</v>
      </c>
      <c r="K16" s="76">
        <f t="shared" si="0"/>
        <v>25</v>
      </c>
      <c r="L16" s="76">
        <v>50</v>
      </c>
      <c r="M16" s="77">
        <f t="shared" si="1"/>
        <v>28750</v>
      </c>
      <c r="N16" s="78" t="str">
        <f t="shared" si="10"/>
        <v>Very Low</v>
      </c>
      <c r="O16" s="138">
        <v>0</v>
      </c>
      <c r="P16" s="88">
        <f t="shared" si="2"/>
        <v>1</v>
      </c>
      <c r="Q16" s="88">
        <v>2</v>
      </c>
      <c r="R16" s="90">
        <f t="shared" si="3"/>
        <v>1.1499999999999999</v>
      </c>
      <c r="S16" s="91" t="str">
        <f t="shared" si="4"/>
        <v>Low</v>
      </c>
      <c r="T16" s="92">
        <f t="shared" si="5"/>
        <v>89125</v>
      </c>
      <c r="U16" s="93">
        <f t="shared" si="6"/>
        <v>0</v>
      </c>
      <c r="V16" s="93">
        <f t="shared" si="7"/>
        <v>0</v>
      </c>
      <c r="W16" s="94" t="str">
        <f t="shared" si="8"/>
        <v xml:space="preserve"> </v>
      </c>
      <c r="X16" s="139" t="s">
        <v>73</v>
      </c>
      <c r="Y16" s="105">
        <f t="shared" si="9"/>
        <v>6</v>
      </c>
      <c r="Z16" s="135" t="s">
        <v>39</v>
      </c>
      <c r="AA16" s="135" t="s">
        <v>106</v>
      </c>
      <c r="AB16" s="142" t="s">
        <v>105</v>
      </c>
      <c r="AC16" s="140"/>
      <c r="AD16" s="141" t="s">
        <v>28</v>
      </c>
    </row>
    <row r="17" spans="2:30" s="8" customFormat="1" ht="210" x14ac:dyDescent="0.25">
      <c r="B17" s="133">
        <v>8</v>
      </c>
      <c r="C17" s="134">
        <v>44160</v>
      </c>
      <c r="D17" s="57" t="s">
        <v>107</v>
      </c>
      <c r="E17" s="91" t="s">
        <v>78</v>
      </c>
      <c r="F17" s="135" t="s">
        <v>75</v>
      </c>
      <c r="G17" s="136" t="s">
        <v>22</v>
      </c>
      <c r="H17" s="60" t="s">
        <v>122</v>
      </c>
      <c r="I17" s="137">
        <v>0.3</v>
      </c>
      <c r="J17" s="76">
        <v>50</v>
      </c>
      <c r="K17" s="76">
        <f t="shared" si="0"/>
        <v>150</v>
      </c>
      <c r="L17" s="76">
        <v>250</v>
      </c>
      <c r="M17" s="77">
        <f t="shared" si="1"/>
        <v>72500</v>
      </c>
      <c r="N17" s="78" t="str">
        <f t="shared" si="10"/>
        <v>Very Low</v>
      </c>
      <c r="O17" s="138">
        <v>0</v>
      </c>
      <c r="P17" s="88">
        <f t="shared" si="2"/>
        <v>1</v>
      </c>
      <c r="Q17" s="88">
        <v>2</v>
      </c>
      <c r="R17" s="90">
        <f t="shared" si="3"/>
        <v>0.55000000000000004</v>
      </c>
      <c r="S17" s="91" t="str">
        <f t="shared" si="4"/>
        <v>Very Low</v>
      </c>
      <c r="T17" s="92">
        <f t="shared" si="5"/>
        <v>101375</v>
      </c>
      <c r="U17" s="93">
        <f t="shared" si="6"/>
        <v>0.55000000000000004</v>
      </c>
      <c r="V17" s="93">
        <f t="shared" si="7"/>
        <v>0</v>
      </c>
      <c r="W17" s="94" t="str">
        <f t="shared" si="8"/>
        <v xml:space="preserve"> </v>
      </c>
      <c r="X17" s="139" t="s">
        <v>73</v>
      </c>
      <c r="Y17" s="105">
        <f t="shared" si="9"/>
        <v>5</v>
      </c>
      <c r="Z17" s="135" t="s">
        <v>39</v>
      </c>
      <c r="AA17" s="135" t="s">
        <v>98</v>
      </c>
      <c r="AB17" s="142" t="s">
        <v>121</v>
      </c>
      <c r="AC17" s="140"/>
      <c r="AD17" s="141" t="s">
        <v>28</v>
      </c>
    </row>
    <row r="18" spans="2:30" s="8" customFormat="1" ht="195" x14ac:dyDescent="0.25">
      <c r="B18" s="133">
        <v>9</v>
      </c>
      <c r="C18" s="134">
        <v>44160</v>
      </c>
      <c r="D18" s="57" t="s">
        <v>123</v>
      </c>
      <c r="E18" s="91" t="s">
        <v>78</v>
      </c>
      <c r="F18" s="135" t="s">
        <v>75</v>
      </c>
      <c r="G18" s="136" t="s">
        <v>22</v>
      </c>
      <c r="H18" s="60" t="s">
        <v>124</v>
      </c>
      <c r="I18" s="137">
        <v>0.1</v>
      </c>
      <c r="J18" s="76">
        <v>50</v>
      </c>
      <c r="K18" s="76">
        <f t="shared" si="0"/>
        <v>382.5</v>
      </c>
      <c r="L18" s="76">
        <v>715</v>
      </c>
      <c r="M18" s="77">
        <f t="shared" si="1"/>
        <v>90625</v>
      </c>
      <c r="N18" s="78" t="str">
        <f t="shared" si="10"/>
        <v>Low</v>
      </c>
      <c r="O18" s="138">
        <v>0.5</v>
      </c>
      <c r="P18" s="88">
        <f t="shared" si="2"/>
        <v>3.75</v>
      </c>
      <c r="Q18" s="88">
        <v>7</v>
      </c>
      <c r="R18" s="90">
        <f t="shared" si="3"/>
        <v>0.88750000000000007</v>
      </c>
      <c r="S18" s="91" t="str">
        <f t="shared" si="4"/>
        <v>Low</v>
      </c>
      <c r="T18" s="92">
        <f t="shared" si="5"/>
        <v>137218.75</v>
      </c>
      <c r="U18" s="93">
        <f t="shared" si="6"/>
        <v>0.88750000000000007</v>
      </c>
      <c r="V18" s="93">
        <f t="shared" si="7"/>
        <v>0</v>
      </c>
      <c r="W18" s="94" t="str">
        <f t="shared" si="8"/>
        <v xml:space="preserve"> </v>
      </c>
      <c r="X18" s="139" t="s">
        <v>79</v>
      </c>
      <c r="Y18" s="105">
        <f t="shared" si="9"/>
        <v>4</v>
      </c>
      <c r="Z18" s="135" t="s">
        <v>43</v>
      </c>
      <c r="AA18" s="135" t="s">
        <v>125</v>
      </c>
      <c r="AB18" s="142" t="s">
        <v>126</v>
      </c>
      <c r="AC18" s="140"/>
      <c r="AD18" s="141" t="s">
        <v>28</v>
      </c>
    </row>
    <row r="19" spans="2:30" s="8" customFormat="1" x14ac:dyDescent="0.25">
      <c r="B19" s="133">
        <v>10</v>
      </c>
      <c r="C19" s="134"/>
      <c r="D19" s="57"/>
      <c r="E19" s="91"/>
      <c r="F19" s="135"/>
      <c r="G19" s="136"/>
      <c r="H19" s="60" t="s">
        <v>28</v>
      </c>
      <c r="I19" s="137"/>
      <c r="J19" s="76"/>
      <c r="K19" s="76">
        <f t="shared" si="0"/>
        <v>0</v>
      </c>
      <c r="L19" s="76"/>
      <c r="M19" s="77">
        <f t="shared" si="1"/>
        <v>0</v>
      </c>
      <c r="N19" s="78">
        <f t="shared" si="10"/>
        <v>0</v>
      </c>
      <c r="O19" s="138"/>
      <c r="P19" s="88">
        <f t="shared" si="2"/>
        <v>0</v>
      </c>
      <c r="Q19" s="88"/>
      <c r="R19" s="90">
        <f t="shared" si="3"/>
        <v>0</v>
      </c>
      <c r="S19" s="91">
        <f t="shared" si="4"/>
        <v>0</v>
      </c>
      <c r="T19" s="92">
        <f t="shared" si="5"/>
        <v>0</v>
      </c>
      <c r="U19" s="93">
        <f t="shared" si="6"/>
        <v>0</v>
      </c>
      <c r="V19" s="93">
        <f t="shared" si="7"/>
        <v>0</v>
      </c>
      <c r="W19" s="94" t="str">
        <f t="shared" si="8"/>
        <v xml:space="preserve"> </v>
      </c>
      <c r="X19" s="139"/>
      <c r="Y19" s="105" t="str">
        <f t="shared" si="9"/>
        <v xml:space="preserve"> </v>
      </c>
      <c r="Z19" s="135"/>
      <c r="AA19" s="135" t="s">
        <v>28</v>
      </c>
      <c r="AB19" s="142"/>
      <c r="AC19" s="140"/>
      <c r="AD19" s="141" t="s">
        <v>28</v>
      </c>
    </row>
    <row r="20" spans="2:30" s="8" customFormat="1" x14ac:dyDescent="0.25">
      <c r="B20" s="133">
        <v>11</v>
      </c>
      <c r="C20" s="134"/>
      <c r="D20" s="57"/>
      <c r="E20" s="91"/>
      <c r="F20" s="135"/>
      <c r="G20" s="136"/>
      <c r="H20" s="60" t="s">
        <v>28</v>
      </c>
      <c r="I20" s="137"/>
      <c r="J20" s="76"/>
      <c r="K20" s="76">
        <f t="shared" si="0"/>
        <v>0</v>
      </c>
      <c r="L20" s="76"/>
      <c r="M20" s="77">
        <f t="shared" si="1"/>
        <v>0</v>
      </c>
      <c r="N20" s="78">
        <f t="shared" si="10"/>
        <v>0</v>
      </c>
      <c r="O20" s="138"/>
      <c r="P20" s="88">
        <f t="shared" si="2"/>
        <v>0</v>
      </c>
      <c r="Q20" s="88"/>
      <c r="R20" s="90">
        <f t="shared" si="3"/>
        <v>0</v>
      </c>
      <c r="S20" s="91">
        <f t="shared" si="4"/>
        <v>0</v>
      </c>
      <c r="T20" s="92">
        <f t="shared" si="5"/>
        <v>0</v>
      </c>
      <c r="U20" s="93">
        <f t="shared" si="6"/>
        <v>0</v>
      </c>
      <c r="V20" s="93">
        <f t="shared" si="7"/>
        <v>0</v>
      </c>
      <c r="W20" s="94" t="str">
        <f t="shared" si="8"/>
        <v xml:space="preserve"> </v>
      </c>
      <c r="X20" s="139"/>
      <c r="Y20" s="105" t="str">
        <f t="shared" si="9"/>
        <v xml:space="preserve"> </v>
      </c>
      <c r="Z20" s="135"/>
      <c r="AA20" s="135" t="s">
        <v>28</v>
      </c>
      <c r="AB20" s="142"/>
      <c r="AC20" s="140"/>
      <c r="AD20" s="141" t="s">
        <v>28</v>
      </c>
    </row>
    <row r="21" spans="2:30" s="8" customFormat="1" x14ac:dyDescent="0.25">
      <c r="B21" s="133">
        <v>12</v>
      </c>
      <c r="C21" s="134"/>
      <c r="D21" s="57"/>
      <c r="E21" s="91"/>
      <c r="F21" s="135"/>
      <c r="G21" s="136"/>
      <c r="H21" s="60" t="s">
        <v>28</v>
      </c>
      <c r="I21" s="137"/>
      <c r="J21" s="76"/>
      <c r="K21" s="76">
        <f t="shared" si="0"/>
        <v>0</v>
      </c>
      <c r="L21" s="76"/>
      <c r="M21" s="77">
        <f t="shared" si="1"/>
        <v>0</v>
      </c>
      <c r="N21" s="78">
        <f t="shared" si="10"/>
        <v>0</v>
      </c>
      <c r="O21" s="138"/>
      <c r="P21" s="88">
        <f t="shared" si="2"/>
        <v>0</v>
      </c>
      <c r="Q21" s="88"/>
      <c r="R21" s="90">
        <f t="shared" si="3"/>
        <v>0</v>
      </c>
      <c r="S21" s="91">
        <f t="shared" si="4"/>
        <v>0</v>
      </c>
      <c r="T21" s="92">
        <f t="shared" si="5"/>
        <v>0</v>
      </c>
      <c r="U21" s="93">
        <f t="shared" si="6"/>
        <v>0</v>
      </c>
      <c r="V21" s="93">
        <f t="shared" si="7"/>
        <v>0</v>
      </c>
      <c r="W21" s="94" t="str">
        <f t="shared" si="8"/>
        <v xml:space="preserve"> </v>
      </c>
      <c r="X21" s="139"/>
      <c r="Y21" s="105" t="str">
        <f t="shared" si="9"/>
        <v xml:space="preserve"> </v>
      </c>
      <c r="Z21" s="135"/>
      <c r="AA21" s="135" t="s">
        <v>28</v>
      </c>
      <c r="AB21" s="142"/>
      <c r="AC21" s="140"/>
      <c r="AD21" s="141" t="s">
        <v>28</v>
      </c>
    </row>
    <row r="22" spans="2:30" s="8" customFormat="1" x14ac:dyDescent="0.25">
      <c r="B22" s="133">
        <v>13</v>
      </c>
      <c r="C22" s="134"/>
      <c r="D22" s="57"/>
      <c r="E22" s="91"/>
      <c r="F22" s="135"/>
      <c r="G22" s="136"/>
      <c r="H22" s="60" t="s">
        <v>28</v>
      </c>
      <c r="I22" s="137"/>
      <c r="J22" s="76"/>
      <c r="K22" s="76">
        <f t="shared" si="0"/>
        <v>0</v>
      </c>
      <c r="L22" s="76"/>
      <c r="M22" s="77">
        <f t="shared" si="1"/>
        <v>0</v>
      </c>
      <c r="N22" s="78">
        <f t="shared" si="10"/>
        <v>0</v>
      </c>
      <c r="O22" s="138"/>
      <c r="P22" s="88">
        <f t="shared" si="2"/>
        <v>0</v>
      </c>
      <c r="Q22" s="88"/>
      <c r="R22" s="90">
        <f t="shared" si="3"/>
        <v>0</v>
      </c>
      <c r="S22" s="91">
        <f t="shared" si="4"/>
        <v>0</v>
      </c>
      <c r="T22" s="92">
        <f t="shared" si="5"/>
        <v>0</v>
      </c>
      <c r="U22" s="93">
        <f t="shared" si="6"/>
        <v>0</v>
      </c>
      <c r="V22" s="93">
        <f t="shared" si="7"/>
        <v>0</v>
      </c>
      <c r="W22" s="94" t="str">
        <f t="shared" si="8"/>
        <v xml:space="preserve"> </v>
      </c>
      <c r="X22" s="139"/>
      <c r="Y22" s="105" t="str">
        <f t="shared" si="9"/>
        <v xml:space="preserve"> </v>
      </c>
      <c r="Z22" s="135"/>
      <c r="AA22" s="135" t="s">
        <v>28</v>
      </c>
      <c r="AB22" s="142"/>
      <c r="AC22" s="140"/>
      <c r="AD22" s="141" t="s">
        <v>28</v>
      </c>
    </row>
    <row r="23" spans="2:30" s="8" customFormat="1" x14ac:dyDescent="0.25">
      <c r="B23" s="133">
        <v>14</v>
      </c>
      <c r="C23" s="134"/>
      <c r="D23" s="57"/>
      <c r="E23" s="91"/>
      <c r="F23" s="135"/>
      <c r="G23" s="136"/>
      <c r="H23" s="60" t="s">
        <v>28</v>
      </c>
      <c r="I23" s="137"/>
      <c r="J23" s="76"/>
      <c r="K23" s="76">
        <f t="shared" si="0"/>
        <v>0</v>
      </c>
      <c r="L23" s="76"/>
      <c r="M23" s="77">
        <f t="shared" si="1"/>
        <v>0</v>
      </c>
      <c r="N23" s="78">
        <f t="shared" si="10"/>
        <v>0</v>
      </c>
      <c r="O23" s="138"/>
      <c r="P23" s="88">
        <f t="shared" si="2"/>
        <v>0</v>
      </c>
      <c r="Q23" s="88"/>
      <c r="R23" s="90">
        <f t="shared" si="3"/>
        <v>0</v>
      </c>
      <c r="S23" s="91">
        <f t="shared" si="4"/>
        <v>0</v>
      </c>
      <c r="T23" s="92">
        <f t="shared" si="5"/>
        <v>0</v>
      </c>
      <c r="U23" s="93">
        <f t="shared" si="6"/>
        <v>0</v>
      </c>
      <c r="V23" s="93">
        <f t="shared" si="7"/>
        <v>0</v>
      </c>
      <c r="W23" s="94" t="str">
        <f t="shared" si="8"/>
        <v xml:space="preserve"> </v>
      </c>
      <c r="X23" s="139"/>
      <c r="Y23" s="105" t="str">
        <f t="shared" si="9"/>
        <v xml:space="preserve"> </v>
      </c>
      <c r="Z23" s="135"/>
      <c r="AA23" s="135" t="s">
        <v>28</v>
      </c>
      <c r="AB23" s="142"/>
      <c r="AC23" s="140"/>
      <c r="AD23" s="141" t="s">
        <v>28</v>
      </c>
    </row>
    <row r="24" spans="2:30" s="8" customFormat="1" x14ac:dyDescent="0.25">
      <c r="B24" s="133">
        <v>15</v>
      </c>
      <c r="C24" s="134"/>
      <c r="D24" s="57"/>
      <c r="E24" s="91"/>
      <c r="F24" s="135"/>
      <c r="G24" s="136"/>
      <c r="H24" s="60" t="s">
        <v>28</v>
      </c>
      <c r="I24" s="137"/>
      <c r="J24" s="76"/>
      <c r="K24" s="76">
        <f t="shared" si="0"/>
        <v>0</v>
      </c>
      <c r="L24" s="76"/>
      <c r="M24" s="77">
        <f t="shared" si="1"/>
        <v>0</v>
      </c>
      <c r="N24" s="78">
        <f t="shared" si="10"/>
        <v>0</v>
      </c>
      <c r="O24" s="138"/>
      <c r="P24" s="88">
        <f t="shared" si="2"/>
        <v>0</v>
      </c>
      <c r="Q24" s="88"/>
      <c r="R24" s="90">
        <f t="shared" si="3"/>
        <v>0</v>
      </c>
      <c r="S24" s="91">
        <f t="shared" si="4"/>
        <v>0</v>
      </c>
      <c r="T24" s="92">
        <f t="shared" si="5"/>
        <v>0</v>
      </c>
      <c r="U24" s="93">
        <f t="shared" si="6"/>
        <v>0</v>
      </c>
      <c r="V24" s="93">
        <f t="shared" si="7"/>
        <v>0</v>
      </c>
      <c r="W24" s="94" t="str">
        <f t="shared" si="8"/>
        <v xml:space="preserve"> </v>
      </c>
      <c r="X24" s="139"/>
      <c r="Y24" s="105" t="str">
        <f t="shared" si="9"/>
        <v xml:space="preserve"> </v>
      </c>
      <c r="Z24" s="135"/>
      <c r="AA24" s="135" t="s">
        <v>28</v>
      </c>
      <c r="AB24" s="142"/>
      <c r="AC24" s="140"/>
      <c r="AD24" s="141" t="s">
        <v>28</v>
      </c>
    </row>
    <row r="25" spans="2:30" s="8" customFormat="1" x14ac:dyDescent="0.25">
      <c r="B25" s="133">
        <v>16</v>
      </c>
      <c r="C25" s="134"/>
      <c r="D25" s="57"/>
      <c r="E25" s="91"/>
      <c r="F25" s="135"/>
      <c r="G25" s="136"/>
      <c r="H25" s="60" t="s">
        <v>28</v>
      </c>
      <c r="I25" s="137"/>
      <c r="J25" s="76"/>
      <c r="K25" s="76">
        <f t="shared" si="0"/>
        <v>0</v>
      </c>
      <c r="L25" s="76"/>
      <c r="M25" s="77">
        <f t="shared" si="1"/>
        <v>0</v>
      </c>
      <c r="N25" s="78">
        <f t="shared" si="10"/>
        <v>0</v>
      </c>
      <c r="O25" s="138"/>
      <c r="P25" s="88">
        <f t="shared" si="2"/>
        <v>0</v>
      </c>
      <c r="Q25" s="88"/>
      <c r="R25" s="90">
        <f t="shared" si="3"/>
        <v>0</v>
      </c>
      <c r="S25" s="91">
        <f t="shared" si="4"/>
        <v>0</v>
      </c>
      <c r="T25" s="92">
        <f t="shared" si="5"/>
        <v>0</v>
      </c>
      <c r="U25" s="93">
        <f t="shared" si="6"/>
        <v>0</v>
      </c>
      <c r="V25" s="93">
        <f t="shared" si="7"/>
        <v>0</v>
      </c>
      <c r="W25" s="94" t="str">
        <f t="shared" si="8"/>
        <v xml:space="preserve"> </v>
      </c>
      <c r="X25" s="139"/>
      <c r="Y25" s="105" t="str">
        <f t="shared" si="9"/>
        <v xml:space="preserve"> </v>
      </c>
      <c r="Z25" s="135"/>
      <c r="AA25" s="135" t="s">
        <v>28</v>
      </c>
      <c r="AB25" s="142"/>
      <c r="AC25" s="140"/>
      <c r="AD25" s="141" t="s">
        <v>28</v>
      </c>
    </row>
    <row r="26" spans="2:30" s="8" customFormat="1" x14ac:dyDescent="0.25">
      <c r="B26" s="133">
        <v>17</v>
      </c>
      <c r="C26" s="134"/>
      <c r="D26" s="57"/>
      <c r="E26" s="91"/>
      <c r="F26" s="135"/>
      <c r="G26" s="136"/>
      <c r="H26" s="60" t="s">
        <v>28</v>
      </c>
      <c r="I26" s="137"/>
      <c r="J26" s="76"/>
      <c r="K26" s="76">
        <f t="shared" si="0"/>
        <v>0</v>
      </c>
      <c r="L26" s="76"/>
      <c r="M26" s="77">
        <f t="shared" si="1"/>
        <v>0</v>
      </c>
      <c r="N26" s="78">
        <f t="shared" si="10"/>
        <v>0</v>
      </c>
      <c r="O26" s="138"/>
      <c r="P26" s="88">
        <f t="shared" si="2"/>
        <v>0</v>
      </c>
      <c r="Q26" s="88"/>
      <c r="R26" s="90">
        <f t="shared" si="3"/>
        <v>0</v>
      </c>
      <c r="S26" s="91">
        <f t="shared" si="4"/>
        <v>0</v>
      </c>
      <c r="T26" s="92">
        <f t="shared" si="5"/>
        <v>0</v>
      </c>
      <c r="U26" s="93">
        <f t="shared" si="6"/>
        <v>0</v>
      </c>
      <c r="V26" s="93">
        <f t="shared" si="7"/>
        <v>0</v>
      </c>
      <c r="W26" s="94" t="str">
        <f t="shared" si="8"/>
        <v xml:space="preserve"> </v>
      </c>
      <c r="X26" s="139"/>
      <c r="Y26" s="105" t="str">
        <f t="shared" si="9"/>
        <v xml:space="preserve"> </v>
      </c>
      <c r="Z26" s="135"/>
      <c r="AA26" s="135" t="s">
        <v>28</v>
      </c>
      <c r="AB26" s="142"/>
      <c r="AC26" s="140"/>
      <c r="AD26" s="141" t="s">
        <v>28</v>
      </c>
    </row>
    <row r="27" spans="2:30" s="8" customFormat="1" x14ac:dyDescent="0.25">
      <c r="B27" s="133">
        <v>18</v>
      </c>
      <c r="C27" s="134"/>
      <c r="D27" s="57"/>
      <c r="E27" s="91"/>
      <c r="F27" s="135"/>
      <c r="G27" s="136"/>
      <c r="H27" s="60" t="s">
        <v>28</v>
      </c>
      <c r="I27" s="137"/>
      <c r="J27" s="76"/>
      <c r="K27" s="76">
        <f t="shared" si="0"/>
        <v>0</v>
      </c>
      <c r="L27" s="76"/>
      <c r="M27" s="77">
        <f t="shared" si="1"/>
        <v>0</v>
      </c>
      <c r="N27" s="78">
        <f t="shared" si="10"/>
        <v>0</v>
      </c>
      <c r="O27" s="138"/>
      <c r="P27" s="88">
        <f t="shared" si="2"/>
        <v>0</v>
      </c>
      <c r="Q27" s="88"/>
      <c r="R27" s="90">
        <f t="shared" si="3"/>
        <v>0</v>
      </c>
      <c r="S27" s="91">
        <f t="shared" si="4"/>
        <v>0</v>
      </c>
      <c r="T27" s="92">
        <f t="shared" si="5"/>
        <v>0</v>
      </c>
      <c r="U27" s="93">
        <f t="shared" si="6"/>
        <v>0</v>
      </c>
      <c r="V27" s="93">
        <f t="shared" si="7"/>
        <v>0</v>
      </c>
      <c r="W27" s="94" t="str">
        <f t="shared" si="8"/>
        <v xml:space="preserve"> </v>
      </c>
      <c r="X27" s="139"/>
      <c r="Y27" s="105" t="str">
        <f t="shared" si="9"/>
        <v xml:space="preserve"> </v>
      </c>
      <c r="Z27" s="135"/>
      <c r="AA27" s="135" t="s">
        <v>28</v>
      </c>
      <c r="AB27" s="142"/>
      <c r="AC27" s="140"/>
      <c r="AD27" s="141" t="s">
        <v>28</v>
      </c>
    </row>
    <row r="28" spans="2:30" s="8" customFormat="1" x14ac:dyDescent="0.25">
      <c r="B28" s="133">
        <v>19</v>
      </c>
      <c r="C28" s="134"/>
      <c r="D28" s="57"/>
      <c r="E28" s="91"/>
      <c r="F28" s="135"/>
      <c r="G28" s="136"/>
      <c r="H28" s="60" t="s">
        <v>28</v>
      </c>
      <c r="I28" s="137"/>
      <c r="J28" s="76"/>
      <c r="K28" s="76">
        <f t="shared" si="0"/>
        <v>0</v>
      </c>
      <c r="L28" s="76"/>
      <c r="M28" s="77">
        <f t="shared" si="1"/>
        <v>0</v>
      </c>
      <c r="N28" s="78">
        <f t="shared" si="10"/>
        <v>0</v>
      </c>
      <c r="O28" s="138"/>
      <c r="P28" s="88">
        <f t="shared" si="2"/>
        <v>0</v>
      </c>
      <c r="Q28" s="88"/>
      <c r="R28" s="90">
        <f t="shared" si="3"/>
        <v>0</v>
      </c>
      <c r="S28" s="91">
        <f t="shared" si="4"/>
        <v>0</v>
      </c>
      <c r="T28" s="92">
        <f t="shared" si="5"/>
        <v>0</v>
      </c>
      <c r="U28" s="93">
        <f t="shared" si="6"/>
        <v>0</v>
      </c>
      <c r="V28" s="93">
        <f t="shared" si="7"/>
        <v>0</v>
      </c>
      <c r="W28" s="94" t="str">
        <f t="shared" si="8"/>
        <v xml:space="preserve"> </v>
      </c>
      <c r="X28" s="139"/>
      <c r="Y28" s="105" t="str">
        <f t="shared" si="9"/>
        <v xml:space="preserve"> </v>
      </c>
      <c r="Z28" s="135"/>
      <c r="AA28" s="135" t="s">
        <v>28</v>
      </c>
      <c r="AB28" s="142"/>
      <c r="AC28" s="140"/>
      <c r="AD28" s="141" t="s">
        <v>28</v>
      </c>
    </row>
    <row r="29" spans="2:30" s="8" customFormat="1" x14ac:dyDescent="0.25">
      <c r="B29" s="133">
        <v>20</v>
      </c>
      <c r="C29" s="134"/>
      <c r="D29" s="57"/>
      <c r="E29" s="91"/>
      <c r="F29" s="135"/>
      <c r="G29" s="136"/>
      <c r="H29" s="60" t="s">
        <v>28</v>
      </c>
      <c r="I29" s="137"/>
      <c r="J29" s="76"/>
      <c r="K29" s="76">
        <f t="shared" si="0"/>
        <v>0</v>
      </c>
      <c r="L29" s="76"/>
      <c r="M29" s="77">
        <f t="shared" si="1"/>
        <v>0</v>
      </c>
      <c r="N29" s="78">
        <f t="shared" si="10"/>
        <v>0</v>
      </c>
      <c r="O29" s="138"/>
      <c r="P29" s="88">
        <f t="shared" si="2"/>
        <v>0</v>
      </c>
      <c r="Q29" s="88"/>
      <c r="R29" s="90">
        <f t="shared" si="3"/>
        <v>0</v>
      </c>
      <c r="S29" s="91">
        <f t="shared" si="4"/>
        <v>0</v>
      </c>
      <c r="T29" s="92">
        <f t="shared" si="5"/>
        <v>0</v>
      </c>
      <c r="U29" s="93">
        <f t="shared" si="6"/>
        <v>0</v>
      </c>
      <c r="V29" s="93">
        <f t="shared" si="7"/>
        <v>0</v>
      </c>
      <c r="W29" s="94" t="str">
        <f t="shared" si="8"/>
        <v xml:space="preserve"> </v>
      </c>
      <c r="X29" s="139"/>
      <c r="Y29" s="105" t="str">
        <f t="shared" si="9"/>
        <v xml:space="preserve"> </v>
      </c>
      <c r="Z29" s="135"/>
      <c r="AA29" s="135" t="s">
        <v>28</v>
      </c>
      <c r="AB29" s="142"/>
      <c r="AC29" s="140"/>
      <c r="AD29" s="141" t="s">
        <v>28</v>
      </c>
    </row>
    <row r="30" spans="2:30" s="8" customFormat="1" x14ac:dyDescent="0.25">
      <c r="B30" s="133">
        <v>21</v>
      </c>
      <c r="C30" s="134"/>
      <c r="D30" s="57"/>
      <c r="E30" s="91"/>
      <c r="F30" s="135"/>
      <c r="G30" s="136"/>
      <c r="H30" s="60" t="s">
        <v>28</v>
      </c>
      <c r="I30" s="137"/>
      <c r="J30" s="76"/>
      <c r="K30" s="76">
        <f t="shared" si="0"/>
        <v>0</v>
      </c>
      <c r="L30" s="76"/>
      <c r="M30" s="77">
        <f t="shared" si="1"/>
        <v>0</v>
      </c>
      <c r="N30" s="78">
        <f t="shared" si="10"/>
        <v>0</v>
      </c>
      <c r="O30" s="138"/>
      <c r="P30" s="88">
        <f t="shared" si="2"/>
        <v>0</v>
      </c>
      <c r="Q30" s="88"/>
      <c r="R30" s="90">
        <f t="shared" si="3"/>
        <v>0</v>
      </c>
      <c r="S30" s="91">
        <f t="shared" si="4"/>
        <v>0</v>
      </c>
      <c r="T30" s="92">
        <f t="shared" si="5"/>
        <v>0</v>
      </c>
      <c r="U30" s="93">
        <f t="shared" si="6"/>
        <v>0</v>
      </c>
      <c r="V30" s="93">
        <f t="shared" si="7"/>
        <v>0</v>
      </c>
      <c r="W30" s="94" t="str">
        <f t="shared" si="8"/>
        <v xml:space="preserve"> </v>
      </c>
      <c r="X30" s="139"/>
      <c r="Y30" s="105" t="str">
        <f t="shared" si="9"/>
        <v xml:space="preserve"> </v>
      </c>
      <c r="Z30" s="135"/>
      <c r="AA30" s="135" t="s">
        <v>28</v>
      </c>
      <c r="AB30" s="142"/>
      <c r="AC30" s="140"/>
      <c r="AD30" s="141" t="s">
        <v>28</v>
      </c>
    </row>
    <row r="31" spans="2:30" s="8" customFormat="1" x14ac:dyDescent="0.25">
      <c r="B31" s="133">
        <v>22</v>
      </c>
      <c r="C31" s="134"/>
      <c r="D31" s="57"/>
      <c r="E31" s="91"/>
      <c r="F31" s="135"/>
      <c r="G31" s="136"/>
      <c r="H31" s="60" t="s">
        <v>28</v>
      </c>
      <c r="I31" s="137"/>
      <c r="J31" s="76"/>
      <c r="K31" s="76">
        <f t="shared" si="0"/>
        <v>0</v>
      </c>
      <c r="L31" s="76"/>
      <c r="M31" s="77">
        <f t="shared" si="1"/>
        <v>0</v>
      </c>
      <c r="N31" s="78">
        <f t="shared" si="10"/>
        <v>0</v>
      </c>
      <c r="O31" s="138"/>
      <c r="P31" s="88">
        <f t="shared" si="2"/>
        <v>0</v>
      </c>
      <c r="Q31" s="88"/>
      <c r="R31" s="90">
        <f t="shared" si="3"/>
        <v>0</v>
      </c>
      <c r="S31" s="91">
        <f t="shared" si="4"/>
        <v>0</v>
      </c>
      <c r="T31" s="92">
        <f t="shared" si="5"/>
        <v>0</v>
      </c>
      <c r="U31" s="93">
        <f t="shared" si="6"/>
        <v>0</v>
      </c>
      <c r="V31" s="93">
        <f t="shared" si="7"/>
        <v>0</v>
      </c>
      <c r="W31" s="94" t="str">
        <f t="shared" si="8"/>
        <v xml:space="preserve"> </v>
      </c>
      <c r="X31" s="139"/>
      <c r="Y31" s="105" t="str">
        <f t="shared" si="9"/>
        <v xml:space="preserve"> </v>
      </c>
      <c r="Z31" s="135"/>
      <c r="AA31" s="135" t="s">
        <v>28</v>
      </c>
      <c r="AB31" s="142"/>
      <c r="AC31" s="140"/>
      <c r="AD31" s="141" t="s">
        <v>28</v>
      </c>
    </row>
    <row r="32" spans="2:30" s="8" customFormat="1" x14ac:dyDescent="0.25">
      <c r="B32" s="133">
        <v>23</v>
      </c>
      <c r="C32" s="134"/>
      <c r="D32" s="57"/>
      <c r="E32" s="91"/>
      <c r="F32" s="135"/>
      <c r="G32" s="136"/>
      <c r="H32" s="60" t="s">
        <v>28</v>
      </c>
      <c r="I32" s="137"/>
      <c r="J32" s="76"/>
      <c r="K32" s="76">
        <f t="shared" si="0"/>
        <v>0</v>
      </c>
      <c r="L32" s="76"/>
      <c r="M32" s="77">
        <f t="shared" si="1"/>
        <v>0</v>
      </c>
      <c r="N32" s="78">
        <f t="shared" si="10"/>
        <v>0</v>
      </c>
      <c r="O32" s="138"/>
      <c r="P32" s="88">
        <f t="shared" si="2"/>
        <v>0</v>
      </c>
      <c r="Q32" s="88"/>
      <c r="R32" s="90">
        <f t="shared" si="3"/>
        <v>0</v>
      </c>
      <c r="S32" s="91">
        <f t="shared" si="4"/>
        <v>0</v>
      </c>
      <c r="T32" s="92">
        <f t="shared" si="5"/>
        <v>0</v>
      </c>
      <c r="U32" s="93">
        <f t="shared" si="6"/>
        <v>0</v>
      </c>
      <c r="V32" s="93">
        <f t="shared" si="7"/>
        <v>0</v>
      </c>
      <c r="W32" s="94" t="str">
        <f t="shared" si="8"/>
        <v xml:space="preserve"> </v>
      </c>
      <c r="X32" s="139"/>
      <c r="Y32" s="105" t="str">
        <f t="shared" si="9"/>
        <v xml:space="preserve"> </v>
      </c>
      <c r="Z32" s="135"/>
      <c r="AA32" s="135" t="s">
        <v>28</v>
      </c>
      <c r="AB32" s="142"/>
      <c r="AC32" s="140"/>
      <c r="AD32" s="141" t="s">
        <v>28</v>
      </c>
    </row>
    <row r="33" spans="2:30" s="8" customFormat="1" x14ac:dyDescent="0.25">
      <c r="B33" s="133">
        <v>24</v>
      </c>
      <c r="C33" s="134"/>
      <c r="D33" s="57"/>
      <c r="E33" s="91"/>
      <c r="F33" s="135"/>
      <c r="G33" s="136"/>
      <c r="H33" s="60" t="s">
        <v>28</v>
      </c>
      <c r="I33" s="137"/>
      <c r="J33" s="76"/>
      <c r="K33" s="76">
        <f t="shared" si="0"/>
        <v>0</v>
      </c>
      <c r="L33" s="76"/>
      <c r="M33" s="77">
        <f t="shared" si="1"/>
        <v>0</v>
      </c>
      <c r="N33" s="78">
        <f t="shared" si="10"/>
        <v>0</v>
      </c>
      <c r="O33" s="138"/>
      <c r="P33" s="88">
        <f t="shared" si="2"/>
        <v>0</v>
      </c>
      <c r="Q33" s="88"/>
      <c r="R33" s="90">
        <f t="shared" si="3"/>
        <v>0</v>
      </c>
      <c r="S33" s="91">
        <f t="shared" si="4"/>
        <v>0</v>
      </c>
      <c r="T33" s="92">
        <f t="shared" si="5"/>
        <v>0</v>
      </c>
      <c r="U33" s="93">
        <f t="shared" si="6"/>
        <v>0</v>
      </c>
      <c r="V33" s="93">
        <f t="shared" si="7"/>
        <v>0</v>
      </c>
      <c r="W33" s="94" t="str">
        <f t="shared" si="8"/>
        <v xml:space="preserve"> </v>
      </c>
      <c r="X33" s="139"/>
      <c r="Y33" s="105" t="str">
        <f t="shared" si="9"/>
        <v xml:space="preserve"> </v>
      </c>
      <c r="Z33" s="135"/>
      <c r="AA33" s="135" t="s">
        <v>28</v>
      </c>
      <c r="AB33" s="142"/>
      <c r="AC33" s="140"/>
      <c r="AD33" s="141" t="s">
        <v>28</v>
      </c>
    </row>
    <row r="34" spans="2:30" s="8" customFormat="1" x14ac:dyDescent="0.25">
      <c r="B34" s="133">
        <v>25</v>
      </c>
      <c r="C34" s="134"/>
      <c r="D34" s="57"/>
      <c r="E34" s="91"/>
      <c r="F34" s="135"/>
      <c r="G34" s="136"/>
      <c r="H34" s="60" t="s">
        <v>28</v>
      </c>
      <c r="I34" s="137"/>
      <c r="J34" s="76"/>
      <c r="K34" s="76">
        <f t="shared" si="0"/>
        <v>0</v>
      </c>
      <c r="L34" s="76"/>
      <c r="M34" s="77">
        <f t="shared" si="1"/>
        <v>0</v>
      </c>
      <c r="N34" s="78">
        <f t="shared" si="10"/>
        <v>0</v>
      </c>
      <c r="O34" s="138"/>
      <c r="P34" s="88">
        <f t="shared" si="2"/>
        <v>0</v>
      </c>
      <c r="Q34" s="88"/>
      <c r="R34" s="90">
        <f t="shared" si="3"/>
        <v>0</v>
      </c>
      <c r="S34" s="91">
        <f t="shared" si="4"/>
        <v>0</v>
      </c>
      <c r="T34" s="92">
        <f t="shared" si="5"/>
        <v>0</v>
      </c>
      <c r="U34" s="93">
        <f t="shared" si="6"/>
        <v>0</v>
      </c>
      <c r="V34" s="93">
        <f t="shared" si="7"/>
        <v>0</v>
      </c>
      <c r="W34" s="94" t="str">
        <f t="shared" si="8"/>
        <v xml:space="preserve"> </v>
      </c>
      <c r="X34" s="139"/>
      <c r="Y34" s="105" t="str">
        <f t="shared" si="9"/>
        <v xml:space="preserve"> </v>
      </c>
      <c r="Z34" s="135"/>
      <c r="AA34" s="135" t="s">
        <v>28</v>
      </c>
      <c r="AB34" s="142"/>
      <c r="AC34" s="140"/>
      <c r="AD34" s="141" t="s">
        <v>28</v>
      </c>
    </row>
    <row r="35" spans="2:30" s="8" customFormat="1" x14ac:dyDescent="0.25">
      <c r="B35" s="133">
        <v>26</v>
      </c>
      <c r="C35" s="134"/>
      <c r="D35" s="57"/>
      <c r="E35" s="91"/>
      <c r="F35" s="135"/>
      <c r="G35" s="136"/>
      <c r="H35" s="60" t="s">
        <v>28</v>
      </c>
      <c r="I35" s="137"/>
      <c r="J35" s="76"/>
      <c r="K35" s="76">
        <f t="shared" si="0"/>
        <v>0</v>
      </c>
      <c r="L35" s="76"/>
      <c r="M35" s="77">
        <f t="shared" si="1"/>
        <v>0</v>
      </c>
      <c r="N35" s="78">
        <f t="shared" si="10"/>
        <v>0</v>
      </c>
      <c r="O35" s="138"/>
      <c r="P35" s="88">
        <f t="shared" si="2"/>
        <v>0</v>
      </c>
      <c r="Q35" s="88"/>
      <c r="R35" s="90">
        <f t="shared" si="3"/>
        <v>0</v>
      </c>
      <c r="S35" s="91">
        <f t="shared" si="4"/>
        <v>0</v>
      </c>
      <c r="T35" s="92">
        <f t="shared" si="5"/>
        <v>0</v>
      </c>
      <c r="U35" s="93">
        <f t="shared" si="6"/>
        <v>0</v>
      </c>
      <c r="V35" s="93">
        <f t="shared" si="7"/>
        <v>0</v>
      </c>
      <c r="W35" s="94" t="str">
        <f t="shared" si="8"/>
        <v xml:space="preserve"> </v>
      </c>
      <c r="X35" s="139"/>
      <c r="Y35" s="105" t="str">
        <f t="shared" si="9"/>
        <v xml:space="preserve"> </v>
      </c>
      <c r="Z35" s="135"/>
      <c r="AA35" s="135" t="s">
        <v>28</v>
      </c>
      <c r="AB35" s="142"/>
      <c r="AC35" s="140"/>
      <c r="AD35" s="141" t="s">
        <v>28</v>
      </c>
    </row>
    <row r="36" spans="2:30" s="8" customFormat="1" x14ac:dyDescent="0.25">
      <c r="B36" s="133">
        <v>27</v>
      </c>
      <c r="C36" s="134"/>
      <c r="D36" s="57"/>
      <c r="E36" s="91"/>
      <c r="F36" s="135"/>
      <c r="G36" s="136"/>
      <c r="H36" s="60" t="s">
        <v>28</v>
      </c>
      <c r="I36" s="137"/>
      <c r="J36" s="76"/>
      <c r="K36" s="76">
        <f t="shared" si="0"/>
        <v>0</v>
      </c>
      <c r="L36" s="76"/>
      <c r="M36" s="77">
        <f t="shared" si="1"/>
        <v>0</v>
      </c>
      <c r="N36" s="78">
        <f t="shared" si="10"/>
        <v>0</v>
      </c>
      <c r="O36" s="138"/>
      <c r="P36" s="88">
        <f t="shared" si="2"/>
        <v>0</v>
      </c>
      <c r="Q36" s="88"/>
      <c r="R36" s="90">
        <f t="shared" si="3"/>
        <v>0</v>
      </c>
      <c r="S36" s="91">
        <f t="shared" si="4"/>
        <v>0</v>
      </c>
      <c r="T36" s="92">
        <f t="shared" si="5"/>
        <v>0</v>
      </c>
      <c r="U36" s="93">
        <f t="shared" si="6"/>
        <v>0</v>
      </c>
      <c r="V36" s="93">
        <f t="shared" si="7"/>
        <v>0</v>
      </c>
      <c r="W36" s="94" t="str">
        <f t="shared" si="8"/>
        <v xml:space="preserve"> </v>
      </c>
      <c r="X36" s="139"/>
      <c r="Y36" s="105" t="str">
        <f t="shared" si="9"/>
        <v xml:space="preserve"> </v>
      </c>
      <c r="Z36" s="135"/>
      <c r="AA36" s="135" t="s">
        <v>28</v>
      </c>
      <c r="AB36" s="142"/>
      <c r="AC36" s="140"/>
      <c r="AD36" s="141" t="s">
        <v>28</v>
      </c>
    </row>
    <row r="37" spans="2:30" s="8" customFormat="1" x14ac:dyDescent="0.25">
      <c r="B37" s="133">
        <v>28</v>
      </c>
      <c r="C37" s="134"/>
      <c r="D37" s="57"/>
      <c r="E37" s="91"/>
      <c r="F37" s="135"/>
      <c r="G37" s="136"/>
      <c r="H37" s="60" t="s">
        <v>28</v>
      </c>
      <c r="I37" s="137"/>
      <c r="J37" s="76"/>
      <c r="K37" s="76">
        <f t="shared" si="0"/>
        <v>0</v>
      </c>
      <c r="L37" s="76"/>
      <c r="M37" s="77">
        <f t="shared" si="1"/>
        <v>0</v>
      </c>
      <c r="N37" s="78">
        <f t="shared" si="10"/>
        <v>0</v>
      </c>
      <c r="O37" s="138"/>
      <c r="P37" s="88">
        <f t="shared" si="2"/>
        <v>0</v>
      </c>
      <c r="Q37" s="88"/>
      <c r="R37" s="90">
        <f t="shared" si="3"/>
        <v>0</v>
      </c>
      <c r="S37" s="91">
        <f t="shared" si="4"/>
        <v>0</v>
      </c>
      <c r="T37" s="92">
        <f t="shared" si="5"/>
        <v>0</v>
      </c>
      <c r="U37" s="93">
        <f t="shared" si="6"/>
        <v>0</v>
      </c>
      <c r="V37" s="93">
        <f t="shared" si="7"/>
        <v>0</v>
      </c>
      <c r="W37" s="94" t="str">
        <f t="shared" si="8"/>
        <v xml:space="preserve"> </v>
      </c>
      <c r="X37" s="139"/>
      <c r="Y37" s="105" t="str">
        <f t="shared" si="9"/>
        <v xml:space="preserve"> </v>
      </c>
      <c r="Z37" s="135"/>
      <c r="AA37" s="135" t="s">
        <v>28</v>
      </c>
      <c r="AB37" s="142"/>
      <c r="AC37" s="140"/>
      <c r="AD37" s="141" t="s">
        <v>28</v>
      </c>
    </row>
    <row r="38" spans="2:30" s="8" customFormat="1" x14ac:dyDescent="0.25">
      <c r="B38" s="133">
        <v>29</v>
      </c>
      <c r="C38" s="134"/>
      <c r="D38" s="57"/>
      <c r="E38" s="91"/>
      <c r="F38" s="135"/>
      <c r="G38" s="136"/>
      <c r="H38" s="60" t="s">
        <v>28</v>
      </c>
      <c r="I38" s="137"/>
      <c r="J38" s="76"/>
      <c r="K38" s="76">
        <f t="shared" si="0"/>
        <v>0</v>
      </c>
      <c r="L38" s="76"/>
      <c r="M38" s="77">
        <f t="shared" si="1"/>
        <v>0</v>
      </c>
      <c r="N38" s="78">
        <f t="shared" si="10"/>
        <v>0</v>
      </c>
      <c r="O38" s="138"/>
      <c r="P38" s="88">
        <f t="shared" si="2"/>
        <v>0</v>
      </c>
      <c r="Q38" s="88"/>
      <c r="R38" s="90">
        <f t="shared" si="3"/>
        <v>0</v>
      </c>
      <c r="S38" s="91">
        <f t="shared" si="4"/>
        <v>0</v>
      </c>
      <c r="T38" s="92">
        <f t="shared" si="5"/>
        <v>0</v>
      </c>
      <c r="U38" s="93">
        <f t="shared" si="6"/>
        <v>0</v>
      </c>
      <c r="V38" s="93">
        <f t="shared" si="7"/>
        <v>0</v>
      </c>
      <c r="W38" s="94" t="str">
        <f t="shared" si="8"/>
        <v xml:space="preserve"> </v>
      </c>
      <c r="X38" s="139"/>
      <c r="Y38" s="105" t="str">
        <f t="shared" si="9"/>
        <v xml:space="preserve"> </v>
      </c>
      <c r="Z38" s="135"/>
      <c r="AA38" s="135" t="s">
        <v>28</v>
      </c>
      <c r="AB38" s="142"/>
      <c r="AC38" s="140"/>
      <c r="AD38" s="141" t="s">
        <v>28</v>
      </c>
    </row>
    <row r="39" spans="2:30" s="8" customFormat="1" x14ac:dyDescent="0.25">
      <c r="B39" s="133">
        <v>30</v>
      </c>
      <c r="C39" s="134"/>
      <c r="D39" s="57"/>
      <c r="E39" s="91"/>
      <c r="F39" s="135"/>
      <c r="G39" s="136"/>
      <c r="H39" s="60" t="s">
        <v>28</v>
      </c>
      <c r="I39" s="137"/>
      <c r="J39" s="76"/>
      <c r="K39" s="76">
        <f t="shared" si="0"/>
        <v>0</v>
      </c>
      <c r="L39" s="76"/>
      <c r="M39" s="77">
        <f t="shared" si="1"/>
        <v>0</v>
      </c>
      <c r="N39" s="78">
        <f t="shared" si="10"/>
        <v>0</v>
      </c>
      <c r="O39" s="138"/>
      <c r="P39" s="88">
        <f t="shared" si="2"/>
        <v>0</v>
      </c>
      <c r="Q39" s="88"/>
      <c r="R39" s="90">
        <f t="shared" si="3"/>
        <v>0</v>
      </c>
      <c r="S39" s="91">
        <f t="shared" si="4"/>
        <v>0</v>
      </c>
      <c r="T39" s="92">
        <f t="shared" si="5"/>
        <v>0</v>
      </c>
      <c r="U39" s="93">
        <f t="shared" si="6"/>
        <v>0</v>
      </c>
      <c r="V39" s="93">
        <f t="shared" si="7"/>
        <v>0</v>
      </c>
      <c r="W39" s="94" t="str">
        <f t="shared" si="8"/>
        <v xml:space="preserve"> </v>
      </c>
      <c r="X39" s="139"/>
      <c r="Y39" s="105" t="str">
        <f t="shared" si="9"/>
        <v xml:space="preserve"> </v>
      </c>
      <c r="Z39" s="135"/>
      <c r="AA39" s="135" t="s">
        <v>28</v>
      </c>
      <c r="AB39" s="142"/>
      <c r="AC39" s="140"/>
      <c r="AD39" s="141" t="s">
        <v>28</v>
      </c>
    </row>
    <row r="40" spans="2:30" s="8" customFormat="1" x14ac:dyDescent="0.25">
      <c r="B40" s="133">
        <v>31</v>
      </c>
      <c r="C40" s="134"/>
      <c r="D40" s="57"/>
      <c r="E40" s="91"/>
      <c r="F40" s="135"/>
      <c r="G40" s="136"/>
      <c r="H40" s="60" t="s">
        <v>28</v>
      </c>
      <c r="I40" s="137"/>
      <c r="J40" s="76"/>
      <c r="K40" s="76">
        <f t="shared" si="0"/>
        <v>0</v>
      </c>
      <c r="L40" s="76"/>
      <c r="M40" s="77">
        <f t="shared" si="1"/>
        <v>0</v>
      </c>
      <c r="N40" s="78">
        <f t="shared" si="10"/>
        <v>0</v>
      </c>
      <c r="O40" s="138"/>
      <c r="P40" s="88">
        <f t="shared" si="2"/>
        <v>0</v>
      </c>
      <c r="Q40" s="88"/>
      <c r="R40" s="90">
        <f t="shared" si="3"/>
        <v>0</v>
      </c>
      <c r="S40" s="91">
        <f t="shared" si="4"/>
        <v>0</v>
      </c>
      <c r="T40" s="92">
        <f t="shared" si="5"/>
        <v>0</v>
      </c>
      <c r="U40" s="93">
        <f t="shared" si="6"/>
        <v>0</v>
      </c>
      <c r="V40" s="93">
        <f t="shared" si="7"/>
        <v>0</v>
      </c>
      <c r="W40" s="94" t="str">
        <f t="shared" si="8"/>
        <v xml:space="preserve"> </v>
      </c>
      <c r="X40" s="139"/>
      <c r="Y40" s="105" t="str">
        <f t="shared" si="9"/>
        <v xml:space="preserve"> </v>
      </c>
      <c r="Z40" s="135"/>
      <c r="AA40" s="135" t="s">
        <v>28</v>
      </c>
      <c r="AB40" s="142"/>
      <c r="AC40" s="140"/>
      <c r="AD40" s="141" t="s">
        <v>28</v>
      </c>
    </row>
    <row r="41" spans="2:30" s="8" customFormat="1" x14ac:dyDescent="0.25">
      <c r="B41" s="133">
        <v>32</v>
      </c>
      <c r="C41" s="134"/>
      <c r="D41" s="57"/>
      <c r="E41" s="91"/>
      <c r="F41" s="135"/>
      <c r="G41" s="136"/>
      <c r="H41" s="60" t="s">
        <v>28</v>
      </c>
      <c r="I41" s="137"/>
      <c r="J41" s="76"/>
      <c r="K41" s="76">
        <f t="shared" si="0"/>
        <v>0</v>
      </c>
      <c r="L41" s="76"/>
      <c r="M41" s="77">
        <f t="shared" si="1"/>
        <v>0</v>
      </c>
      <c r="N41" s="78">
        <f t="shared" si="10"/>
        <v>0</v>
      </c>
      <c r="O41" s="138"/>
      <c r="P41" s="88">
        <f t="shared" si="2"/>
        <v>0</v>
      </c>
      <c r="Q41" s="88"/>
      <c r="R41" s="90">
        <f t="shared" si="3"/>
        <v>0</v>
      </c>
      <c r="S41" s="91">
        <f t="shared" si="4"/>
        <v>0</v>
      </c>
      <c r="T41" s="92">
        <f t="shared" si="5"/>
        <v>0</v>
      </c>
      <c r="U41" s="93">
        <f t="shared" si="6"/>
        <v>0</v>
      </c>
      <c r="V41" s="93">
        <f t="shared" si="7"/>
        <v>0</v>
      </c>
      <c r="W41" s="94" t="str">
        <f t="shared" si="8"/>
        <v xml:space="preserve"> </v>
      </c>
      <c r="X41" s="139"/>
      <c r="Y41" s="105" t="str">
        <f t="shared" si="9"/>
        <v xml:space="preserve"> </v>
      </c>
      <c r="Z41" s="135"/>
      <c r="AA41" s="135" t="s">
        <v>28</v>
      </c>
      <c r="AB41" s="142"/>
      <c r="AC41" s="140"/>
      <c r="AD41" s="141" t="s">
        <v>28</v>
      </c>
    </row>
    <row r="42" spans="2:30" s="8" customFormat="1" x14ac:dyDescent="0.25">
      <c r="B42" s="133">
        <v>33</v>
      </c>
      <c r="C42" s="134"/>
      <c r="D42" s="57"/>
      <c r="E42" s="91"/>
      <c r="F42" s="135"/>
      <c r="G42" s="136"/>
      <c r="H42" s="60" t="s">
        <v>28</v>
      </c>
      <c r="I42" s="137"/>
      <c r="J42" s="76"/>
      <c r="K42" s="76">
        <f t="shared" ref="K42:K59" si="11">(L42-J42)/2+J42</f>
        <v>0</v>
      </c>
      <c r="L42" s="76"/>
      <c r="M42" s="77">
        <f t="shared" ref="M42:M59" si="12">IF(X42="retired","0",IF(G42="opportunity",((L42*(I42+0.1)-K42*I42)/4*2+K42*I42)*-1,(L42*(I42+0.1)-K42*I42)/4*2+K42*I42))*1000</f>
        <v>0</v>
      </c>
      <c r="N42" s="78">
        <f t="shared" si="10"/>
        <v>0</v>
      </c>
      <c r="O42" s="138"/>
      <c r="P42" s="88">
        <f t="shared" ref="P42:P59" si="13">(Q42-O42)/2+O42</f>
        <v>0</v>
      </c>
      <c r="Q42" s="88"/>
      <c r="R42" s="90">
        <f t="shared" ref="R42:R59" si="14">IF(X42="retired",0,IF(G42="opportunity",((Q42*(I42+0.1)-P42*I42)/4*2+P42*I42)*-1,(Q42*(I42+0.1)-P42*I42)/4*2+P42*I42))</f>
        <v>0</v>
      </c>
      <c r="S42" s="91">
        <f t="shared" ref="S42:S59" si="15">IF(R42=0,0,IF(ABS(R42)&lt;$AM$10,"Very Low",IF(ABS(R42)&lt;$AM$11,"Low",IF(ABS(R42)&lt;$AM$12,"Moderate",IF(ABS(R42)&lt;$AM$13,"High",IF(ABS(R42)&gt;=$AM$14,"Extreme",0))))))</f>
        <v>0</v>
      </c>
      <c r="T42" s="92">
        <f t="shared" ref="T42:T59" si="16">IF(OR(M42=0,R42=0),0,ABS(M42+(R42/12*0.03*$M$2+R42*15000)))</f>
        <v>0</v>
      </c>
      <c r="U42" s="93">
        <f t="shared" ref="U42:U59" si="17">IF(E42="construction",IF(F42="yes",R42,0),0)</f>
        <v>0</v>
      </c>
      <c r="V42" s="93">
        <f t="shared" ref="V42:V59" si="18">IF(E42="design",IF(F42="yes",R42,0),0)</f>
        <v>0</v>
      </c>
      <c r="W42" s="94" t="str">
        <f t="shared" ref="W42:W59" si="19">IF(V42=0," ",IF(E42="construction","No Impact",IF(ABS(V42)&lt;1,"Green",IF(ABS(V42)&lt;3,"Yellow",IF(ABS(V42)&gt;3,"Red"," ")))))</f>
        <v xml:space="preserve"> </v>
      </c>
      <c r="X42" s="139"/>
      <c r="Y42" s="105" t="str">
        <f t="shared" ref="Y42:Y59" si="20">IF(T42&gt;0,RANK(T42,$T$10:$T$503)," ")</f>
        <v xml:space="preserve"> </v>
      </c>
      <c r="Z42" s="135"/>
      <c r="AA42" s="135" t="s">
        <v>28</v>
      </c>
      <c r="AB42" s="142"/>
      <c r="AC42" s="140"/>
      <c r="AD42" s="141" t="s">
        <v>28</v>
      </c>
    </row>
    <row r="43" spans="2:30" s="8" customFormat="1" x14ac:dyDescent="0.25">
      <c r="B43" s="133">
        <v>34</v>
      </c>
      <c r="C43" s="134"/>
      <c r="D43" s="57"/>
      <c r="E43" s="91"/>
      <c r="F43" s="135"/>
      <c r="G43" s="136"/>
      <c r="H43" s="60" t="s">
        <v>28</v>
      </c>
      <c r="I43" s="137"/>
      <c r="J43" s="76"/>
      <c r="K43" s="76">
        <f t="shared" si="11"/>
        <v>0</v>
      </c>
      <c r="L43" s="76"/>
      <c r="M43" s="77">
        <f t="shared" si="12"/>
        <v>0</v>
      </c>
      <c r="N43" s="78">
        <f t="shared" si="10"/>
        <v>0</v>
      </c>
      <c r="O43" s="138"/>
      <c r="P43" s="88">
        <f t="shared" si="13"/>
        <v>0</v>
      </c>
      <c r="Q43" s="88"/>
      <c r="R43" s="90">
        <f t="shared" si="14"/>
        <v>0</v>
      </c>
      <c r="S43" s="91">
        <f t="shared" si="15"/>
        <v>0</v>
      </c>
      <c r="T43" s="92">
        <f t="shared" si="16"/>
        <v>0</v>
      </c>
      <c r="U43" s="93">
        <f t="shared" si="17"/>
        <v>0</v>
      </c>
      <c r="V43" s="93">
        <f t="shared" si="18"/>
        <v>0</v>
      </c>
      <c r="W43" s="94" t="str">
        <f t="shared" si="19"/>
        <v xml:space="preserve"> </v>
      </c>
      <c r="X43" s="139"/>
      <c r="Y43" s="105" t="str">
        <f t="shared" si="20"/>
        <v xml:space="preserve"> </v>
      </c>
      <c r="Z43" s="135"/>
      <c r="AA43" s="135" t="s">
        <v>28</v>
      </c>
      <c r="AB43" s="142"/>
      <c r="AC43" s="140"/>
      <c r="AD43" s="141" t="s">
        <v>28</v>
      </c>
    </row>
    <row r="44" spans="2:30" s="8" customFormat="1" x14ac:dyDescent="0.25">
      <c r="B44" s="133">
        <v>35</v>
      </c>
      <c r="C44" s="134"/>
      <c r="D44" s="57"/>
      <c r="E44" s="91"/>
      <c r="F44" s="135"/>
      <c r="G44" s="136"/>
      <c r="H44" s="60" t="s">
        <v>28</v>
      </c>
      <c r="I44" s="137"/>
      <c r="J44" s="76"/>
      <c r="K44" s="76">
        <f t="shared" si="11"/>
        <v>0</v>
      </c>
      <c r="L44" s="76"/>
      <c r="M44" s="77">
        <f t="shared" si="12"/>
        <v>0</v>
      </c>
      <c r="N44" s="78">
        <f t="shared" si="10"/>
        <v>0</v>
      </c>
      <c r="O44" s="138"/>
      <c r="P44" s="88">
        <f t="shared" si="13"/>
        <v>0</v>
      </c>
      <c r="Q44" s="88"/>
      <c r="R44" s="90">
        <f t="shared" si="14"/>
        <v>0</v>
      </c>
      <c r="S44" s="91">
        <f t="shared" si="15"/>
        <v>0</v>
      </c>
      <c r="T44" s="92">
        <f t="shared" si="16"/>
        <v>0</v>
      </c>
      <c r="U44" s="93">
        <f t="shared" si="17"/>
        <v>0</v>
      </c>
      <c r="V44" s="93">
        <f t="shared" si="18"/>
        <v>0</v>
      </c>
      <c r="W44" s="94" t="str">
        <f t="shared" si="19"/>
        <v xml:space="preserve"> </v>
      </c>
      <c r="X44" s="139"/>
      <c r="Y44" s="105" t="str">
        <f t="shared" si="20"/>
        <v xml:space="preserve"> </v>
      </c>
      <c r="Z44" s="135"/>
      <c r="AA44" s="135" t="s">
        <v>28</v>
      </c>
      <c r="AB44" s="142"/>
      <c r="AC44" s="140"/>
      <c r="AD44" s="141" t="s">
        <v>28</v>
      </c>
    </row>
    <row r="45" spans="2:30" s="8" customFormat="1" x14ac:dyDescent="0.25">
      <c r="B45" s="133">
        <v>36</v>
      </c>
      <c r="C45" s="134"/>
      <c r="D45" s="57"/>
      <c r="E45" s="91"/>
      <c r="F45" s="135"/>
      <c r="G45" s="136"/>
      <c r="H45" s="60" t="s">
        <v>28</v>
      </c>
      <c r="I45" s="137"/>
      <c r="J45" s="76"/>
      <c r="K45" s="76">
        <f t="shared" si="11"/>
        <v>0</v>
      </c>
      <c r="L45" s="76"/>
      <c r="M45" s="77">
        <f t="shared" si="12"/>
        <v>0</v>
      </c>
      <c r="N45" s="78">
        <f t="shared" si="10"/>
        <v>0</v>
      </c>
      <c r="O45" s="138"/>
      <c r="P45" s="88">
        <f t="shared" si="13"/>
        <v>0</v>
      </c>
      <c r="Q45" s="88"/>
      <c r="R45" s="90">
        <f t="shared" si="14"/>
        <v>0</v>
      </c>
      <c r="S45" s="91">
        <f t="shared" si="15"/>
        <v>0</v>
      </c>
      <c r="T45" s="92">
        <f t="shared" si="16"/>
        <v>0</v>
      </c>
      <c r="U45" s="93">
        <f t="shared" si="17"/>
        <v>0</v>
      </c>
      <c r="V45" s="93">
        <f t="shared" si="18"/>
        <v>0</v>
      </c>
      <c r="W45" s="94" t="str">
        <f t="shared" si="19"/>
        <v xml:space="preserve"> </v>
      </c>
      <c r="X45" s="139"/>
      <c r="Y45" s="105" t="str">
        <f t="shared" si="20"/>
        <v xml:space="preserve"> </v>
      </c>
      <c r="Z45" s="135"/>
      <c r="AA45" s="135" t="s">
        <v>28</v>
      </c>
      <c r="AB45" s="142"/>
      <c r="AC45" s="140"/>
      <c r="AD45" s="141" t="s">
        <v>28</v>
      </c>
    </row>
    <row r="46" spans="2:30" s="8" customFormat="1" x14ac:dyDescent="0.25">
      <c r="B46" s="133">
        <v>37</v>
      </c>
      <c r="C46" s="134"/>
      <c r="D46" s="57"/>
      <c r="E46" s="91"/>
      <c r="F46" s="135"/>
      <c r="G46" s="136"/>
      <c r="H46" s="60" t="s">
        <v>28</v>
      </c>
      <c r="I46" s="137"/>
      <c r="J46" s="76"/>
      <c r="K46" s="76">
        <f t="shared" si="11"/>
        <v>0</v>
      </c>
      <c r="L46" s="76"/>
      <c r="M46" s="77">
        <f t="shared" si="12"/>
        <v>0</v>
      </c>
      <c r="N46" s="78">
        <f t="shared" si="10"/>
        <v>0</v>
      </c>
      <c r="O46" s="138"/>
      <c r="P46" s="88">
        <f t="shared" si="13"/>
        <v>0</v>
      </c>
      <c r="Q46" s="88"/>
      <c r="R46" s="90">
        <f t="shared" si="14"/>
        <v>0</v>
      </c>
      <c r="S46" s="91">
        <f t="shared" si="15"/>
        <v>0</v>
      </c>
      <c r="T46" s="92">
        <f t="shared" si="16"/>
        <v>0</v>
      </c>
      <c r="U46" s="93">
        <f t="shared" si="17"/>
        <v>0</v>
      </c>
      <c r="V46" s="93">
        <f t="shared" si="18"/>
        <v>0</v>
      </c>
      <c r="W46" s="94" t="str">
        <f t="shared" si="19"/>
        <v xml:space="preserve"> </v>
      </c>
      <c r="X46" s="139"/>
      <c r="Y46" s="105" t="str">
        <f t="shared" si="20"/>
        <v xml:space="preserve"> </v>
      </c>
      <c r="Z46" s="135"/>
      <c r="AA46" s="135" t="s">
        <v>28</v>
      </c>
      <c r="AB46" s="142"/>
      <c r="AC46" s="140"/>
      <c r="AD46" s="141" t="s">
        <v>28</v>
      </c>
    </row>
    <row r="47" spans="2:30" s="8" customFormat="1" x14ac:dyDescent="0.25">
      <c r="B47" s="133">
        <v>38</v>
      </c>
      <c r="C47" s="134"/>
      <c r="D47" s="57"/>
      <c r="E47" s="91"/>
      <c r="F47" s="135"/>
      <c r="G47" s="136"/>
      <c r="H47" s="60" t="s">
        <v>28</v>
      </c>
      <c r="I47" s="137"/>
      <c r="J47" s="76"/>
      <c r="K47" s="76">
        <f t="shared" si="11"/>
        <v>0</v>
      </c>
      <c r="L47" s="76"/>
      <c r="M47" s="77">
        <f t="shared" si="12"/>
        <v>0</v>
      </c>
      <c r="N47" s="78">
        <f t="shared" si="10"/>
        <v>0</v>
      </c>
      <c r="O47" s="138"/>
      <c r="P47" s="88">
        <f t="shared" si="13"/>
        <v>0</v>
      </c>
      <c r="Q47" s="88"/>
      <c r="R47" s="90">
        <f t="shared" si="14"/>
        <v>0</v>
      </c>
      <c r="S47" s="91">
        <f t="shared" si="15"/>
        <v>0</v>
      </c>
      <c r="T47" s="92">
        <f t="shared" si="16"/>
        <v>0</v>
      </c>
      <c r="U47" s="93">
        <f t="shared" si="17"/>
        <v>0</v>
      </c>
      <c r="V47" s="93">
        <f t="shared" si="18"/>
        <v>0</v>
      </c>
      <c r="W47" s="94" t="str">
        <f t="shared" si="19"/>
        <v xml:space="preserve"> </v>
      </c>
      <c r="X47" s="139"/>
      <c r="Y47" s="105" t="str">
        <f t="shared" si="20"/>
        <v xml:space="preserve"> </v>
      </c>
      <c r="Z47" s="135"/>
      <c r="AA47" s="135" t="s">
        <v>28</v>
      </c>
      <c r="AB47" s="142"/>
      <c r="AC47" s="140"/>
      <c r="AD47" s="141" t="s">
        <v>28</v>
      </c>
    </row>
    <row r="48" spans="2:30" s="8" customFormat="1" x14ac:dyDescent="0.25">
      <c r="B48" s="133">
        <v>39</v>
      </c>
      <c r="C48" s="134"/>
      <c r="D48" s="57"/>
      <c r="E48" s="91"/>
      <c r="F48" s="135"/>
      <c r="G48" s="136"/>
      <c r="H48" s="60" t="s">
        <v>28</v>
      </c>
      <c r="I48" s="137"/>
      <c r="J48" s="76"/>
      <c r="K48" s="76">
        <f t="shared" si="11"/>
        <v>0</v>
      </c>
      <c r="L48" s="76"/>
      <c r="M48" s="77">
        <f t="shared" si="12"/>
        <v>0</v>
      </c>
      <c r="N48" s="78">
        <f t="shared" si="10"/>
        <v>0</v>
      </c>
      <c r="O48" s="138"/>
      <c r="P48" s="88">
        <f t="shared" si="13"/>
        <v>0</v>
      </c>
      <c r="Q48" s="88"/>
      <c r="R48" s="90">
        <f t="shared" si="14"/>
        <v>0</v>
      </c>
      <c r="S48" s="91">
        <f t="shared" si="15"/>
        <v>0</v>
      </c>
      <c r="T48" s="92">
        <f t="shared" si="16"/>
        <v>0</v>
      </c>
      <c r="U48" s="93">
        <f t="shared" si="17"/>
        <v>0</v>
      </c>
      <c r="V48" s="93">
        <f t="shared" si="18"/>
        <v>0</v>
      </c>
      <c r="W48" s="94" t="str">
        <f t="shared" si="19"/>
        <v xml:space="preserve"> </v>
      </c>
      <c r="X48" s="139"/>
      <c r="Y48" s="105" t="str">
        <f t="shared" si="20"/>
        <v xml:space="preserve"> </v>
      </c>
      <c r="Z48" s="135"/>
      <c r="AA48" s="135" t="s">
        <v>28</v>
      </c>
      <c r="AB48" s="142"/>
      <c r="AC48" s="140"/>
      <c r="AD48" s="141" t="s">
        <v>28</v>
      </c>
    </row>
    <row r="49" spans="2:30" s="8" customFormat="1" x14ac:dyDescent="0.25">
      <c r="B49" s="133">
        <v>40</v>
      </c>
      <c r="C49" s="134"/>
      <c r="D49" s="57"/>
      <c r="E49" s="91"/>
      <c r="F49" s="135"/>
      <c r="G49" s="136"/>
      <c r="H49" s="60" t="s">
        <v>28</v>
      </c>
      <c r="I49" s="137"/>
      <c r="J49" s="76"/>
      <c r="K49" s="76">
        <f t="shared" si="11"/>
        <v>0</v>
      </c>
      <c r="L49" s="76"/>
      <c r="M49" s="77">
        <f t="shared" si="12"/>
        <v>0</v>
      </c>
      <c r="N49" s="78">
        <f t="shared" si="10"/>
        <v>0</v>
      </c>
      <c r="O49" s="138"/>
      <c r="P49" s="88">
        <f t="shared" si="13"/>
        <v>0</v>
      </c>
      <c r="Q49" s="88"/>
      <c r="R49" s="90">
        <f t="shared" si="14"/>
        <v>0</v>
      </c>
      <c r="S49" s="91">
        <f t="shared" si="15"/>
        <v>0</v>
      </c>
      <c r="T49" s="92">
        <f t="shared" si="16"/>
        <v>0</v>
      </c>
      <c r="U49" s="93">
        <f t="shared" si="17"/>
        <v>0</v>
      </c>
      <c r="V49" s="93">
        <f t="shared" si="18"/>
        <v>0</v>
      </c>
      <c r="W49" s="94" t="str">
        <f t="shared" si="19"/>
        <v xml:space="preserve"> </v>
      </c>
      <c r="X49" s="139"/>
      <c r="Y49" s="105" t="str">
        <f t="shared" si="20"/>
        <v xml:space="preserve"> </v>
      </c>
      <c r="Z49" s="135"/>
      <c r="AA49" s="135" t="s">
        <v>28</v>
      </c>
      <c r="AB49" s="142"/>
      <c r="AC49" s="140"/>
      <c r="AD49" s="141" t="s">
        <v>28</v>
      </c>
    </row>
    <row r="50" spans="2:30" s="8" customFormat="1" x14ac:dyDescent="0.25">
      <c r="B50" s="133">
        <v>41</v>
      </c>
      <c r="C50" s="134"/>
      <c r="D50" s="57"/>
      <c r="E50" s="91"/>
      <c r="F50" s="135"/>
      <c r="G50" s="136"/>
      <c r="H50" s="60" t="s">
        <v>28</v>
      </c>
      <c r="I50" s="137"/>
      <c r="J50" s="76"/>
      <c r="K50" s="76">
        <f t="shared" si="11"/>
        <v>0</v>
      </c>
      <c r="L50" s="76"/>
      <c r="M50" s="77">
        <f t="shared" si="12"/>
        <v>0</v>
      </c>
      <c r="N50" s="78">
        <f t="shared" si="10"/>
        <v>0</v>
      </c>
      <c r="O50" s="138"/>
      <c r="P50" s="88">
        <f t="shared" si="13"/>
        <v>0</v>
      </c>
      <c r="Q50" s="88"/>
      <c r="R50" s="90">
        <f t="shared" si="14"/>
        <v>0</v>
      </c>
      <c r="S50" s="91">
        <f t="shared" si="15"/>
        <v>0</v>
      </c>
      <c r="T50" s="92">
        <f t="shared" si="16"/>
        <v>0</v>
      </c>
      <c r="U50" s="93">
        <f t="shared" si="17"/>
        <v>0</v>
      </c>
      <c r="V50" s="93">
        <f t="shared" si="18"/>
        <v>0</v>
      </c>
      <c r="W50" s="94" t="str">
        <f t="shared" si="19"/>
        <v xml:space="preserve"> </v>
      </c>
      <c r="X50" s="139"/>
      <c r="Y50" s="105" t="str">
        <f t="shared" si="20"/>
        <v xml:space="preserve"> </v>
      </c>
      <c r="Z50" s="135"/>
      <c r="AA50" s="135" t="s">
        <v>28</v>
      </c>
      <c r="AB50" s="142"/>
      <c r="AC50" s="140"/>
      <c r="AD50" s="141" t="s">
        <v>28</v>
      </c>
    </row>
    <row r="51" spans="2:30" s="8" customFormat="1" x14ac:dyDescent="0.25">
      <c r="B51" s="133">
        <v>42</v>
      </c>
      <c r="C51" s="134"/>
      <c r="D51" s="57"/>
      <c r="E51" s="91"/>
      <c r="F51" s="135"/>
      <c r="G51" s="136"/>
      <c r="H51" s="60" t="s">
        <v>28</v>
      </c>
      <c r="I51" s="137"/>
      <c r="J51" s="76"/>
      <c r="K51" s="76">
        <f t="shared" si="11"/>
        <v>0</v>
      </c>
      <c r="L51" s="76"/>
      <c r="M51" s="77">
        <f t="shared" si="12"/>
        <v>0</v>
      </c>
      <c r="N51" s="78">
        <f t="shared" si="10"/>
        <v>0</v>
      </c>
      <c r="O51" s="138"/>
      <c r="P51" s="88">
        <f t="shared" si="13"/>
        <v>0</v>
      </c>
      <c r="Q51" s="88"/>
      <c r="R51" s="90">
        <f t="shared" si="14"/>
        <v>0</v>
      </c>
      <c r="S51" s="91">
        <f t="shared" si="15"/>
        <v>0</v>
      </c>
      <c r="T51" s="92">
        <f t="shared" si="16"/>
        <v>0</v>
      </c>
      <c r="U51" s="93">
        <f t="shared" si="17"/>
        <v>0</v>
      </c>
      <c r="V51" s="93">
        <f t="shared" si="18"/>
        <v>0</v>
      </c>
      <c r="W51" s="94" t="str">
        <f t="shared" si="19"/>
        <v xml:space="preserve"> </v>
      </c>
      <c r="X51" s="139"/>
      <c r="Y51" s="105" t="str">
        <f t="shared" si="20"/>
        <v xml:space="preserve"> </v>
      </c>
      <c r="Z51" s="135"/>
      <c r="AA51" s="135" t="s">
        <v>28</v>
      </c>
      <c r="AB51" s="142"/>
      <c r="AC51" s="140"/>
      <c r="AD51" s="141" t="s">
        <v>28</v>
      </c>
    </row>
    <row r="52" spans="2:30" s="8" customFormat="1" x14ac:dyDescent="0.25">
      <c r="B52" s="133">
        <v>43</v>
      </c>
      <c r="C52" s="134"/>
      <c r="D52" s="57"/>
      <c r="E52" s="91"/>
      <c r="F52" s="135"/>
      <c r="G52" s="136"/>
      <c r="H52" s="60" t="s">
        <v>28</v>
      </c>
      <c r="I52" s="137"/>
      <c r="J52" s="76"/>
      <c r="K52" s="76">
        <f t="shared" si="11"/>
        <v>0</v>
      </c>
      <c r="L52" s="76"/>
      <c r="M52" s="77">
        <f t="shared" si="12"/>
        <v>0</v>
      </c>
      <c r="N52" s="78">
        <f t="shared" si="10"/>
        <v>0</v>
      </c>
      <c r="O52" s="138"/>
      <c r="P52" s="88">
        <f t="shared" si="13"/>
        <v>0</v>
      </c>
      <c r="Q52" s="88"/>
      <c r="R52" s="90">
        <f t="shared" si="14"/>
        <v>0</v>
      </c>
      <c r="S52" s="91">
        <f t="shared" si="15"/>
        <v>0</v>
      </c>
      <c r="T52" s="92">
        <f t="shared" si="16"/>
        <v>0</v>
      </c>
      <c r="U52" s="93">
        <f t="shared" si="17"/>
        <v>0</v>
      </c>
      <c r="V52" s="93">
        <f t="shared" si="18"/>
        <v>0</v>
      </c>
      <c r="W52" s="94" t="str">
        <f t="shared" si="19"/>
        <v xml:space="preserve"> </v>
      </c>
      <c r="X52" s="139"/>
      <c r="Y52" s="105" t="str">
        <f t="shared" si="20"/>
        <v xml:space="preserve"> </v>
      </c>
      <c r="Z52" s="135"/>
      <c r="AA52" s="135" t="s">
        <v>28</v>
      </c>
      <c r="AB52" s="142"/>
      <c r="AC52" s="140"/>
      <c r="AD52" s="141" t="s">
        <v>28</v>
      </c>
    </row>
    <row r="53" spans="2:30" s="8" customFormat="1" x14ac:dyDescent="0.25">
      <c r="B53" s="133">
        <v>44</v>
      </c>
      <c r="C53" s="134"/>
      <c r="D53" s="57"/>
      <c r="E53" s="91"/>
      <c r="F53" s="135"/>
      <c r="G53" s="136"/>
      <c r="H53" s="60" t="s">
        <v>28</v>
      </c>
      <c r="I53" s="137"/>
      <c r="J53" s="76"/>
      <c r="K53" s="76">
        <f t="shared" si="11"/>
        <v>0</v>
      </c>
      <c r="L53" s="76"/>
      <c r="M53" s="77">
        <f t="shared" si="12"/>
        <v>0</v>
      </c>
      <c r="N53" s="78">
        <f t="shared" si="10"/>
        <v>0</v>
      </c>
      <c r="O53" s="138"/>
      <c r="P53" s="88">
        <f t="shared" si="13"/>
        <v>0</v>
      </c>
      <c r="Q53" s="88"/>
      <c r="R53" s="90">
        <f t="shared" si="14"/>
        <v>0</v>
      </c>
      <c r="S53" s="91">
        <f t="shared" si="15"/>
        <v>0</v>
      </c>
      <c r="T53" s="92">
        <f t="shared" si="16"/>
        <v>0</v>
      </c>
      <c r="U53" s="93">
        <f t="shared" si="17"/>
        <v>0</v>
      </c>
      <c r="V53" s="93">
        <f t="shared" si="18"/>
        <v>0</v>
      </c>
      <c r="W53" s="94" t="str">
        <f t="shared" si="19"/>
        <v xml:space="preserve"> </v>
      </c>
      <c r="X53" s="139"/>
      <c r="Y53" s="105" t="str">
        <f t="shared" si="20"/>
        <v xml:space="preserve"> </v>
      </c>
      <c r="Z53" s="135"/>
      <c r="AA53" s="135" t="s">
        <v>28</v>
      </c>
      <c r="AB53" s="142"/>
      <c r="AC53" s="140"/>
      <c r="AD53" s="141" t="s">
        <v>28</v>
      </c>
    </row>
    <row r="54" spans="2:30" s="8" customFormat="1" x14ac:dyDescent="0.25">
      <c r="B54" s="133">
        <v>45</v>
      </c>
      <c r="C54" s="134"/>
      <c r="D54" s="57"/>
      <c r="E54" s="91"/>
      <c r="F54" s="135"/>
      <c r="G54" s="136"/>
      <c r="H54" s="60" t="s">
        <v>28</v>
      </c>
      <c r="I54" s="137"/>
      <c r="J54" s="76"/>
      <c r="K54" s="76">
        <f t="shared" si="11"/>
        <v>0</v>
      </c>
      <c r="L54" s="76"/>
      <c r="M54" s="77">
        <f t="shared" si="12"/>
        <v>0</v>
      </c>
      <c r="N54" s="78">
        <f t="shared" si="10"/>
        <v>0</v>
      </c>
      <c r="O54" s="138"/>
      <c r="P54" s="88">
        <f t="shared" si="13"/>
        <v>0</v>
      </c>
      <c r="Q54" s="88"/>
      <c r="R54" s="90">
        <f t="shared" si="14"/>
        <v>0</v>
      </c>
      <c r="S54" s="91">
        <f t="shared" si="15"/>
        <v>0</v>
      </c>
      <c r="T54" s="92">
        <f t="shared" si="16"/>
        <v>0</v>
      </c>
      <c r="U54" s="93">
        <f t="shared" si="17"/>
        <v>0</v>
      </c>
      <c r="V54" s="93">
        <f t="shared" si="18"/>
        <v>0</v>
      </c>
      <c r="W54" s="94" t="str">
        <f t="shared" si="19"/>
        <v xml:space="preserve"> </v>
      </c>
      <c r="X54" s="139"/>
      <c r="Y54" s="105" t="str">
        <f t="shared" si="20"/>
        <v xml:space="preserve"> </v>
      </c>
      <c r="Z54" s="135"/>
      <c r="AA54" s="135" t="s">
        <v>28</v>
      </c>
      <c r="AB54" s="142"/>
      <c r="AC54" s="140"/>
      <c r="AD54" s="141" t="s">
        <v>28</v>
      </c>
    </row>
    <row r="55" spans="2:30" s="8" customFormat="1" x14ac:dyDescent="0.25">
      <c r="B55" s="133">
        <v>46</v>
      </c>
      <c r="C55" s="134"/>
      <c r="D55" s="57"/>
      <c r="E55" s="91"/>
      <c r="F55" s="135"/>
      <c r="G55" s="136"/>
      <c r="H55" s="60" t="s">
        <v>28</v>
      </c>
      <c r="I55" s="137"/>
      <c r="J55" s="76"/>
      <c r="K55" s="76">
        <f t="shared" si="11"/>
        <v>0</v>
      </c>
      <c r="L55" s="76"/>
      <c r="M55" s="77">
        <f t="shared" si="12"/>
        <v>0</v>
      </c>
      <c r="N55" s="78">
        <f t="shared" si="10"/>
        <v>0</v>
      </c>
      <c r="O55" s="138"/>
      <c r="P55" s="88">
        <f t="shared" si="13"/>
        <v>0</v>
      </c>
      <c r="Q55" s="88"/>
      <c r="R55" s="90">
        <f t="shared" si="14"/>
        <v>0</v>
      </c>
      <c r="S55" s="91">
        <f t="shared" si="15"/>
        <v>0</v>
      </c>
      <c r="T55" s="92">
        <f t="shared" si="16"/>
        <v>0</v>
      </c>
      <c r="U55" s="93">
        <f t="shared" si="17"/>
        <v>0</v>
      </c>
      <c r="V55" s="93">
        <f t="shared" si="18"/>
        <v>0</v>
      </c>
      <c r="W55" s="94" t="str">
        <f t="shared" si="19"/>
        <v xml:space="preserve"> </v>
      </c>
      <c r="X55" s="139"/>
      <c r="Y55" s="105" t="str">
        <f t="shared" si="20"/>
        <v xml:space="preserve"> </v>
      </c>
      <c r="Z55" s="135"/>
      <c r="AA55" s="135" t="s">
        <v>28</v>
      </c>
      <c r="AB55" s="142"/>
      <c r="AC55" s="140"/>
      <c r="AD55" s="141" t="s">
        <v>28</v>
      </c>
    </row>
    <row r="56" spans="2:30" s="8" customFormat="1" x14ac:dyDescent="0.25">
      <c r="B56" s="133">
        <v>47</v>
      </c>
      <c r="C56" s="134"/>
      <c r="D56" s="57"/>
      <c r="E56" s="91"/>
      <c r="F56" s="135"/>
      <c r="G56" s="136"/>
      <c r="H56" s="60"/>
      <c r="I56" s="137"/>
      <c r="J56" s="76"/>
      <c r="K56" s="76">
        <f t="shared" si="11"/>
        <v>0</v>
      </c>
      <c r="L56" s="76"/>
      <c r="M56" s="77">
        <f t="shared" si="12"/>
        <v>0</v>
      </c>
      <c r="N56" s="78">
        <f t="shared" si="10"/>
        <v>0</v>
      </c>
      <c r="O56" s="138"/>
      <c r="P56" s="88">
        <f t="shared" si="13"/>
        <v>0</v>
      </c>
      <c r="Q56" s="88"/>
      <c r="R56" s="90">
        <f t="shared" si="14"/>
        <v>0</v>
      </c>
      <c r="S56" s="91">
        <f t="shared" si="15"/>
        <v>0</v>
      </c>
      <c r="T56" s="92">
        <f t="shared" si="16"/>
        <v>0</v>
      </c>
      <c r="U56" s="93">
        <f t="shared" si="17"/>
        <v>0</v>
      </c>
      <c r="V56" s="93">
        <f t="shared" si="18"/>
        <v>0</v>
      </c>
      <c r="W56" s="94" t="str">
        <f t="shared" si="19"/>
        <v xml:space="preserve"> </v>
      </c>
      <c r="X56" s="139"/>
      <c r="Y56" s="105" t="str">
        <f t="shared" si="20"/>
        <v xml:space="preserve"> </v>
      </c>
      <c r="Z56" s="135"/>
      <c r="AA56" s="135" t="s">
        <v>28</v>
      </c>
      <c r="AB56" s="142"/>
      <c r="AC56" s="140"/>
      <c r="AD56" s="141" t="s">
        <v>28</v>
      </c>
    </row>
    <row r="57" spans="2:30" s="8" customFormat="1" x14ac:dyDescent="0.25">
      <c r="B57" s="133">
        <v>48</v>
      </c>
      <c r="C57" s="134"/>
      <c r="D57" s="57"/>
      <c r="E57" s="91"/>
      <c r="F57" s="135"/>
      <c r="G57" s="136"/>
      <c r="H57" s="60" t="s">
        <v>28</v>
      </c>
      <c r="I57" s="137"/>
      <c r="J57" s="76"/>
      <c r="K57" s="76">
        <f t="shared" si="11"/>
        <v>0</v>
      </c>
      <c r="L57" s="76"/>
      <c r="M57" s="77">
        <f t="shared" si="12"/>
        <v>0</v>
      </c>
      <c r="N57" s="78">
        <f t="shared" si="10"/>
        <v>0</v>
      </c>
      <c r="O57" s="138"/>
      <c r="P57" s="88">
        <f t="shared" si="13"/>
        <v>0</v>
      </c>
      <c r="Q57" s="88"/>
      <c r="R57" s="90">
        <f t="shared" si="14"/>
        <v>0</v>
      </c>
      <c r="S57" s="91">
        <f t="shared" si="15"/>
        <v>0</v>
      </c>
      <c r="T57" s="92">
        <f t="shared" si="16"/>
        <v>0</v>
      </c>
      <c r="U57" s="93">
        <f t="shared" si="17"/>
        <v>0</v>
      </c>
      <c r="V57" s="93">
        <f t="shared" si="18"/>
        <v>0</v>
      </c>
      <c r="W57" s="94" t="str">
        <f t="shared" si="19"/>
        <v xml:space="preserve"> </v>
      </c>
      <c r="X57" s="139"/>
      <c r="Y57" s="105" t="str">
        <f t="shared" si="20"/>
        <v xml:space="preserve"> </v>
      </c>
      <c r="Z57" s="135"/>
      <c r="AA57" s="135" t="s">
        <v>28</v>
      </c>
      <c r="AB57" s="142"/>
      <c r="AC57" s="140"/>
      <c r="AD57" s="141" t="s">
        <v>28</v>
      </c>
    </row>
    <row r="58" spans="2:30" s="8" customFormat="1" x14ac:dyDescent="0.25">
      <c r="B58" s="133">
        <v>49</v>
      </c>
      <c r="C58" s="134"/>
      <c r="D58" s="57"/>
      <c r="E58" s="91"/>
      <c r="F58" s="135"/>
      <c r="G58" s="136"/>
      <c r="H58" s="60" t="s">
        <v>28</v>
      </c>
      <c r="I58" s="137"/>
      <c r="J58" s="76"/>
      <c r="K58" s="76">
        <f t="shared" si="11"/>
        <v>0</v>
      </c>
      <c r="L58" s="76"/>
      <c r="M58" s="77">
        <f t="shared" si="12"/>
        <v>0</v>
      </c>
      <c r="N58" s="78">
        <f t="shared" si="10"/>
        <v>0</v>
      </c>
      <c r="O58" s="138"/>
      <c r="P58" s="88">
        <f t="shared" si="13"/>
        <v>0</v>
      </c>
      <c r="Q58" s="88"/>
      <c r="R58" s="90">
        <f t="shared" si="14"/>
        <v>0</v>
      </c>
      <c r="S58" s="91">
        <f t="shared" si="15"/>
        <v>0</v>
      </c>
      <c r="T58" s="92">
        <f t="shared" si="16"/>
        <v>0</v>
      </c>
      <c r="U58" s="93">
        <f t="shared" si="17"/>
        <v>0</v>
      </c>
      <c r="V58" s="93">
        <f t="shared" si="18"/>
        <v>0</v>
      </c>
      <c r="W58" s="94" t="str">
        <f t="shared" si="19"/>
        <v xml:space="preserve"> </v>
      </c>
      <c r="X58" s="139"/>
      <c r="Y58" s="105" t="str">
        <f t="shared" si="20"/>
        <v xml:space="preserve"> </v>
      </c>
      <c r="Z58" s="135"/>
      <c r="AA58" s="135" t="s">
        <v>28</v>
      </c>
      <c r="AB58" s="142"/>
      <c r="AC58" s="140"/>
      <c r="AD58" s="141" t="s">
        <v>28</v>
      </c>
    </row>
    <row r="59" spans="2:30" s="8" customFormat="1" ht="15.75" thickBot="1" x14ac:dyDescent="0.3">
      <c r="B59" s="143">
        <v>50</v>
      </c>
      <c r="C59" s="144"/>
      <c r="D59" s="145"/>
      <c r="E59" s="99"/>
      <c r="F59" s="146"/>
      <c r="G59" s="148"/>
      <c r="H59" s="147" t="s">
        <v>28</v>
      </c>
      <c r="I59" s="149"/>
      <c r="J59" s="81"/>
      <c r="K59" s="81">
        <f t="shared" si="11"/>
        <v>0</v>
      </c>
      <c r="L59" s="81"/>
      <c r="M59" s="82">
        <f t="shared" si="12"/>
        <v>0</v>
      </c>
      <c r="N59" s="78">
        <f t="shared" si="10"/>
        <v>0</v>
      </c>
      <c r="O59" s="150"/>
      <c r="P59" s="96">
        <f t="shared" si="13"/>
        <v>0</v>
      </c>
      <c r="Q59" s="96"/>
      <c r="R59" s="98">
        <f t="shared" si="14"/>
        <v>0</v>
      </c>
      <c r="S59" s="99">
        <f t="shared" si="15"/>
        <v>0</v>
      </c>
      <c r="T59" s="100">
        <f t="shared" si="16"/>
        <v>0</v>
      </c>
      <c r="U59" s="101">
        <f t="shared" si="17"/>
        <v>0</v>
      </c>
      <c r="V59" s="101">
        <f t="shared" si="18"/>
        <v>0</v>
      </c>
      <c r="W59" s="102" t="str">
        <f t="shared" si="19"/>
        <v xml:space="preserve"> </v>
      </c>
      <c r="X59" s="151"/>
      <c r="Y59" s="107" t="str">
        <f t="shared" si="20"/>
        <v xml:space="preserve"> </v>
      </c>
      <c r="Z59" s="146"/>
      <c r="AA59" s="146" t="s">
        <v>28</v>
      </c>
      <c r="AB59" s="154"/>
      <c r="AC59" s="152"/>
      <c r="AD59" s="153" t="s">
        <v>28</v>
      </c>
    </row>
    <row r="60" spans="2:30" s="8" customFormat="1" x14ac:dyDescent="0.25">
      <c r="C60" s="10"/>
      <c r="AD60" s="10"/>
    </row>
    <row r="61" spans="2:30" s="8" customFormat="1" x14ac:dyDescent="0.25">
      <c r="C61" s="10"/>
      <c r="AD61" s="10"/>
    </row>
    <row r="62" spans="2:30" s="8" customFormat="1" x14ac:dyDescent="0.25">
      <c r="C62" s="10"/>
      <c r="AD62" s="10"/>
    </row>
    <row r="63" spans="2:30" s="8" customFormat="1" x14ac:dyDescent="0.25">
      <c r="C63" s="10"/>
      <c r="AD63" s="10"/>
    </row>
    <row r="64" spans="2:30" s="8" customFormat="1" x14ac:dyDescent="0.25">
      <c r="C64" s="10"/>
      <c r="AD64" s="10"/>
    </row>
    <row r="65" spans="3:30" s="8" customFormat="1" x14ac:dyDescent="0.25">
      <c r="C65" s="10"/>
      <c r="AD65" s="10"/>
    </row>
    <row r="66" spans="3:30" s="8" customFormat="1" x14ac:dyDescent="0.25">
      <c r="C66" s="10"/>
      <c r="AD66" s="10"/>
    </row>
    <row r="67" spans="3:30" s="8" customFormat="1" x14ac:dyDescent="0.25">
      <c r="C67" s="10"/>
      <c r="AD67" s="10"/>
    </row>
    <row r="68" spans="3:30" s="8" customFormat="1" x14ac:dyDescent="0.25">
      <c r="C68" s="10"/>
      <c r="AD68" s="10"/>
    </row>
    <row r="69" spans="3:30" s="8" customFormat="1" x14ac:dyDescent="0.25">
      <c r="C69" s="10"/>
      <c r="AD69" s="10"/>
    </row>
    <row r="70" spans="3:30" s="8" customFormat="1" x14ac:dyDescent="0.25">
      <c r="C70" s="10"/>
      <c r="AD70" s="10"/>
    </row>
    <row r="71" spans="3:30" s="8" customFormat="1" x14ac:dyDescent="0.25">
      <c r="C71" s="10"/>
      <c r="AD71" s="10"/>
    </row>
    <row r="72" spans="3:30" s="8" customFormat="1" x14ac:dyDescent="0.25">
      <c r="C72" s="10"/>
      <c r="AD72" s="10"/>
    </row>
    <row r="73" spans="3:30" s="8" customFormat="1" x14ac:dyDescent="0.25">
      <c r="C73" s="10"/>
      <c r="AD73" s="10"/>
    </row>
    <row r="74" spans="3:30" s="8" customFormat="1" x14ac:dyDescent="0.25">
      <c r="C74" s="10"/>
      <c r="AD74" s="10"/>
    </row>
    <row r="75" spans="3:30" s="8" customFormat="1" x14ac:dyDescent="0.25">
      <c r="C75" s="10"/>
      <c r="AD75" s="10"/>
    </row>
    <row r="76" spans="3:30" s="8" customFormat="1" x14ac:dyDescent="0.25">
      <c r="C76" s="10"/>
      <c r="AD76" s="10"/>
    </row>
    <row r="77" spans="3:30" s="8" customFormat="1" x14ac:dyDescent="0.25">
      <c r="C77" s="10"/>
      <c r="AD77" s="10"/>
    </row>
    <row r="78" spans="3:30" s="8" customFormat="1" x14ac:dyDescent="0.25">
      <c r="C78" s="10"/>
      <c r="AD78" s="10"/>
    </row>
    <row r="79" spans="3:30" s="8" customFormat="1" x14ac:dyDescent="0.25">
      <c r="C79" s="10"/>
      <c r="AD79" s="10"/>
    </row>
    <row r="80" spans="3:30" s="8" customFormat="1" x14ac:dyDescent="0.25">
      <c r="C80" s="10"/>
      <c r="AD80" s="10"/>
    </row>
    <row r="81" spans="3:30" s="8" customFormat="1" x14ac:dyDescent="0.25">
      <c r="C81" s="10"/>
      <c r="AD81" s="10"/>
    </row>
    <row r="82" spans="3:30" s="8" customFormat="1" x14ac:dyDescent="0.25">
      <c r="C82" s="10"/>
      <c r="AD82" s="10"/>
    </row>
    <row r="83" spans="3:30" s="8" customFormat="1" x14ac:dyDescent="0.25">
      <c r="C83" s="10"/>
      <c r="AD83" s="10"/>
    </row>
    <row r="84" spans="3:30" s="8" customFormat="1" x14ac:dyDescent="0.25">
      <c r="C84" s="10"/>
      <c r="AD84" s="10"/>
    </row>
    <row r="85" spans="3:30" s="8" customFormat="1" x14ac:dyDescent="0.25">
      <c r="C85" s="10"/>
      <c r="AD85" s="10"/>
    </row>
    <row r="86" spans="3:30" s="8" customFormat="1" x14ac:dyDescent="0.25">
      <c r="C86" s="10"/>
      <c r="AD86" s="10"/>
    </row>
    <row r="87" spans="3:30" s="8" customFormat="1" x14ac:dyDescent="0.25">
      <c r="C87" s="10"/>
      <c r="AD87" s="10"/>
    </row>
    <row r="88" spans="3:30" s="8" customFormat="1" x14ac:dyDescent="0.25">
      <c r="C88" s="10"/>
      <c r="AD88" s="10"/>
    </row>
    <row r="89" spans="3:30" s="8" customFormat="1" x14ac:dyDescent="0.25">
      <c r="C89" s="10"/>
      <c r="AD89" s="10"/>
    </row>
    <row r="90" spans="3:30" s="8" customFormat="1" x14ac:dyDescent="0.25">
      <c r="C90" s="10"/>
      <c r="AD90" s="10"/>
    </row>
    <row r="91" spans="3:30" s="8" customFormat="1" x14ac:dyDescent="0.25">
      <c r="C91" s="10"/>
      <c r="AD91" s="10"/>
    </row>
    <row r="92" spans="3:30" s="8" customFormat="1" x14ac:dyDescent="0.25">
      <c r="C92" s="10"/>
      <c r="AD92" s="10"/>
    </row>
    <row r="93" spans="3:30" s="8" customFormat="1" x14ac:dyDescent="0.25">
      <c r="C93" s="10"/>
      <c r="AD93" s="10"/>
    </row>
    <row r="94" spans="3:30" s="8" customFormat="1" x14ac:dyDescent="0.25">
      <c r="C94" s="10"/>
      <c r="AD94" s="10"/>
    </row>
    <row r="95" spans="3:30" s="8" customFormat="1" x14ac:dyDescent="0.25">
      <c r="C95" s="10"/>
      <c r="AD95" s="10"/>
    </row>
    <row r="96" spans="3:30" s="8" customFormat="1" x14ac:dyDescent="0.25">
      <c r="C96" s="10"/>
      <c r="AD96" s="10"/>
    </row>
    <row r="97" spans="3:30" s="8" customFormat="1" x14ac:dyDescent="0.25">
      <c r="C97" s="10"/>
      <c r="AD97" s="10"/>
    </row>
    <row r="98" spans="3:30" s="8" customFormat="1" x14ac:dyDescent="0.25">
      <c r="C98" s="10"/>
      <c r="AD98" s="10"/>
    </row>
    <row r="99" spans="3:30" s="8" customFormat="1" x14ac:dyDescent="0.25">
      <c r="C99" s="10"/>
      <c r="AD99" s="10"/>
    </row>
    <row r="100" spans="3:30" s="8" customFormat="1" x14ac:dyDescent="0.25">
      <c r="C100" s="10"/>
      <c r="AD100" s="10"/>
    </row>
    <row r="101" spans="3:30" s="8" customFormat="1" x14ac:dyDescent="0.25">
      <c r="C101" s="10"/>
      <c r="AD101" s="10"/>
    </row>
    <row r="102" spans="3:30" s="8" customFormat="1" x14ac:dyDescent="0.25">
      <c r="C102" s="10"/>
      <c r="AD102" s="10"/>
    </row>
    <row r="103" spans="3:30" s="8" customFormat="1" x14ac:dyDescent="0.25">
      <c r="C103" s="10"/>
      <c r="AD103" s="10"/>
    </row>
    <row r="104" spans="3:30" s="8" customFormat="1" x14ac:dyDescent="0.25">
      <c r="C104" s="10"/>
      <c r="AD104" s="10"/>
    </row>
    <row r="105" spans="3:30" s="8" customFormat="1" x14ac:dyDescent="0.25">
      <c r="C105" s="10"/>
      <c r="AD105" s="10"/>
    </row>
    <row r="106" spans="3:30" s="8" customFormat="1" x14ac:dyDescent="0.25">
      <c r="C106" s="10"/>
      <c r="AD106" s="10"/>
    </row>
    <row r="107" spans="3:30" s="8" customFormat="1" x14ac:dyDescent="0.25">
      <c r="C107" s="10"/>
      <c r="AD107" s="10"/>
    </row>
    <row r="108" spans="3:30" s="8" customFormat="1" x14ac:dyDescent="0.25">
      <c r="C108" s="10"/>
      <c r="AD108" s="10"/>
    </row>
    <row r="109" spans="3:30" s="8" customFormat="1" x14ac:dyDescent="0.25">
      <c r="C109" s="10"/>
      <c r="AD109" s="10"/>
    </row>
    <row r="110" spans="3:30" s="8" customFormat="1" x14ac:dyDescent="0.25">
      <c r="C110" s="10"/>
      <c r="AD110" s="10"/>
    </row>
    <row r="111" spans="3:30" s="8" customFormat="1" x14ac:dyDescent="0.25">
      <c r="C111" s="10"/>
      <c r="AD111" s="10"/>
    </row>
    <row r="112" spans="3:30" s="8" customFormat="1" x14ac:dyDescent="0.25">
      <c r="C112" s="10"/>
      <c r="AD112" s="10"/>
    </row>
    <row r="113" spans="3:30" s="8" customFormat="1" x14ac:dyDescent="0.25">
      <c r="C113" s="10"/>
      <c r="AD113" s="10"/>
    </row>
    <row r="114" spans="3:30" s="8" customFormat="1" x14ac:dyDescent="0.25">
      <c r="C114" s="10"/>
      <c r="AD114" s="10"/>
    </row>
    <row r="115" spans="3:30" s="8" customFormat="1" x14ac:dyDescent="0.25">
      <c r="C115" s="10"/>
      <c r="AD115" s="10"/>
    </row>
    <row r="116" spans="3:30" s="8" customFormat="1" x14ac:dyDescent="0.25">
      <c r="C116" s="10"/>
      <c r="AD116" s="10"/>
    </row>
    <row r="117" spans="3:30" s="8" customFormat="1" x14ac:dyDescent="0.25">
      <c r="C117" s="10"/>
      <c r="AD117" s="10"/>
    </row>
    <row r="118" spans="3:30" s="8" customFormat="1" x14ac:dyDescent="0.25">
      <c r="C118" s="10"/>
      <c r="AD118" s="10"/>
    </row>
    <row r="119" spans="3:30" s="8" customFormat="1" x14ac:dyDescent="0.25">
      <c r="C119" s="10"/>
      <c r="AD119" s="10"/>
    </row>
    <row r="120" spans="3:30" s="8" customFormat="1" x14ac:dyDescent="0.25">
      <c r="C120" s="10"/>
      <c r="AD120" s="10"/>
    </row>
    <row r="121" spans="3:30" s="8" customFormat="1" x14ac:dyDescent="0.25">
      <c r="C121" s="10"/>
      <c r="AD121" s="10"/>
    </row>
    <row r="122" spans="3:30" s="8" customFormat="1" x14ac:dyDescent="0.25">
      <c r="C122" s="10"/>
      <c r="AD122" s="10"/>
    </row>
    <row r="123" spans="3:30" s="8" customFormat="1" x14ac:dyDescent="0.25">
      <c r="C123" s="10"/>
      <c r="AD123" s="10"/>
    </row>
    <row r="124" spans="3:30" s="8" customFormat="1" x14ac:dyDescent="0.25">
      <c r="C124" s="10"/>
      <c r="AD124" s="10"/>
    </row>
    <row r="125" spans="3:30" s="8" customFormat="1" x14ac:dyDescent="0.25">
      <c r="C125" s="10"/>
      <c r="AD125" s="10"/>
    </row>
    <row r="126" spans="3:30" s="8" customFormat="1" x14ac:dyDescent="0.25">
      <c r="C126" s="10"/>
      <c r="AD126" s="10"/>
    </row>
    <row r="127" spans="3:30" s="8" customFormat="1" x14ac:dyDescent="0.25">
      <c r="C127" s="10"/>
      <c r="AD127" s="10"/>
    </row>
    <row r="128" spans="3:30" s="8" customFormat="1" x14ac:dyDescent="0.25">
      <c r="C128" s="10"/>
      <c r="AD128" s="10"/>
    </row>
    <row r="129" spans="3:30" s="8" customFormat="1" x14ac:dyDescent="0.25">
      <c r="C129" s="10"/>
      <c r="AD129" s="10"/>
    </row>
    <row r="130" spans="3:30" s="8" customFormat="1" x14ac:dyDescent="0.25">
      <c r="C130" s="10"/>
      <c r="AD130" s="10"/>
    </row>
    <row r="131" spans="3:30" s="8" customFormat="1" x14ac:dyDescent="0.25">
      <c r="C131" s="10"/>
      <c r="AD131" s="10"/>
    </row>
    <row r="132" spans="3:30" s="8" customFormat="1" x14ac:dyDescent="0.25">
      <c r="C132" s="10"/>
      <c r="AD132" s="10"/>
    </row>
    <row r="133" spans="3:30" s="8" customFormat="1" x14ac:dyDescent="0.25">
      <c r="C133" s="10"/>
      <c r="AD133" s="10"/>
    </row>
    <row r="134" spans="3:30" s="8" customFormat="1" x14ac:dyDescent="0.25">
      <c r="C134" s="10"/>
      <c r="AD134" s="10"/>
    </row>
    <row r="135" spans="3:30" s="8" customFormat="1" x14ac:dyDescent="0.25">
      <c r="C135" s="10"/>
      <c r="AD135" s="10"/>
    </row>
    <row r="136" spans="3:30" s="8" customFormat="1" x14ac:dyDescent="0.25">
      <c r="C136" s="10"/>
      <c r="AD136" s="10"/>
    </row>
    <row r="137" spans="3:30" s="8" customFormat="1" x14ac:dyDescent="0.25">
      <c r="C137" s="10"/>
      <c r="AD137" s="10"/>
    </row>
    <row r="138" spans="3:30" s="8" customFormat="1" x14ac:dyDescent="0.25">
      <c r="C138" s="10"/>
      <c r="AD138" s="10"/>
    </row>
    <row r="139" spans="3:30" s="8" customFormat="1" x14ac:dyDescent="0.25">
      <c r="C139" s="10"/>
      <c r="AD139" s="10"/>
    </row>
    <row r="140" spans="3:30" s="8" customFormat="1" x14ac:dyDescent="0.25">
      <c r="C140" s="10"/>
      <c r="AD140" s="10"/>
    </row>
    <row r="141" spans="3:30" s="8" customFormat="1" x14ac:dyDescent="0.25">
      <c r="C141" s="10"/>
      <c r="AD141" s="10"/>
    </row>
    <row r="142" spans="3:30" s="8" customFormat="1" x14ac:dyDescent="0.25">
      <c r="C142" s="10"/>
      <c r="AD142" s="10"/>
    </row>
    <row r="143" spans="3:30" s="8" customFormat="1" x14ac:dyDescent="0.25">
      <c r="C143" s="10"/>
      <c r="AD143" s="10"/>
    </row>
    <row r="144" spans="3:30" s="8" customFormat="1" x14ac:dyDescent="0.25">
      <c r="C144" s="10"/>
      <c r="AD144" s="10"/>
    </row>
    <row r="145" spans="3:30" s="8" customFormat="1" x14ac:dyDescent="0.25">
      <c r="C145" s="10"/>
      <c r="AD145" s="10"/>
    </row>
    <row r="146" spans="3:30" s="8" customFormat="1" x14ac:dyDescent="0.25">
      <c r="C146" s="10"/>
      <c r="AD146" s="10"/>
    </row>
    <row r="147" spans="3:30" s="8" customFormat="1" x14ac:dyDescent="0.25">
      <c r="C147" s="10"/>
      <c r="AD147" s="10"/>
    </row>
    <row r="148" spans="3:30" s="8" customFormat="1" x14ac:dyDescent="0.25">
      <c r="C148" s="10"/>
      <c r="AD148" s="10"/>
    </row>
    <row r="149" spans="3:30" s="8" customFormat="1" x14ac:dyDescent="0.25">
      <c r="C149" s="10"/>
      <c r="AD149" s="10"/>
    </row>
    <row r="150" spans="3:30" s="8" customFormat="1" x14ac:dyDescent="0.25">
      <c r="C150" s="10"/>
      <c r="AD150" s="10"/>
    </row>
    <row r="151" spans="3:30" s="8" customFormat="1" x14ac:dyDescent="0.25">
      <c r="C151" s="10"/>
      <c r="AD151" s="10"/>
    </row>
    <row r="152" spans="3:30" s="8" customFormat="1" x14ac:dyDescent="0.25">
      <c r="C152" s="10"/>
      <c r="AD152" s="10"/>
    </row>
    <row r="153" spans="3:30" s="8" customFormat="1" x14ac:dyDescent="0.25">
      <c r="C153" s="10"/>
      <c r="AD153" s="10"/>
    </row>
    <row r="154" spans="3:30" s="8" customFormat="1" x14ac:dyDescent="0.25">
      <c r="C154" s="10"/>
      <c r="AD154" s="10"/>
    </row>
    <row r="155" spans="3:30" s="8" customFormat="1" x14ac:dyDescent="0.25">
      <c r="C155" s="10"/>
      <c r="AD155" s="10"/>
    </row>
    <row r="156" spans="3:30" s="8" customFormat="1" x14ac:dyDescent="0.25">
      <c r="C156" s="10"/>
      <c r="AD156" s="10"/>
    </row>
    <row r="157" spans="3:30" s="8" customFormat="1" x14ac:dyDescent="0.25">
      <c r="C157" s="10"/>
      <c r="AD157" s="10"/>
    </row>
    <row r="158" spans="3:30" s="8" customFormat="1" x14ac:dyDescent="0.25">
      <c r="C158" s="10"/>
      <c r="AD158" s="10"/>
    </row>
    <row r="159" spans="3:30" s="8" customFormat="1" x14ac:dyDescent="0.25">
      <c r="C159" s="10"/>
      <c r="AD159" s="10"/>
    </row>
    <row r="160" spans="3:30" s="8" customFormat="1" x14ac:dyDescent="0.25">
      <c r="C160" s="10"/>
      <c r="AD160" s="10"/>
    </row>
    <row r="161" spans="3:30" s="8" customFormat="1" x14ac:dyDescent="0.25">
      <c r="C161" s="10"/>
      <c r="AD161" s="10"/>
    </row>
    <row r="162" spans="3:30" s="8" customFormat="1" x14ac:dyDescent="0.25">
      <c r="C162" s="10"/>
      <c r="AD162" s="10"/>
    </row>
    <row r="163" spans="3:30" s="8" customFormat="1" x14ac:dyDescent="0.25">
      <c r="C163" s="10"/>
      <c r="AD163" s="10"/>
    </row>
    <row r="164" spans="3:30" s="8" customFormat="1" x14ac:dyDescent="0.25">
      <c r="C164" s="10"/>
      <c r="AD164" s="10"/>
    </row>
    <row r="165" spans="3:30" s="8" customFormat="1" x14ac:dyDescent="0.25">
      <c r="C165" s="10"/>
      <c r="AD165" s="10"/>
    </row>
    <row r="166" spans="3:30" s="8" customFormat="1" x14ac:dyDescent="0.25">
      <c r="C166" s="10"/>
      <c r="AD166" s="10"/>
    </row>
    <row r="167" spans="3:30" s="8" customFormat="1" x14ac:dyDescent="0.25">
      <c r="C167" s="10"/>
      <c r="AD167" s="10"/>
    </row>
    <row r="168" spans="3:30" s="8" customFormat="1" x14ac:dyDescent="0.25">
      <c r="C168" s="10"/>
      <c r="AD168" s="10"/>
    </row>
    <row r="169" spans="3:30" s="8" customFormat="1" x14ac:dyDescent="0.25">
      <c r="C169" s="10"/>
      <c r="AD169" s="10"/>
    </row>
    <row r="170" spans="3:30" s="8" customFormat="1" x14ac:dyDescent="0.25">
      <c r="C170" s="10"/>
      <c r="AD170" s="10"/>
    </row>
    <row r="171" spans="3:30" s="8" customFormat="1" x14ac:dyDescent="0.25">
      <c r="C171" s="10"/>
      <c r="AD171" s="10"/>
    </row>
    <row r="172" spans="3:30" s="8" customFormat="1" x14ac:dyDescent="0.25">
      <c r="C172" s="10"/>
      <c r="AD172" s="10"/>
    </row>
    <row r="173" spans="3:30" s="8" customFormat="1" x14ac:dyDescent="0.25">
      <c r="C173" s="10"/>
      <c r="AD173" s="10"/>
    </row>
    <row r="174" spans="3:30" s="8" customFormat="1" x14ac:dyDescent="0.25">
      <c r="C174" s="10"/>
      <c r="AD174" s="10"/>
    </row>
    <row r="175" spans="3:30" s="8" customFormat="1" x14ac:dyDescent="0.25">
      <c r="C175" s="10"/>
      <c r="AD175" s="10"/>
    </row>
    <row r="176" spans="3:30" s="8" customFormat="1" x14ac:dyDescent="0.25">
      <c r="C176" s="10"/>
      <c r="AD176" s="10"/>
    </row>
    <row r="177" spans="3:30" s="8" customFormat="1" x14ac:dyDescent="0.25">
      <c r="C177" s="10"/>
      <c r="AD177" s="10"/>
    </row>
    <row r="178" spans="3:30" s="8" customFormat="1" x14ac:dyDescent="0.25">
      <c r="C178" s="10"/>
      <c r="AD178" s="10"/>
    </row>
    <row r="179" spans="3:30" s="8" customFormat="1" x14ac:dyDescent="0.25">
      <c r="C179" s="10"/>
      <c r="AD179" s="10"/>
    </row>
    <row r="180" spans="3:30" s="8" customFormat="1" x14ac:dyDescent="0.25">
      <c r="C180" s="10"/>
      <c r="AD180" s="10"/>
    </row>
    <row r="181" spans="3:30" s="8" customFormat="1" x14ac:dyDescent="0.25">
      <c r="C181" s="10"/>
      <c r="AD181" s="10"/>
    </row>
    <row r="182" spans="3:30" s="8" customFormat="1" x14ac:dyDescent="0.25">
      <c r="C182" s="10"/>
      <c r="AD182" s="10"/>
    </row>
    <row r="183" spans="3:30" s="8" customFormat="1" x14ac:dyDescent="0.25">
      <c r="C183" s="10"/>
      <c r="AD183" s="10"/>
    </row>
    <row r="184" spans="3:30" s="8" customFormat="1" x14ac:dyDescent="0.25">
      <c r="C184" s="10"/>
      <c r="AD184" s="10"/>
    </row>
    <row r="185" spans="3:30" s="8" customFormat="1" x14ac:dyDescent="0.25">
      <c r="C185" s="10"/>
      <c r="AD185" s="10"/>
    </row>
    <row r="186" spans="3:30" s="8" customFormat="1" x14ac:dyDescent="0.25">
      <c r="C186" s="10"/>
      <c r="AD186" s="10"/>
    </row>
    <row r="187" spans="3:30" s="8" customFormat="1" x14ac:dyDescent="0.25">
      <c r="C187" s="10"/>
      <c r="AD187" s="10"/>
    </row>
    <row r="188" spans="3:30" s="8" customFormat="1" x14ac:dyDescent="0.25">
      <c r="C188" s="10"/>
      <c r="AD188" s="10"/>
    </row>
    <row r="189" spans="3:30" s="8" customFormat="1" x14ac:dyDescent="0.25">
      <c r="C189" s="10"/>
      <c r="AD189" s="10"/>
    </row>
    <row r="190" spans="3:30" s="8" customFormat="1" x14ac:dyDescent="0.25">
      <c r="C190" s="10"/>
      <c r="AD190" s="10"/>
    </row>
    <row r="191" spans="3:30" s="8" customFormat="1" x14ac:dyDescent="0.25">
      <c r="C191" s="10"/>
      <c r="AD191" s="10"/>
    </row>
    <row r="192" spans="3:30" s="8" customFormat="1" x14ac:dyDescent="0.25">
      <c r="C192" s="10"/>
      <c r="AD192" s="10"/>
    </row>
    <row r="193" spans="3:30" s="8" customFormat="1" x14ac:dyDescent="0.25">
      <c r="C193" s="10"/>
      <c r="AD193" s="10"/>
    </row>
    <row r="194" spans="3:30" s="8" customFormat="1" x14ac:dyDescent="0.25">
      <c r="C194" s="10"/>
      <c r="AD194" s="10"/>
    </row>
    <row r="195" spans="3:30" s="8" customFormat="1" x14ac:dyDescent="0.25">
      <c r="C195" s="10"/>
      <c r="AD195" s="10"/>
    </row>
    <row r="196" spans="3:30" s="8" customFormat="1" x14ac:dyDescent="0.25">
      <c r="C196" s="10"/>
      <c r="AD196" s="10"/>
    </row>
    <row r="197" spans="3:30" s="8" customFormat="1" x14ac:dyDescent="0.25">
      <c r="C197" s="10"/>
      <c r="AD197" s="10"/>
    </row>
    <row r="198" spans="3:30" s="8" customFormat="1" x14ac:dyDescent="0.25">
      <c r="C198" s="10"/>
      <c r="AD198" s="10"/>
    </row>
    <row r="199" spans="3:30" s="8" customFormat="1" x14ac:dyDescent="0.25">
      <c r="C199" s="10"/>
      <c r="AD199" s="10"/>
    </row>
    <row r="200" spans="3:30" s="8" customFormat="1" x14ac:dyDescent="0.25">
      <c r="C200" s="10"/>
      <c r="AD200" s="10"/>
    </row>
    <row r="201" spans="3:30" s="8" customFormat="1" x14ac:dyDescent="0.25">
      <c r="C201" s="10"/>
      <c r="AD201" s="10"/>
    </row>
    <row r="202" spans="3:30" s="8" customFormat="1" x14ac:dyDescent="0.25">
      <c r="C202" s="10"/>
      <c r="AD202" s="10"/>
    </row>
    <row r="203" spans="3:30" s="8" customFormat="1" x14ac:dyDescent="0.25">
      <c r="C203" s="10"/>
      <c r="AD203" s="10"/>
    </row>
    <row r="204" spans="3:30" s="8" customFormat="1" x14ac:dyDescent="0.25">
      <c r="C204" s="10"/>
      <c r="AD204" s="10"/>
    </row>
    <row r="205" spans="3:30" s="8" customFormat="1" x14ac:dyDescent="0.25">
      <c r="C205" s="10"/>
      <c r="AD205" s="10"/>
    </row>
    <row r="206" spans="3:30" s="8" customFormat="1" x14ac:dyDescent="0.25">
      <c r="C206" s="10"/>
      <c r="AD206" s="10"/>
    </row>
    <row r="207" spans="3:30" s="8" customFormat="1" x14ac:dyDescent="0.25">
      <c r="C207" s="10"/>
      <c r="AD207" s="10"/>
    </row>
    <row r="208" spans="3:30" s="8" customFormat="1" x14ac:dyDescent="0.25">
      <c r="C208" s="10"/>
      <c r="AD208" s="10"/>
    </row>
    <row r="209" spans="3:30" s="8" customFormat="1" x14ac:dyDescent="0.25">
      <c r="C209" s="10"/>
      <c r="AD209" s="10"/>
    </row>
    <row r="210" spans="3:30" s="8" customFormat="1" x14ac:dyDescent="0.25">
      <c r="C210" s="10"/>
      <c r="AD210" s="10"/>
    </row>
    <row r="211" spans="3:30" s="8" customFormat="1" x14ac:dyDescent="0.25">
      <c r="C211" s="10"/>
      <c r="AD211" s="10"/>
    </row>
    <row r="212" spans="3:30" s="8" customFormat="1" x14ac:dyDescent="0.25">
      <c r="C212" s="10"/>
      <c r="AD212" s="10"/>
    </row>
    <row r="213" spans="3:30" s="8" customFormat="1" x14ac:dyDescent="0.25">
      <c r="C213" s="10"/>
      <c r="AD213" s="10"/>
    </row>
    <row r="214" spans="3:30" s="8" customFormat="1" x14ac:dyDescent="0.25">
      <c r="C214" s="10"/>
      <c r="AD214" s="10"/>
    </row>
    <row r="215" spans="3:30" s="8" customFormat="1" x14ac:dyDescent="0.25">
      <c r="C215" s="10"/>
      <c r="AD215" s="10"/>
    </row>
    <row r="216" spans="3:30" s="8" customFormat="1" x14ac:dyDescent="0.25">
      <c r="C216" s="10"/>
      <c r="AD216" s="10"/>
    </row>
    <row r="217" spans="3:30" s="8" customFormat="1" x14ac:dyDescent="0.25">
      <c r="C217" s="10"/>
      <c r="AD217" s="10"/>
    </row>
    <row r="218" spans="3:30" s="8" customFormat="1" x14ac:dyDescent="0.25">
      <c r="C218" s="10"/>
      <c r="AD218" s="10"/>
    </row>
    <row r="219" spans="3:30" s="8" customFormat="1" x14ac:dyDescent="0.25">
      <c r="C219" s="10"/>
      <c r="AD219" s="10"/>
    </row>
    <row r="220" spans="3:30" s="8" customFormat="1" x14ac:dyDescent="0.25">
      <c r="C220" s="10"/>
      <c r="AD220" s="10"/>
    </row>
    <row r="221" spans="3:30" s="8" customFormat="1" x14ac:dyDescent="0.25">
      <c r="C221" s="10"/>
      <c r="AD221" s="10"/>
    </row>
    <row r="222" spans="3:30" s="8" customFormat="1" x14ac:dyDescent="0.25">
      <c r="C222" s="10"/>
      <c r="AD222" s="10"/>
    </row>
    <row r="223" spans="3:30" s="8" customFormat="1" x14ac:dyDescent="0.25">
      <c r="C223" s="10"/>
      <c r="AD223" s="10"/>
    </row>
    <row r="224" spans="3:30" s="8" customFormat="1" x14ac:dyDescent="0.25">
      <c r="C224" s="10"/>
      <c r="AD224" s="10"/>
    </row>
    <row r="225" spans="3:30" s="8" customFormat="1" x14ac:dyDescent="0.25">
      <c r="C225" s="10"/>
      <c r="AD225" s="10"/>
    </row>
    <row r="226" spans="3:30" s="8" customFormat="1" x14ac:dyDescent="0.25">
      <c r="C226" s="10"/>
      <c r="AD226" s="10"/>
    </row>
    <row r="227" spans="3:30" s="8" customFormat="1" x14ac:dyDescent="0.25">
      <c r="C227" s="10"/>
      <c r="AD227" s="10"/>
    </row>
    <row r="228" spans="3:30" s="8" customFormat="1" x14ac:dyDescent="0.25">
      <c r="C228" s="10"/>
      <c r="AD228" s="10"/>
    </row>
    <row r="229" spans="3:30" s="8" customFormat="1" x14ac:dyDescent="0.25">
      <c r="C229" s="10"/>
      <c r="AD229" s="10"/>
    </row>
    <row r="230" spans="3:30" s="8" customFormat="1" x14ac:dyDescent="0.25">
      <c r="C230" s="10"/>
      <c r="AD230" s="10"/>
    </row>
    <row r="231" spans="3:30" s="8" customFormat="1" x14ac:dyDescent="0.25">
      <c r="C231" s="10"/>
      <c r="AD231" s="10"/>
    </row>
    <row r="232" spans="3:30" s="8" customFormat="1" x14ac:dyDescent="0.25">
      <c r="C232" s="10"/>
      <c r="AD232" s="10"/>
    </row>
    <row r="233" spans="3:30" s="8" customFormat="1" x14ac:dyDescent="0.25">
      <c r="C233" s="10"/>
      <c r="AD233" s="10"/>
    </row>
    <row r="234" spans="3:30" s="8" customFormat="1" x14ac:dyDescent="0.25">
      <c r="C234" s="10"/>
      <c r="AD234" s="10"/>
    </row>
    <row r="235" spans="3:30" s="8" customFormat="1" x14ac:dyDescent="0.25">
      <c r="C235" s="10"/>
      <c r="AD235" s="10"/>
    </row>
    <row r="236" spans="3:30" s="8" customFormat="1" x14ac:dyDescent="0.25">
      <c r="C236" s="10"/>
      <c r="AD236" s="10"/>
    </row>
    <row r="237" spans="3:30" s="8" customFormat="1" x14ac:dyDescent="0.25">
      <c r="C237" s="10"/>
      <c r="AD237" s="10"/>
    </row>
    <row r="238" spans="3:30" s="8" customFormat="1" x14ac:dyDescent="0.25">
      <c r="C238" s="10"/>
      <c r="AD238" s="10"/>
    </row>
    <row r="239" spans="3:30" s="8" customFormat="1" x14ac:dyDescent="0.25">
      <c r="C239" s="10"/>
      <c r="AD239" s="10"/>
    </row>
    <row r="240" spans="3:30" s="8" customFormat="1" x14ac:dyDescent="0.25">
      <c r="C240" s="10"/>
      <c r="AD240" s="10"/>
    </row>
    <row r="241" spans="3:30" s="8" customFormat="1" x14ac:dyDescent="0.25">
      <c r="C241" s="10"/>
      <c r="AD241" s="10"/>
    </row>
    <row r="242" spans="3:30" s="8" customFormat="1" x14ac:dyDescent="0.25">
      <c r="C242" s="10"/>
      <c r="AD242" s="10"/>
    </row>
    <row r="243" spans="3:30" s="8" customFormat="1" x14ac:dyDescent="0.25">
      <c r="C243" s="10"/>
      <c r="AD243" s="10"/>
    </row>
    <row r="244" spans="3:30" s="8" customFormat="1" x14ac:dyDescent="0.25">
      <c r="C244" s="10"/>
      <c r="AD244" s="10"/>
    </row>
    <row r="245" spans="3:30" s="8" customFormat="1" x14ac:dyDescent="0.25">
      <c r="C245" s="10"/>
      <c r="AD245" s="10"/>
    </row>
    <row r="246" spans="3:30" s="8" customFormat="1" x14ac:dyDescent="0.25">
      <c r="C246" s="10"/>
      <c r="AD246" s="10"/>
    </row>
    <row r="247" spans="3:30" s="8" customFormat="1" x14ac:dyDescent="0.25">
      <c r="C247" s="10"/>
      <c r="AD247" s="10"/>
    </row>
    <row r="248" spans="3:30" s="8" customFormat="1" x14ac:dyDescent="0.25">
      <c r="C248" s="10"/>
      <c r="AD248" s="10"/>
    </row>
    <row r="249" spans="3:30" s="8" customFormat="1" x14ac:dyDescent="0.25">
      <c r="C249" s="10"/>
      <c r="AD249" s="10"/>
    </row>
    <row r="250" spans="3:30" s="8" customFormat="1" x14ac:dyDescent="0.25">
      <c r="C250" s="10"/>
      <c r="AD250" s="10"/>
    </row>
    <row r="251" spans="3:30" s="8" customFormat="1" x14ac:dyDescent="0.25">
      <c r="C251" s="10"/>
      <c r="AD251" s="10"/>
    </row>
    <row r="252" spans="3:30" s="8" customFormat="1" x14ac:dyDescent="0.25">
      <c r="C252" s="10"/>
      <c r="AD252" s="10"/>
    </row>
    <row r="253" spans="3:30" s="8" customFormat="1" x14ac:dyDescent="0.25">
      <c r="C253" s="10"/>
      <c r="AD253" s="10"/>
    </row>
    <row r="254" spans="3:30" s="8" customFormat="1" x14ac:dyDescent="0.25">
      <c r="C254" s="10"/>
      <c r="AD254" s="10"/>
    </row>
    <row r="255" spans="3:30" s="8" customFormat="1" x14ac:dyDescent="0.25">
      <c r="C255" s="10"/>
      <c r="AD255" s="10"/>
    </row>
    <row r="256" spans="3:30" s="8" customFormat="1" x14ac:dyDescent="0.25">
      <c r="C256" s="10"/>
      <c r="AD256" s="10"/>
    </row>
    <row r="257" spans="3:30" s="8" customFormat="1" x14ac:dyDescent="0.25">
      <c r="C257" s="10"/>
      <c r="AD257" s="10"/>
    </row>
    <row r="258" spans="3:30" s="8" customFormat="1" x14ac:dyDescent="0.25">
      <c r="C258" s="10"/>
      <c r="AD258" s="10"/>
    </row>
    <row r="259" spans="3:30" s="8" customFormat="1" x14ac:dyDescent="0.25">
      <c r="C259" s="10"/>
      <c r="AD259" s="10"/>
    </row>
    <row r="260" spans="3:30" s="8" customFormat="1" x14ac:dyDescent="0.25">
      <c r="C260" s="10"/>
      <c r="AD260" s="10"/>
    </row>
    <row r="261" spans="3:30" s="8" customFormat="1" x14ac:dyDescent="0.25">
      <c r="C261" s="10"/>
      <c r="AD261" s="10"/>
    </row>
    <row r="262" spans="3:30" s="8" customFormat="1" x14ac:dyDescent="0.25">
      <c r="C262" s="10"/>
      <c r="AD262" s="10"/>
    </row>
    <row r="263" spans="3:30" s="8" customFormat="1" x14ac:dyDescent="0.25">
      <c r="C263" s="10"/>
      <c r="AD263" s="10"/>
    </row>
    <row r="264" spans="3:30" s="8" customFormat="1" x14ac:dyDescent="0.25">
      <c r="C264" s="10"/>
      <c r="AD264" s="10"/>
    </row>
    <row r="265" spans="3:30" s="8" customFormat="1" x14ac:dyDescent="0.25">
      <c r="C265" s="10"/>
      <c r="AD265" s="10"/>
    </row>
    <row r="266" spans="3:30" s="8" customFormat="1" x14ac:dyDescent="0.25">
      <c r="C266" s="10"/>
      <c r="AD266" s="10"/>
    </row>
    <row r="267" spans="3:30" s="8" customFormat="1" x14ac:dyDescent="0.25">
      <c r="C267" s="10"/>
      <c r="AD267" s="10"/>
    </row>
    <row r="268" spans="3:30" s="8" customFormat="1" x14ac:dyDescent="0.25">
      <c r="C268" s="10"/>
      <c r="AD268" s="10"/>
    </row>
    <row r="269" spans="3:30" s="8" customFormat="1" x14ac:dyDescent="0.25">
      <c r="C269" s="10"/>
      <c r="AD269" s="10"/>
    </row>
    <row r="270" spans="3:30" s="8" customFormat="1" x14ac:dyDescent="0.25">
      <c r="C270" s="10"/>
      <c r="AD270" s="10"/>
    </row>
    <row r="271" spans="3:30" s="8" customFormat="1" x14ac:dyDescent="0.25">
      <c r="C271" s="10"/>
      <c r="AD271" s="10"/>
    </row>
    <row r="272" spans="3:30" s="8" customFormat="1" x14ac:dyDescent="0.25">
      <c r="C272" s="10"/>
      <c r="AD272" s="10"/>
    </row>
    <row r="273" spans="3:30" s="8" customFormat="1" x14ac:dyDescent="0.25">
      <c r="C273" s="10"/>
      <c r="AD273" s="10"/>
    </row>
    <row r="274" spans="3:30" s="8" customFormat="1" x14ac:dyDescent="0.25">
      <c r="C274" s="10"/>
      <c r="AD274" s="10"/>
    </row>
    <row r="275" spans="3:30" s="8" customFormat="1" x14ac:dyDescent="0.25">
      <c r="C275" s="10"/>
      <c r="AD275" s="10"/>
    </row>
    <row r="276" spans="3:30" s="8" customFormat="1" x14ac:dyDescent="0.25">
      <c r="C276" s="10"/>
      <c r="AD276" s="10"/>
    </row>
    <row r="277" spans="3:30" s="8" customFormat="1" x14ac:dyDescent="0.25">
      <c r="C277" s="10"/>
      <c r="AD277" s="10"/>
    </row>
    <row r="278" spans="3:30" s="8" customFormat="1" x14ac:dyDescent="0.25">
      <c r="C278" s="10"/>
      <c r="AD278" s="10"/>
    </row>
    <row r="279" spans="3:30" s="8" customFormat="1" x14ac:dyDescent="0.25">
      <c r="C279" s="10"/>
      <c r="AD279" s="10"/>
    </row>
    <row r="280" spans="3:30" s="8" customFormat="1" x14ac:dyDescent="0.25">
      <c r="C280" s="10"/>
      <c r="AD280" s="10"/>
    </row>
    <row r="281" spans="3:30" s="8" customFormat="1" x14ac:dyDescent="0.25">
      <c r="C281" s="10"/>
      <c r="AD281" s="10"/>
    </row>
    <row r="282" spans="3:30" s="8" customFormat="1" x14ac:dyDescent="0.25">
      <c r="C282" s="10"/>
      <c r="AD282" s="10"/>
    </row>
    <row r="283" spans="3:30" s="8" customFormat="1" x14ac:dyDescent="0.25">
      <c r="C283" s="10"/>
      <c r="AD283" s="10"/>
    </row>
    <row r="284" spans="3:30" s="8" customFormat="1" x14ac:dyDescent="0.25">
      <c r="C284" s="10"/>
      <c r="AD284" s="10"/>
    </row>
    <row r="285" spans="3:30" s="8" customFormat="1" x14ac:dyDescent="0.25">
      <c r="C285" s="10"/>
      <c r="AD285" s="10"/>
    </row>
    <row r="286" spans="3:30" s="8" customFormat="1" x14ac:dyDescent="0.25">
      <c r="C286" s="10"/>
      <c r="AD286" s="10"/>
    </row>
    <row r="287" spans="3:30" s="8" customFormat="1" x14ac:dyDescent="0.25">
      <c r="C287" s="10"/>
      <c r="AD287" s="10"/>
    </row>
    <row r="288" spans="3:30" s="8" customFormat="1" x14ac:dyDescent="0.25">
      <c r="C288" s="10"/>
      <c r="AD288" s="10"/>
    </row>
    <row r="289" spans="3:30" s="8" customFormat="1" x14ac:dyDescent="0.25">
      <c r="C289" s="10"/>
      <c r="AD289" s="10"/>
    </row>
    <row r="290" spans="3:30" s="8" customFormat="1" x14ac:dyDescent="0.25">
      <c r="C290" s="10"/>
      <c r="AD290" s="10"/>
    </row>
    <row r="291" spans="3:30" s="8" customFormat="1" x14ac:dyDescent="0.25">
      <c r="C291" s="10"/>
      <c r="AD291" s="10"/>
    </row>
    <row r="292" spans="3:30" s="8" customFormat="1" x14ac:dyDescent="0.25">
      <c r="C292" s="10"/>
      <c r="AD292" s="10"/>
    </row>
    <row r="293" spans="3:30" s="8" customFormat="1" x14ac:dyDescent="0.25">
      <c r="C293" s="10"/>
      <c r="AD293" s="10"/>
    </row>
    <row r="294" spans="3:30" s="8" customFormat="1" x14ac:dyDescent="0.25">
      <c r="C294" s="10"/>
      <c r="AD294" s="10"/>
    </row>
    <row r="295" spans="3:30" s="8" customFormat="1" x14ac:dyDescent="0.25">
      <c r="C295" s="10"/>
      <c r="AD295" s="10"/>
    </row>
    <row r="296" spans="3:30" s="8" customFormat="1" x14ac:dyDescent="0.25">
      <c r="C296" s="10"/>
      <c r="AD296" s="10"/>
    </row>
    <row r="297" spans="3:30" s="8" customFormat="1" x14ac:dyDescent="0.25">
      <c r="C297" s="10"/>
      <c r="AD297" s="10"/>
    </row>
    <row r="298" spans="3:30" s="8" customFormat="1" x14ac:dyDescent="0.25">
      <c r="C298" s="10"/>
      <c r="AD298" s="10"/>
    </row>
    <row r="299" spans="3:30" s="8" customFormat="1" x14ac:dyDescent="0.25">
      <c r="C299" s="10"/>
      <c r="AD299" s="10"/>
    </row>
    <row r="300" spans="3:30" s="8" customFormat="1" x14ac:dyDescent="0.25">
      <c r="C300" s="10"/>
      <c r="AD300" s="10"/>
    </row>
    <row r="301" spans="3:30" s="8" customFormat="1" x14ac:dyDescent="0.25">
      <c r="C301" s="10"/>
      <c r="AD301" s="10"/>
    </row>
    <row r="302" spans="3:30" s="8" customFormat="1" x14ac:dyDescent="0.25">
      <c r="C302" s="10"/>
      <c r="AD302" s="10"/>
    </row>
    <row r="303" spans="3:30" s="8" customFormat="1" x14ac:dyDescent="0.25">
      <c r="C303" s="10"/>
      <c r="AD303" s="10"/>
    </row>
    <row r="304" spans="3:30" s="8" customFormat="1" x14ac:dyDescent="0.25">
      <c r="C304" s="10"/>
      <c r="AD304" s="10"/>
    </row>
    <row r="305" spans="3:30" s="8" customFormat="1" x14ac:dyDescent="0.25">
      <c r="C305" s="10"/>
      <c r="AD305" s="10"/>
    </row>
    <row r="306" spans="3:30" s="8" customFormat="1" x14ac:dyDescent="0.25">
      <c r="C306" s="10"/>
      <c r="AD306" s="10"/>
    </row>
    <row r="307" spans="3:30" s="8" customFormat="1" x14ac:dyDescent="0.25">
      <c r="C307" s="10"/>
      <c r="AD307" s="10"/>
    </row>
    <row r="308" spans="3:30" s="8" customFormat="1" x14ac:dyDescent="0.25">
      <c r="C308" s="10"/>
      <c r="AD308" s="10"/>
    </row>
    <row r="309" spans="3:30" s="8" customFormat="1" x14ac:dyDescent="0.25">
      <c r="C309" s="10"/>
      <c r="AD309" s="10"/>
    </row>
    <row r="310" spans="3:30" s="8" customFormat="1" x14ac:dyDescent="0.25">
      <c r="C310" s="10"/>
      <c r="AD310" s="10"/>
    </row>
    <row r="311" spans="3:30" s="8" customFormat="1" x14ac:dyDescent="0.25">
      <c r="C311" s="10"/>
      <c r="AD311" s="10"/>
    </row>
    <row r="312" spans="3:30" s="8" customFormat="1" x14ac:dyDescent="0.25">
      <c r="C312" s="10"/>
      <c r="AD312" s="10"/>
    </row>
    <row r="313" spans="3:30" s="8" customFormat="1" x14ac:dyDescent="0.25">
      <c r="C313" s="10"/>
      <c r="AD313" s="10"/>
    </row>
    <row r="314" spans="3:30" s="8" customFormat="1" x14ac:dyDescent="0.25">
      <c r="C314" s="10"/>
      <c r="AD314" s="10"/>
    </row>
    <row r="315" spans="3:30" s="8" customFormat="1" x14ac:dyDescent="0.25">
      <c r="C315" s="10"/>
      <c r="AD315" s="10"/>
    </row>
    <row r="316" spans="3:30" s="8" customFormat="1" x14ac:dyDescent="0.25">
      <c r="C316" s="10"/>
      <c r="AD316" s="10"/>
    </row>
    <row r="317" spans="3:30" s="8" customFormat="1" x14ac:dyDescent="0.25">
      <c r="C317" s="10"/>
      <c r="AD317" s="10"/>
    </row>
    <row r="318" spans="3:30" s="8" customFormat="1" x14ac:dyDescent="0.25">
      <c r="C318" s="10"/>
      <c r="AD318" s="10"/>
    </row>
    <row r="319" spans="3:30" s="8" customFormat="1" x14ac:dyDescent="0.25">
      <c r="C319" s="10"/>
      <c r="AD319" s="10"/>
    </row>
    <row r="320" spans="3:30" s="8" customFormat="1" x14ac:dyDescent="0.25">
      <c r="C320" s="10"/>
      <c r="AD320" s="10"/>
    </row>
    <row r="321" spans="3:30" s="8" customFormat="1" x14ac:dyDescent="0.25">
      <c r="C321" s="10"/>
      <c r="AD321" s="10"/>
    </row>
    <row r="322" spans="3:30" s="8" customFormat="1" x14ac:dyDescent="0.25">
      <c r="C322" s="10"/>
      <c r="AD322" s="10"/>
    </row>
    <row r="323" spans="3:30" s="8" customFormat="1" x14ac:dyDescent="0.25">
      <c r="C323" s="10"/>
      <c r="AD323" s="10"/>
    </row>
    <row r="324" spans="3:30" s="8" customFormat="1" x14ac:dyDescent="0.25">
      <c r="C324" s="10"/>
      <c r="AD324" s="10"/>
    </row>
    <row r="325" spans="3:30" s="8" customFormat="1" x14ac:dyDescent="0.25">
      <c r="C325" s="10"/>
      <c r="AD325" s="10"/>
    </row>
    <row r="326" spans="3:30" s="8" customFormat="1" x14ac:dyDescent="0.25">
      <c r="C326" s="10"/>
      <c r="AD326" s="10"/>
    </row>
    <row r="327" spans="3:30" s="8" customFormat="1" x14ac:dyDescent="0.25">
      <c r="C327" s="10"/>
      <c r="AD327" s="10"/>
    </row>
    <row r="328" spans="3:30" s="8" customFormat="1" x14ac:dyDescent="0.25">
      <c r="C328" s="10"/>
      <c r="AD328" s="10"/>
    </row>
    <row r="329" spans="3:30" s="8" customFormat="1" x14ac:dyDescent="0.25">
      <c r="C329" s="10"/>
      <c r="AD329" s="10"/>
    </row>
    <row r="330" spans="3:30" s="8" customFormat="1" x14ac:dyDescent="0.25">
      <c r="C330" s="10"/>
      <c r="AD330" s="10"/>
    </row>
    <row r="331" spans="3:30" s="8" customFormat="1" x14ac:dyDescent="0.25">
      <c r="C331" s="10"/>
      <c r="AD331" s="10"/>
    </row>
    <row r="332" spans="3:30" s="8" customFormat="1" x14ac:dyDescent="0.25">
      <c r="C332" s="10"/>
      <c r="AD332" s="10"/>
    </row>
    <row r="333" spans="3:30" s="8" customFormat="1" x14ac:dyDescent="0.25">
      <c r="C333" s="10"/>
      <c r="AD333" s="10"/>
    </row>
    <row r="334" spans="3:30" s="8" customFormat="1" x14ac:dyDescent="0.25">
      <c r="C334" s="10"/>
      <c r="AD334" s="10"/>
    </row>
    <row r="335" spans="3:30" s="8" customFormat="1" x14ac:dyDescent="0.25">
      <c r="C335" s="10"/>
      <c r="AD335" s="10"/>
    </row>
    <row r="336" spans="3:30" s="8" customFormat="1" x14ac:dyDescent="0.25">
      <c r="C336" s="10"/>
      <c r="AD336" s="10"/>
    </row>
    <row r="337" spans="3:30" s="8" customFormat="1" x14ac:dyDescent="0.25">
      <c r="C337" s="10"/>
      <c r="AD337" s="10"/>
    </row>
    <row r="338" spans="3:30" s="8" customFormat="1" x14ac:dyDescent="0.25">
      <c r="C338" s="10"/>
      <c r="AD338" s="10"/>
    </row>
    <row r="339" spans="3:30" s="8" customFormat="1" x14ac:dyDescent="0.25">
      <c r="C339" s="10"/>
      <c r="AD339" s="10"/>
    </row>
    <row r="340" spans="3:30" s="8" customFormat="1" x14ac:dyDescent="0.25">
      <c r="C340" s="10"/>
      <c r="AD340" s="10"/>
    </row>
    <row r="341" spans="3:30" s="8" customFormat="1" x14ac:dyDescent="0.25">
      <c r="C341" s="10"/>
      <c r="AD341" s="10"/>
    </row>
    <row r="342" spans="3:30" s="8" customFormat="1" x14ac:dyDescent="0.25">
      <c r="C342" s="10"/>
      <c r="AD342" s="10"/>
    </row>
    <row r="343" spans="3:30" s="8" customFormat="1" x14ac:dyDescent="0.25">
      <c r="C343" s="10"/>
      <c r="AD343" s="10"/>
    </row>
    <row r="344" spans="3:30" s="8" customFormat="1" x14ac:dyDescent="0.25">
      <c r="C344" s="10"/>
      <c r="AD344" s="10"/>
    </row>
    <row r="345" spans="3:30" s="8" customFormat="1" x14ac:dyDescent="0.25">
      <c r="C345" s="10"/>
      <c r="AD345" s="10"/>
    </row>
    <row r="346" spans="3:30" s="8" customFormat="1" x14ac:dyDescent="0.25">
      <c r="C346" s="10"/>
      <c r="AD346" s="10"/>
    </row>
    <row r="347" spans="3:30" s="8" customFormat="1" x14ac:dyDescent="0.25">
      <c r="C347" s="10"/>
      <c r="AD347" s="10"/>
    </row>
    <row r="348" spans="3:30" s="8" customFormat="1" x14ac:dyDescent="0.25">
      <c r="C348" s="10"/>
      <c r="AD348" s="10"/>
    </row>
    <row r="349" spans="3:30" s="8" customFormat="1" x14ac:dyDescent="0.25">
      <c r="C349" s="10"/>
      <c r="AD349" s="10"/>
    </row>
    <row r="350" spans="3:30" s="8" customFormat="1" x14ac:dyDescent="0.25">
      <c r="C350" s="10"/>
      <c r="AD350" s="10"/>
    </row>
    <row r="351" spans="3:30" s="8" customFormat="1" x14ac:dyDescent="0.25">
      <c r="C351" s="10"/>
      <c r="AD351" s="10"/>
    </row>
    <row r="352" spans="3:30" s="8" customFormat="1" x14ac:dyDescent="0.25">
      <c r="C352" s="10"/>
      <c r="AD352" s="10"/>
    </row>
    <row r="353" spans="3:30" s="8" customFormat="1" x14ac:dyDescent="0.25">
      <c r="C353" s="10"/>
      <c r="AD353" s="10"/>
    </row>
    <row r="354" spans="3:30" s="8" customFormat="1" x14ac:dyDescent="0.25">
      <c r="C354" s="10"/>
      <c r="AD354" s="10"/>
    </row>
    <row r="355" spans="3:30" s="8" customFormat="1" x14ac:dyDescent="0.25">
      <c r="C355" s="10"/>
      <c r="AD355" s="10"/>
    </row>
    <row r="356" spans="3:30" s="8" customFormat="1" x14ac:dyDescent="0.25">
      <c r="C356" s="10"/>
      <c r="AD356" s="10"/>
    </row>
    <row r="357" spans="3:30" s="8" customFormat="1" x14ac:dyDescent="0.25">
      <c r="C357" s="10"/>
      <c r="AD357" s="10"/>
    </row>
    <row r="358" spans="3:30" s="8" customFormat="1" x14ac:dyDescent="0.25">
      <c r="C358" s="10"/>
      <c r="AD358" s="10"/>
    </row>
    <row r="359" spans="3:30" s="8" customFormat="1" x14ac:dyDescent="0.25">
      <c r="C359" s="10"/>
      <c r="AD359" s="10"/>
    </row>
    <row r="360" spans="3:30" s="8" customFormat="1" x14ac:dyDescent="0.25">
      <c r="C360" s="10"/>
      <c r="AD360" s="10"/>
    </row>
    <row r="361" spans="3:30" s="8" customFormat="1" x14ac:dyDescent="0.25">
      <c r="C361" s="10"/>
      <c r="AD361" s="10"/>
    </row>
    <row r="362" spans="3:30" s="8" customFormat="1" x14ac:dyDescent="0.25">
      <c r="C362" s="10"/>
      <c r="AD362" s="10"/>
    </row>
    <row r="363" spans="3:30" s="8" customFormat="1" x14ac:dyDescent="0.25">
      <c r="C363" s="10"/>
      <c r="AD363" s="10"/>
    </row>
    <row r="364" spans="3:30" s="8" customFormat="1" x14ac:dyDescent="0.25">
      <c r="C364" s="10"/>
      <c r="AD364" s="10"/>
    </row>
    <row r="365" spans="3:30" s="8" customFormat="1" x14ac:dyDescent="0.25">
      <c r="C365" s="10"/>
      <c r="AD365" s="10"/>
    </row>
    <row r="366" spans="3:30" s="8" customFormat="1" x14ac:dyDescent="0.25">
      <c r="C366" s="10"/>
      <c r="AD366" s="10"/>
    </row>
    <row r="367" spans="3:30" s="8" customFormat="1" x14ac:dyDescent="0.25">
      <c r="C367" s="10"/>
      <c r="AD367" s="10"/>
    </row>
    <row r="368" spans="3:30" s="8" customFormat="1" x14ac:dyDescent="0.25">
      <c r="C368" s="10"/>
      <c r="AD368" s="10"/>
    </row>
    <row r="369" spans="3:30" s="8" customFormat="1" x14ac:dyDescent="0.25">
      <c r="C369" s="10"/>
      <c r="AD369" s="10"/>
    </row>
    <row r="370" spans="3:30" s="8" customFormat="1" x14ac:dyDescent="0.25">
      <c r="C370" s="10"/>
      <c r="AD370" s="10"/>
    </row>
    <row r="371" spans="3:30" s="8" customFormat="1" x14ac:dyDescent="0.25">
      <c r="C371" s="10"/>
      <c r="AD371" s="10"/>
    </row>
    <row r="372" spans="3:30" s="8" customFormat="1" x14ac:dyDescent="0.25">
      <c r="C372" s="10"/>
      <c r="AD372" s="10"/>
    </row>
    <row r="373" spans="3:30" s="8" customFormat="1" x14ac:dyDescent="0.25">
      <c r="C373" s="10"/>
      <c r="AD373" s="10"/>
    </row>
    <row r="374" spans="3:30" s="8" customFormat="1" x14ac:dyDescent="0.25">
      <c r="C374" s="10"/>
      <c r="AD374" s="10"/>
    </row>
    <row r="375" spans="3:30" s="8" customFormat="1" x14ac:dyDescent="0.25">
      <c r="C375" s="10"/>
      <c r="AD375" s="10"/>
    </row>
    <row r="376" spans="3:30" s="8" customFormat="1" x14ac:dyDescent="0.25">
      <c r="C376" s="10"/>
      <c r="AD376" s="10"/>
    </row>
    <row r="377" spans="3:30" s="8" customFormat="1" x14ac:dyDescent="0.25">
      <c r="C377" s="10"/>
      <c r="AD377" s="10"/>
    </row>
    <row r="378" spans="3:30" s="8" customFormat="1" x14ac:dyDescent="0.25">
      <c r="C378" s="10"/>
      <c r="AD378" s="10"/>
    </row>
    <row r="379" spans="3:30" s="8" customFormat="1" x14ac:dyDescent="0.25">
      <c r="C379" s="10"/>
      <c r="AD379" s="10"/>
    </row>
    <row r="380" spans="3:30" s="8" customFormat="1" x14ac:dyDescent="0.25">
      <c r="C380" s="10"/>
      <c r="AD380" s="10"/>
    </row>
    <row r="381" spans="3:30" s="8" customFormat="1" x14ac:dyDescent="0.25">
      <c r="C381" s="10"/>
      <c r="AD381" s="10"/>
    </row>
    <row r="382" spans="3:30" s="8" customFormat="1" x14ac:dyDescent="0.25">
      <c r="C382" s="10"/>
      <c r="AD382" s="10"/>
    </row>
    <row r="383" spans="3:30" s="8" customFormat="1" x14ac:dyDescent="0.25">
      <c r="C383" s="10"/>
      <c r="AD383" s="10"/>
    </row>
    <row r="384" spans="3:30" s="8" customFormat="1" x14ac:dyDescent="0.25">
      <c r="C384" s="10"/>
      <c r="AD384" s="10"/>
    </row>
    <row r="385" spans="3:30" s="8" customFormat="1" x14ac:dyDescent="0.25">
      <c r="C385" s="10"/>
      <c r="AD385" s="10"/>
    </row>
    <row r="386" spans="3:30" s="8" customFormat="1" x14ac:dyDescent="0.25">
      <c r="C386" s="10"/>
      <c r="AD386" s="10"/>
    </row>
    <row r="387" spans="3:30" s="8" customFormat="1" x14ac:dyDescent="0.25">
      <c r="C387" s="10"/>
      <c r="AD387" s="10"/>
    </row>
    <row r="388" spans="3:30" s="8" customFormat="1" x14ac:dyDescent="0.25">
      <c r="C388" s="10"/>
      <c r="AD388" s="10"/>
    </row>
    <row r="389" spans="3:30" s="8" customFormat="1" x14ac:dyDescent="0.25">
      <c r="C389" s="10"/>
      <c r="AD389" s="10"/>
    </row>
    <row r="390" spans="3:30" s="8" customFormat="1" x14ac:dyDescent="0.25">
      <c r="C390" s="10"/>
      <c r="AD390" s="10"/>
    </row>
    <row r="391" spans="3:30" s="8" customFormat="1" x14ac:dyDescent="0.25">
      <c r="C391" s="10"/>
      <c r="AD391" s="10"/>
    </row>
    <row r="392" spans="3:30" s="8" customFormat="1" x14ac:dyDescent="0.25">
      <c r="C392" s="10"/>
      <c r="AD392" s="10"/>
    </row>
    <row r="393" spans="3:30" s="8" customFormat="1" x14ac:dyDescent="0.25">
      <c r="C393" s="10"/>
      <c r="AD393" s="10"/>
    </row>
    <row r="394" spans="3:30" s="8" customFormat="1" x14ac:dyDescent="0.25">
      <c r="C394" s="10"/>
      <c r="AD394" s="10"/>
    </row>
    <row r="395" spans="3:30" s="8" customFormat="1" x14ac:dyDescent="0.25">
      <c r="C395" s="10"/>
      <c r="AD395" s="10"/>
    </row>
    <row r="396" spans="3:30" s="8" customFormat="1" x14ac:dyDescent="0.25">
      <c r="C396" s="10"/>
      <c r="AD396" s="10"/>
    </row>
    <row r="397" spans="3:30" s="8" customFormat="1" x14ac:dyDescent="0.25">
      <c r="C397" s="10"/>
      <c r="AD397" s="10"/>
    </row>
    <row r="398" spans="3:30" s="8" customFormat="1" x14ac:dyDescent="0.25">
      <c r="C398" s="10"/>
      <c r="AD398" s="10"/>
    </row>
    <row r="399" spans="3:30" s="8" customFormat="1" x14ac:dyDescent="0.25">
      <c r="C399" s="10"/>
      <c r="AD399" s="10"/>
    </row>
    <row r="400" spans="3:30" s="8" customFormat="1" x14ac:dyDescent="0.25">
      <c r="C400" s="10"/>
      <c r="AD400" s="10"/>
    </row>
    <row r="401" spans="3:30" s="8" customFormat="1" x14ac:dyDescent="0.25">
      <c r="C401" s="10"/>
      <c r="AD401" s="10"/>
    </row>
    <row r="402" spans="3:30" s="8" customFormat="1" x14ac:dyDescent="0.25">
      <c r="C402" s="10"/>
      <c r="AD402" s="10"/>
    </row>
    <row r="403" spans="3:30" s="8" customFormat="1" x14ac:dyDescent="0.25">
      <c r="C403" s="10"/>
      <c r="AD403" s="10"/>
    </row>
    <row r="404" spans="3:30" s="8" customFormat="1" x14ac:dyDescent="0.25">
      <c r="C404" s="10"/>
      <c r="AD404" s="10"/>
    </row>
    <row r="405" spans="3:30" s="8" customFormat="1" x14ac:dyDescent="0.25">
      <c r="C405" s="10"/>
      <c r="AD405" s="10"/>
    </row>
    <row r="406" spans="3:30" s="8" customFormat="1" x14ac:dyDescent="0.25">
      <c r="C406" s="10"/>
      <c r="AD406" s="10"/>
    </row>
    <row r="407" spans="3:30" s="8" customFormat="1" x14ac:dyDescent="0.25">
      <c r="C407" s="10"/>
      <c r="AD407" s="10"/>
    </row>
    <row r="408" spans="3:30" s="8" customFormat="1" x14ac:dyDescent="0.25">
      <c r="C408" s="10"/>
      <c r="AD408" s="10"/>
    </row>
    <row r="409" spans="3:30" s="8" customFormat="1" x14ac:dyDescent="0.25">
      <c r="C409" s="10"/>
      <c r="AD409" s="10"/>
    </row>
    <row r="410" spans="3:30" s="8" customFormat="1" x14ac:dyDescent="0.25">
      <c r="C410" s="10"/>
      <c r="AD410" s="10"/>
    </row>
    <row r="411" spans="3:30" s="8" customFormat="1" x14ac:dyDescent="0.25">
      <c r="C411" s="10"/>
      <c r="AD411" s="10"/>
    </row>
    <row r="412" spans="3:30" s="8" customFormat="1" x14ac:dyDescent="0.25">
      <c r="C412" s="10"/>
      <c r="AD412" s="10"/>
    </row>
    <row r="413" spans="3:30" s="8" customFormat="1" x14ac:dyDescent="0.25">
      <c r="C413" s="10"/>
      <c r="AD413" s="10"/>
    </row>
    <row r="414" spans="3:30" s="8" customFormat="1" x14ac:dyDescent="0.25">
      <c r="C414" s="10"/>
      <c r="AD414" s="10"/>
    </row>
    <row r="415" spans="3:30" s="8" customFormat="1" x14ac:dyDescent="0.25">
      <c r="C415" s="10"/>
      <c r="AD415" s="10"/>
    </row>
    <row r="416" spans="3:30" s="8" customFormat="1" x14ac:dyDescent="0.25">
      <c r="C416" s="10"/>
      <c r="AD416" s="10"/>
    </row>
    <row r="417" spans="3:30" s="8" customFormat="1" x14ac:dyDescent="0.25">
      <c r="C417" s="10"/>
      <c r="AD417" s="10"/>
    </row>
    <row r="418" spans="3:30" s="8" customFormat="1" x14ac:dyDescent="0.25">
      <c r="C418" s="10"/>
      <c r="AD418" s="10"/>
    </row>
    <row r="419" spans="3:30" s="8" customFormat="1" x14ac:dyDescent="0.25">
      <c r="C419" s="10"/>
      <c r="AD419" s="10"/>
    </row>
    <row r="420" spans="3:30" s="8" customFormat="1" x14ac:dyDescent="0.25">
      <c r="C420" s="10"/>
      <c r="AD420" s="10"/>
    </row>
    <row r="421" spans="3:30" s="8" customFormat="1" x14ac:dyDescent="0.25">
      <c r="C421" s="10"/>
      <c r="AD421" s="10"/>
    </row>
    <row r="422" spans="3:30" s="8" customFormat="1" x14ac:dyDescent="0.25">
      <c r="C422" s="10"/>
      <c r="AD422" s="10"/>
    </row>
    <row r="423" spans="3:30" s="8" customFormat="1" x14ac:dyDescent="0.25">
      <c r="C423" s="10"/>
      <c r="AD423" s="10"/>
    </row>
    <row r="424" spans="3:30" s="8" customFormat="1" x14ac:dyDescent="0.25">
      <c r="C424" s="10"/>
      <c r="AD424" s="10"/>
    </row>
    <row r="425" spans="3:30" s="8" customFormat="1" x14ac:dyDescent="0.25">
      <c r="C425" s="10"/>
      <c r="AD425" s="10"/>
    </row>
    <row r="426" spans="3:30" s="8" customFormat="1" x14ac:dyDescent="0.25">
      <c r="C426" s="10"/>
      <c r="AD426" s="10"/>
    </row>
    <row r="427" spans="3:30" s="8" customFormat="1" x14ac:dyDescent="0.25">
      <c r="C427" s="10"/>
      <c r="AD427" s="10"/>
    </row>
    <row r="428" spans="3:30" s="8" customFormat="1" x14ac:dyDescent="0.25">
      <c r="C428" s="10"/>
      <c r="AD428" s="10"/>
    </row>
    <row r="429" spans="3:30" s="8" customFormat="1" x14ac:dyDescent="0.25">
      <c r="C429" s="10"/>
      <c r="AD429" s="10"/>
    </row>
    <row r="430" spans="3:30" s="8" customFormat="1" x14ac:dyDescent="0.25">
      <c r="C430" s="10"/>
      <c r="AD430" s="10"/>
    </row>
    <row r="431" spans="3:30" s="8" customFormat="1" x14ac:dyDescent="0.25">
      <c r="C431" s="10"/>
      <c r="AD431" s="10"/>
    </row>
    <row r="432" spans="3:30" s="8" customFormat="1" x14ac:dyDescent="0.25">
      <c r="C432" s="10"/>
      <c r="AD432" s="10"/>
    </row>
    <row r="433" spans="3:30" s="8" customFormat="1" x14ac:dyDescent="0.25">
      <c r="C433" s="10"/>
      <c r="AD433" s="10"/>
    </row>
    <row r="434" spans="3:30" s="8" customFormat="1" x14ac:dyDescent="0.25">
      <c r="C434" s="10"/>
      <c r="AD434" s="10"/>
    </row>
    <row r="435" spans="3:30" s="8" customFormat="1" x14ac:dyDescent="0.25">
      <c r="C435" s="10"/>
      <c r="AD435" s="10"/>
    </row>
    <row r="436" spans="3:30" s="8" customFormat="1" x14ac:dyDescent="0.25">
      <c r="C436" s="10"/>
      <c r="AD436" s="10"/>
    </row>
    <row r="437" spans="3:30" s="8" customFormat="1" x14ac:dyDescent="0.25">
      <c r="C437" s="10"/>
      <c r="AD437" s="10"/>
    </row>
    <row r="438" spans="3:30" s="8" customFormat="1" x14ac:dyDescent="0.25">
      <c r="C438" s="10"/>
      <c r="AD438" s="10"/>
    </row>
    <row r="439" spans="3:30" s="8" customFormat="1" x14ac:dyDescent="0.25">
      <c r="C439" s="10"/>
      <c r="AD439" s="10"/>
    </row>
    <row r="440" spans="3:30" s="8" customFormat="1" x14ac:dyDescent="0.25">
      <c r="C440" s="10"/>
      <c r="AD440" s="10"/>
    </row>
    <row r="441" spans="3:30" s="8" customFormat="1" x14ac:dyDescent="0.25">
      <c r="C441" s="10"/>
      <c r="AD441" s="10"/>
    </row>
    <row r="442" spans="3:30" s="8" customFormat="1" x14ac:dyDescent="0.25">
      <c r="C442" s="10"/>
      <c r="AD442" s="10"/>
    </row>
    <row r="443" spans="3:30" s="8" customFormat="1" x14ac:dyDescent="0.25">
      <c r="C443" s="10"/>
      <c r="AD443" s="10"/>
    </row>
    <row r="444" spans="3:30" s="8" customFormat="1" x14ac:dyDescent="0.25">
      <c r="C444" s="10"/>
      <c r="AD444" s="10"/>
    </row>
    <row r="445" spans="3:30" s="8" customFormat="1" x14ac:dyDescent="0.25">
      <c r="C445" s="10"/>
      <c r="AD445" s="10"/>
    </row>
    <row r="446" spans="3:30" s="8" customFormat="1" x14ac:dyDescent="0.25">
      <c r="C446" s="10"/>
      <c r="AD446" s="10"/>
    </row>
    <row r="447" spans="3:30" s="8" customFormat="1" x14ac:dyDescent="0.25">
      <c r="C447" s="10"/>
      <c r="AD447" s="10"/>
    </row>
    <row r="448" spans="3:30" s="8" customFormat="1" x14ac:dyDescent="0.25">
      <c r="C448" s="10"/>
      <c r="AD448" s="10"/>
    </row>
    <row r="449" spans="3:30" s="8" customFormat="1" x14ac:dyDescent="0.25">
      <c r="C449" s="10"/>
      <c r="AD449" s="10"/>
    </row>
    <row r="450" spans="3:30" s="8" customFormat="1" x14ac:dyDescent="0.25">
      <c r="C450" s="10"/>
      <c r="AD450" s="10"/>
    </row>
    <row r="451" spans="3:30" s="8" customFormat="1" x14ac:dyDescent="0.25">
      <c r="C451" s="10"/>
      <c r="AD451" s="10"/>
    </row>
    <row r="452" spans="3:30" s="8" customFormat="1" x14ac:dyDescent="0.25">
      <c r="C452" s="10"/>
      <c r="AD452" s="10"/>
    </row>
    <row r="453" spans="3:30" s="8" customFormat="1" x14ac:dyDescent="0.25">
      <c r="C453" s="10"/>
      <c r="AD453" s="10"/>
    </row>
    <row r="454" spans="3:30" s="8" customFormat="1" x14ac:dyDescent="0.25">
      <c r="C454" s="10"/>
      <c r="AD454" s="10"/>
    </row>
    <row r="455" spans="3:30" s="8" customFormat="1" x14ac:dyDescent="0.25">
      <c r="C455" s="10"/>
      <c r="AD455" s="10"/>
    </row>
    <row r="456" spans="3:30" s="8" customFormat="1" x14ac:dyDescent="0.25">
      <c r="C456" s="10"/>
      <c r="AD456" s="10"/>
    </row>
    <row r="457" spans="3:30" s="8" customFormat="1" x14ac:dyDescent="0.25">
      <c r="C457" s="10"/>
      <c r="AD457" s="10"/>
    </row>
    <row r="458" spans="3:30" s="8" customFormat="1" x14ac:dyDescent="0.25">
      <c r="C458" s="10"/>
      <c r="AD458" s="10"/>
    </row>
    <row r="459" spans="3:30" s="8" customFormat="1" x14ac:dyDescent="0.25">
      <c r="C459" s="10"/>
      <c r="AD459" s="10"/>
    </row>
    <row r="460" spans="3:30" s="8" customFormat="1" x14ac:dyDescent="0.25">
      <c r="C460" s="10"/>
      <c r="AD460" s="10"/>
    </row>
    <row r="461" spans="3:30" s="8" customFormat="1" x14ac:dyDescent="0.25">
      <c r="C461" s="10"/>
      <c r="AD461" s="10"/>
    </row>
    <row r="462" spans="3:30" s="8" customFormat="1" x14ac:dyDescent="0.25">
      <c r="C462" s="10"/>
      <c r="AD462" s="10"/>
    </row>
    <row r="463" spans="3:30" s="8" customFormat="1" x14ac:dyDescent="0.25">
      <c r="C463" s="10"/>
      <c r="AD463" s="10"/>
    </row>
    <row r="464" spans="3:30" s="8" customFormat="1" x14ac:dyDescent="0.25">
      <c r="C464" s="10"/>
      <c r="AD464" s="10"/>
    </row>
    <row r="465" spans="3:30" s="8" customFormat="1" x14ac:dyDescent="0.25">
      <c r="C465" s="10"/>
      <c r="AD465" s="10"/>
    </row>
    <row r="466" spans="3:30" s="8" customFormat="1" x14ac:dyDescent="0.25">
      <c r="C466" s="10"/>
      <c r="AD466" s="10"/>
    </row>
    <row r="467" spans="3:30" s="8" customFormat="1" x14ac:dyDescent="0.25">
      <c r="C467" s="10"/>
      <c r="AD467" s="10"/>
    </row>
    <row r="468" spans="3:30" s="8" customFormat="1" x14ac:dyDescent="0.25">
      <c r="C468" s="10"/>
      <c r="AD468" s="10"/>
    </row>
    <row r="469" spans="3:30" s="8" customFormat="1" x14ac:dyDescent="0.25">
      <c r="C469" s="10"/>
      <c r="AD469" s="10"/>
    </row>
    <row r="470" spans="3:30" s="8" customFormat="1" x14ac:dyDescent="0.25">
      <c r="C470" s="10"/>
      <c r="AD470" s="10"/>
    </row>
    <row r="471" spans="3:30" s="8" customFormat="1" x14ac:dyDescent="0.25">
      <c r="C471" s="10"/>
      <c r="AD471" s="10"/>
    </row>
    <row r="472" spans="3:30" s="8" customFormat="1" x14ac:dyDescent="0.25">
      <c r="C472" s="10"/>
      <c r="AD472" s="10"/>
    </row>
    <row r="473" spans="3:30" s="8" customFormat="1" x14ac:dyDescent="0.25">
      <c r="C473" s="10"/>
      <c r="AD473" s="10"/>
    </row>
    <row r="474" spans="3:30" s="8" customFormat="1" x14ac:dyDescent="0.25">
      <c r="C474" s="10"/>
      <c r="AD474" s="10"/>
    </row>
    <row r="475" spans="3:30" s="8" customFormat="1" x14ac:dyDescent="0.25">
      <c r="C475" s="10"/>
      <c r="AD475" s="10"/>
    </row>
    <row r="476" spans="3:30" s="8" customFormat="1" x14ac:dyDescent="0.25">
      <c r="C476" s="10"/>
      <c r="AD476" s="10"/>
    </row>
    <row r="477" spans="3:30" s="8" customFormat="1" x14ac:dyDescent="0.25">
      <c r="C477" s="10"/>
      <c r="AD477" s="10"/>
    </row>
    <row r="478" spans="3:30" s="8" customFormat="1" x14ac:dyDescent="0.25">
      <c r="C478" s="10"/>
      <c r="AD478" s="10"/>
    </row>
    <row r="479" spans="3:30" s="8" customFormat="1" x14ac:dyDescent="0.25">
      <c r="C479" s="10"/>
      <c r="AD479" s="10"/>
    </row>
    <row r="480" spans="3:30" s="8" customFormat="1" x14ac:dyDescent="0.25">
      <c r="C480" s="10"/>
      <c r="AD480" s="10"/>
    </row>
    <row r="481" spans="3:30" s="8" customFormat="1" x14ac:dyDescent="0.25">
      <c r="C481" s="10"/>
      <c r="AD481" s="10"/>
    </row>
    <row r="482" spans="3:30" s="8" customFormat="1" x14ac:dyDescent="0.25">
      <c r="C482" s="10"/>
      <c r="AD482" s="10"/>
    </row>
    <row r="483" spans="3:30" s="8" customFormat="1" x14ac:dyDescent="0.25">
      <c r="C483" s="10"/>
      <c r="AD483" s="10"/>
    </row>
    <row r="484" spans="3:30" s="8" customFormat="1" x14ac:dyDescent="0.25">
      <c r="C484" s="10"/>
      <c r="AD484" s="10"/>
    </row>
    <row r="485" spans="3:30" s="8" customFormat="1" x14ac:dyDescent="0.25">
      <c r="C485" s="10"/>
      <c r="AD485" s="10"/>
    </row>
    <row r="486" spans="3:30" s="8" customFormat="1" x14ac:dyDescent="0.25">
      <c r="C486" s="10"/>
      <c r="AD486" s="10"/>
    </row>
    <row r="487" spans="3:30" s="8" customFormat="1" x14ac:dyDescent="0.25">
      <c r="C487" s="10"/>
      <c r="AD487" s="10"/>
    </row>
    <row r="488" spans="3:30" s="8" customFormat="1" x14ac:dyDescent="0.25">
      <c r="C488" s="10"/>
      <c r="AD488" s="10"/>
    </row>
    <row r="489" spans="3:30" s="8" customFormat="1" x14ac:dyDescent="0.25">
      <c r="C489" s="10"/>
      <c r="AD489" s="10"/>
    </row>
    <row r="490" spans="3:30" s="8" customFormat="1" x14ac:dyDescent="0.25">
      <c r="C490" s="10"/>
      <c r="AD490" s="10"/>
    </row>
    <row r="491" spans="3:30" s="8" customFormat="1" x14ac:dyDescent="0.25">
      <c r="C491" s="10"/>
      <c r="AD491" s="10"/>
    </row>
    <row r="492" spans="3:30" s="8" customFormat="1" x14ac:dyDescent="0.25">
      <c r="C492" s="10"/>
      <c r="AD492" s="10"/>
    </row>
    <row r="493" spans="3:30" s="8" customFormat="1" x14ac:dyDescent="0.25">
      <c r="C493" s="10"/>
      <c r="AD493" s="10"/>
    </row>
    <row r="494" spans="3:30" s="8" customFormat="1" x14ac:dyDescent="0.25">
      <c r="C494" s="10"/>
      <c r="AD494" s="10"/>
    </row>
    <row r="495" spans="3:30" s="8" customFormat="1" x14ac:dyDescent="0.25">
      <c r="C495" s="10"/>
      <c r="AD495" s="10"/>
    </row>
    <row r="496" spans="3:30" s="8" customFormat="1" x14ac:dyDescent="0.25">
      <c r="C496" s="10"/>
      <c r="AD496" s="10"/>
    </row>
    <row r="497" spans="3:30" s="8" customFormat="1" x14ac:dyDescent="0.25">
      <c r="C497" s="10"/>
      <c r="AD497" s="10"/>
    </row>
    <row r="498" spans="3:30" s="8" customFormat="1" x14ac:dyDescent="0.25">
      <c r="C498" s="10"/>
      <c r="AD498" s="10"/>
    </row>
    <row r="499" spans="3:30" s="8" customFormat="1" x14ac:dyDescent="0.25">
      <c r="C499" s="10"/>
      <c r="AD499" s="10"/>
    </row>
    <row r="500" spans="3:30" s="8" customFormat="1" x14ac:dyDescent="0.25">
      <c r="C500" s="10"/>
      <c r="AD500" s="10"/>
    </row>
    <row r="501" spans="3:30" s="8" customFormat="1" x14ac:dyDescent="0.25">
      <c r="C501" s="10"/>
      <c r="AD501" s="10"/>
    </row>
    <row r="502" spans="3:30" s="8" customFormat="1" x14ac:dyDescent="0.25">
      <c r="C502" s="10"/>
      <c r="AD502" s="10"/>
    </row>
    <row r="503" spans="3:30" s="8" customFormat="1" x14ac:dyDescent="0.25">
      <c r="C503" s="10"/>
      <c r="AD503" s="10"/>
    </row>
    <row r="504" spans="3:30" s="8" customFormat="1" x14ac:dyDescent="0.25">
      <c r="C504" s="10"/>
      <c r="AD504" s="10"/>
    </row>
    <row r="505" spans="3:30" s="8" customFormat="1" x14ac:dyDescent="0.25">
      <c r="C505" s="10"/>
      <c r="AD505" s="10"/>
    </row>
    <row r="506" spans="3:30" s="8" customFormat="1" x14ac:dyDescent="0.25">
      <c r="C506" s="10"/>
      <c r="AD506" s="10"/>
    </row>
    <row r="507" spans="3:30" s="8" customFormat="1" x14ac:dyDescent="0.25">
      <c r="C507" s="10"/>
      <c r="AD507" s="10"/>
    </row>
    <row r="508" spans="3:30" s="8" customFormat="1" x14ac:dyDescent="0.25">
      <c r="C508" s="10"/>
      <c r="AD508" s="10"/>
    </row>
    <row r="509" spans="3:30" s="8" customFormat="1" x14ac:dyDescent="0.25">
      <c r="C509" s="10"/>
      <c r="AD509" s="10"/>
    </row>
    <row r="510" spans="3:30" s="8" customFormat="1" x14ac:dyDescent="0.25">
      <c r="C510" s="10"/>
      <c r="AD510" s="10"/>
    </row>
    <row r="511" spans="3:30" s="8" customFormat="1" x14ac:dyDescent="0.25">
      <c r="C511" s="10"/>
      <c r="AD511" s="10"/>
    </row>
    <row r="512" spans="3:30" s="8" customFormat="1" x14ac:dyDescent="0.25">
      <c r="C512" s="10"/>
      <c r="AD512" s="10"/>
    </row>
    <row r="513" spans="3:30" s="8" customFormat="1" x14ac:dyDescent="0.25">
      <c r="C513" s="10"/>
      <c r="AD513" s="10"/>
    </row>
    <row r="514" spans="3:30" s="8" customFormat="1" x14ac:dyDescent="0.25">
      <c r="C514" s="10"/>
      <c r="AD514" s="10"/>
    </row>
    <row r="515" spans="3:30" s="8" customFormat="1" x14ac:dyDescent="0.25">
      <c r="C515" s="10"/>
      <c r="AD515" s="10"/>
    </row>
    <row r="516" spans="3:30" s="8" customFormat="1" x14ac:dyDescent="0.25">
      <c r="C516" s="10"/>
      <c r="AD516" s="10"/>
    </row>
    <row r="517" spans="3:30" s="8" customFormat="1" x14ac:dyDescent="0.25">
      <c r="C517" s="10"/>
      <c r="AD517" s="10"/>
    </row>
    <row r="518" spans="3:30" s="8" customFormat="1" x14ac:dyDescent="0.25">
      <c r="C518" s="10"/>
      <c r="AD518" s="10"/>
    </row>
    <row r="519" spans="3:30" s="8" customFormat="1" x14ac:dyDescent="0.25">
      <c r="C519" s="10"/>
      <c r="AD519" s="10"/>
    </row>
    <row r="520" spans="3:30" s="8" customFormat="1" x14ac:dyDescent="0.25">
      <c r="C520" s="10"/>
      <c r="AD520" s="10"/>
    </row>
    <row r="521" spans="3:30" s="8" customFormat="1" x14ac:dyDescent="0.25">
      <c r="C521" s="10"/>
      <c r="AD521" s="10"/>
    </row>
    <row r="522" spans="3:30" s="8" customFormat="1" x14ac:dyDescent="0.25">
      <c r="C522" s="10"/>
      <c r="AD522" s="10"/>
    </row>
    <row r="523" spans="3:30" s="8" customFormat="1" x14ac:dyDescent="0.25">
      <c r="C523" s="10"/>
      <c r="AD523" s="10"/>
    </row>
    <row r="524" spans="3:30" s="8" customFormat="1" x14ac:dyDescent="0.25">
      <c r="C524" s="10"/>
      <c r="AD524" s="10"/>
    </row>
    <row r="525" spans="3:30" s="8" customFormat="1" x14ac:dyDescent="0.25">
      <c r="C525" s="10"/>
      <c r="AD525" s="10"/>
    </row>
    <row r="526" spans="3:30" s="8" customFormat="1" x14ac:dyDescent="0.25">
      <c r="C526" s="10"/>
      <c r="AD526" s="10"/>
    </row>
    <row r="527" spans="3:30" s="8" customFormat="1" x14ac:dyDescent="0.25">
      <c r="C527" s="10"/>
      <c r="AD527" s="10"/>
    </row>
    <row r="528" spans="3:30" s="8" customFormat="1" x14ac:dyDescent="0.25">
      <c r="C528" s="10"/>
      <c r="AD528" s="10"/>
    </row>
    <row r="529" spans="3:30" s="8" customFormat="1" x14ac:dyDescent="0.25">
      <c r="C529" s="10"/>
      <c r="AD529" s="10"/>
    </row>
    <row r="530" spans="3:30" s="8" customFormat="1" x14ac:dyDescent="0.25">
      <c r="C530" s="10"/>
      <c r="AD530" s="10"/>
    </row>
    <row r="531" spans="3:30" s="8" customFormat="1" x14ac:dyDescent="0.25">
      <c r="C531" s="10"/>
      <c r="AD531" s="10"/>
    </row>
    <row r="532" spans="3:30" s="8" customFormat="1" x14ac:dyDescent="0.25">
      <c r="C532" s="10"/>
      <c r="AD532" s="10"/>
    </row>
    <row r="533" spans="3:30" s="8" customFormat="1" x14ac:dyDescent="0.25">
      <c r="C533" s="10"/>
      <c r="AD533" s="10"/>
    </row>
    <row r="534" spans="3:30" s="8" customFormat="1" x14ac:dyDescent="0.25">
      <c r="C534" s="10"/>
      <c r="AD534" s="10"/>
    </row>
    <row r="535" spans="3:30" s="8" customFormat="1" x14ac:dyDescent="0.25">
      <c r="C535" s="10"/>
      <c r="AD535" s="10"/>
    </row>
    <row r="536" spans="3:30" s="8" customFormat="1" x14ac:dyDescent="0.25">
      <c r="C536" s="10"/>
      <c r="AD536" s="10"/>
    </row>
    <row r="537" spans="3:30" s="8" customFormat="1" x14ac:dyDescent="0.25">
      <c r="C537" s="10"/>
      <c r="AD537" s="10"/>
    </row>
    <row r="538" spans="3:30" s="8" customFormat="1" x14ac:dyDescent="0.25">
      <c r="C538" s="10"/>
      <c r="AD538" s="10"/>
    </row>
    <row r="539" spans="3:30" s="8" customFormat="1" x14ac:dyDescent="0.25">
      <c r="C539" s="10"/>
      <c r="AD539" s="10"/>
    </row>
    <row r="540" spans="3:30" s="8" customFormat="1" x14ac:dyDescent="0.25">
      <c r="C540" s="10"/>
      <c r="AD540" s="10"/>
    </row>
    <row r="541" spans="3:30" s="8" customFormat="1" x14ac:dyDescent="0.25">
      <c r="C541" s="10"/>
      <c r="AD541" s="10"/>
    </row>
    <row r="542" spans="3:30" s="8" customFormat="1" x14ac:dyDescent="0.25">
      <c r="C542" s="10"/>
      <c r="AD542" s="10"/>
    </row>
    <row r="543" spans="3:30" s="8" customFormat="1" x14ac:dyDescent="0.25">
      <c r="C543" s="10"/>
      <c r="AD543" s="10"/>
    </row>
    <row r="544" spans="3:30" s="8" customFormat="1" x14ac:dyDescent="0.25">
      <c r="C544" s="10"/>
      <c r="AD544" s="10"/>
    </row>
    <row r="545" spans="3:30" s="8" customFormat="1" x14ac:dyDescent="0.25">
      <c r="C545" s="10"/>
      <c r="AD545" s="10"/>
    </row>
    <row r="546" spans="3:30" s="8" customFormat="1" x14ac:dyDescent="0.25">
      <c r="C546" s="10"/>
      <c r="AD546" s="10"/>
    </row>
    <row r="547" spans="3:30" s="8" customFormat="1" x14ac:dyDescent="0.25">
      <c r="C547" s="10"/>
      <c r="AD547" s="10"/>
    </row>
    <row r="548" spans="3:30" s="8" customFormat="1" x14ac:dyDescent="0.25">
      <c r="C548" s="10"/>
      <c r="AD548" s="10"/>
    </row>
    <row r="549" spans="3:30" s="8" customFormat="1" x14ac:dyDescent="0.25">
      <c r="C549" s="10"/>
      <c r="AD549" s="10"/>
    </row>
    <row r="550" spans="3:30" s="8" customFormat="1" x14ac:dyDescent="0.25">
      <c r="C550" s="10"/>
      <c r="AD550" s="10"/>
    </row>
    <row r="551" spans="3:30" s="8" customFormat="1" x14ac:dyDescent="0.25">
      <c r="C551" s="10"/>
      <c r="AD551" s="10"/>
    </row>
    <row r="552" spans="3:30" s="8" customFormat="1" x14ac:dyDescent="0.25">
      <c r="C552" s="10"/>
      <c r="AD552" s="10"/>
    </row>
    <row r="553" spans="3:30" s="8" customFormat="1" x14ac:dyDescent="0.25">
      <c r="C553" s="10"/>
      <c r="AD553" s="10"/>
    </row>
    <row r="554" spans="3:30" s="8" customFormat="1" x14ac:dyDescent="0.25">
      <c r="C554" s="10"/>
      <c r="AD554" s="10"/>
    </row>
    <row r="555" spans="3:30" s="8" customFormat="1" x14ac:dyDescent="0.25">
      <c r="C555" s="10"/>
      <c r="AD555" s="10"/>
    </row>
    <row r="556" spans="3:30" s="8" customFormat="1" x14ac:dyDescent="0.25">
      <c r="C556" s="10"/>
      <c r="AD556" s="10"/>
    </row>
    <row r="557" spans="3:30" s="8" customFormat="1" x14ac:dyDescent="0.25">
      <c r="C557" s="10"/>
      <c r="AD557" s="10"/>
    </row>
    <row r="558" spans="3:30" s="8" customFormat="1" x14ac:dyDescent="0.25">
      <c r="C558" s="10"/>
      <c r="AD558" s="10"/>
    </row>
    <row r="559" spans="3:30" s="8" customFormat="1" x14ac:dyDescent="0.25">
      <c r="C559" s="10"/>
      <c r="AD559" s="10"/>
    </row>
    <row r="560" spans="3:30" s="8" customFormat="1" x14ac:dyDescent="0.25">
      <c r="C560" s="10"/>
      <c r="AD560" s="10"/>
    </row>
    <row r="561" spans="3:30" s="8" customFormat="1" x14ac:dyDescent="0.25">
      <c r="C561" s="10"/>
      <c r="AD561" s="10"/>
    </row>
    <row r="562" spans="3:30" s="8" customFormat="1" x14ac:dyDescent="0.25">
      <c r="C562" s="10"/>
      <c r="AD562" s="10"/>
    </row>
    <row r="563" spans="3:30" s="8" customFormat="1" x14ac:dyDescent="0.25">
      <c r="C563" s="10"/>
      <c r="AD563" s="10"/>
    </row>
    <row r="564" spans="3:30" s="8" customFormat="1" x14ac:dyDescent="0.25">
      <c r="C564" s="10"/>
      <c r="AD564" s="10"/>
    </row>
    <row r="565" spans="3:30" s="8" customFormat="1" x14ac:dyDescent="0.25">
      <c r="C565" s="10"/>
      <c r="AD565" s="10"/>
    </row>
    <row r="566" spans="3:30" s="8" customFormat="1" x14ac:dyDescent="0.25">
      <c r="C566" s="10"/>
      <c r="AD566" s="10"/>
    </row>
    <row r="567" spans="3:30" s="8" customFormat="1" x14ac:dyDescent="0.25">
      <c r="C567" s="10"/>
      <c r="AD567" s="10"/>
    </row>
    <row r="568" spans="3:30" s="8" customFormat="1" x14ac:dyDescent="0.25">
      <c r="C568" s="10"/>
      <c r="AD568" s="10"/>
    </row>
    <row r="569" spans="3:30" s="8" customFormat="1" x14ac:dyDescent="0.25">
      <c r="C569" s="10"/>
      <c r="AD569" s="10"/>
    </row>
    <row r="570" spans="3:30" s="8" customFormat="1" x14ac:dyDescent="0.25">
      <c r="C570" s="10"/>
      <c r="AD570" s="10"/>
    </row>
    <row r="571" spans="3:30" s="8" customFormat="1" x14ac:dyDescent="0.25">
      <c r="C571" s="10"/>
      <c r="AD571" s="10"/>
    </row>
    <row r="572" spans="3:30" s="8" customFormat="1" x14ac:dyDescent="0.25">
      <c r="C572" s="10"/>
      <c r="AD572" s="10"/>
    </row>
    <row r="573" spans="3:30" s="8" customFormat="1" x14ac:dyDescent="0.25">
      <c r="C573" s="10"/>
      <c r="AD573" s="10"/>
    </row>
    <row r="574" spans="3:30" s="8" customFormat="1" x14ac:dyDescent="0.25">
      <c r="C574" s="10"/>
      <c r="AD574" s="10"/>
    </row>
    <row r="575" spans="3:30" s="8" customFormat="1" x14ac:dyDescent="0.25">
      <c r="C575" s="10"/>
      <c r="AD575" s="10"/>
    </row>
    <row r="576" spans="3:30" s="8" customFormat="1" x14ac:dyDescent="0.25">
      <c r="C576" s="10"/>
      <c r="AD576" s="10"/>
    </row>
    <row r="577" spans="3:30" s="8" customFormat="1" x14ac:dyDescent="0.25">
      <c r="C577" s="10"/>
      <c r="AD577" s="10"/>
    </row>
    <row r="578" spans="3:30" s="8" customFormat="1" x14ac:dyDescent="0.25">
      <c r="C578" s="10"/>
      <c r="AD578" s="10"/>
    </row>
    <row r="579" spans="3:30" s="8" customFormat="1" x14ac:dyDescent="0.25">
      <c r="C579" s="10"/>
      <c r="AD579" s="10"/>
    </row>
    <row r="580" spans="3:30" s="8" customFormat="1" x14ac:dyDescent="0.25">
      <c r="C580" s="10"/>
      <c r="AD580" s="10"/>
    </row>
    <row r="581" spans="3:30" s="8" customFormat="1" x14ac:dyDescent="0.25">
      <c r="C581" s="10"/>
      <c r="AD581" s="10"/>
    </row>
    <row r="582" spans="3:30" s="8" customFormat="1" x14ac:dyDescent="0.25">
      <c r="C582" s="10"/>
      <c r="AD582" s="10"/>
    </row>
    <row r="583" spans="3:30" s="8" customFormat="1" x14ac:dyDescent="0.25">
      <c r="C583" s="10"/>
      <c r="AD583" s="10"/>
    </row>
    <row r="584" spans="3:30" s="8" customFormat="1" x14ac:dyDescent="0.25">
      <c r="C584" s="10"/>
      <c r="AD584" s="10"/>
    </row>
    <row r="585" spans="3:30" s="8" customFormat="1" x14ac:dyDescent="0.25">
      <c r="C585" s="10"/>
      <c r="AD585" s="10"/>
    </row>
    <row r="586" spans="3:30" s="8" customFormat="1" x14ac:dyDescent="0.25">
      <c r="C586" s="10"/>
      <c r="AD586" s="10"/>
    </row>
    <row r="587" spans="3:30" s="8" customFormat="1" x14ac:dyDescent="0.25">
      <c r="C587" s="10"/>
      <c r="AD587" s="10"/>
    </row>
    <row r="588" spans="3:30" s="8" customFormat="1" x14ac:dyDescent="0.25">
      <c r="C588" s="10"/>
      <c r="AD588" s="10"/>
    </row>
    <row r="589" spans="3:30" s="8" customFormat="1" x14ac:dyDescent="0.25">
      <c r="C589" s="10"/>
      <c r="AD589" s="10"/>
    </row>
    <row r="590" spans="3:30" s="8" customFormat="1" x14ac:dyDescent="0.25">
      <c r="C590" s="10"/>
      <c r="AD590" s="10"/>
    </row>
    <row r="591" spans="3:30" s="8" customFormat="1" x14ac:dyDescent="0.25">
      <c r="C591" s="10"/>
      <c r="AD591" s="10"/>
    </row>
    <row r="592" spans="3:30" s="8" customFormat="1" x14ac:dyDescent="0.25">
      <c r="C592" s="10"/>
      <c r="AD592" s="10"/>
    </row>
    <row r="593" spans="3:30" s="8" customFormat="1" x14ac:dyDescent="0.25">
      <c r="C593" s="10"/>
      <c r="AD593" s="10"/>
    </row>
    <row r="594" spans="3:30" s="8" customFormat="1" x14ac:dyDescent="0.25">
      <c r="C594" s="10"/>
      <c r="AD594" s="10"/>
    </row>
    <row r="595" spans="3:30" s="8" customFormat="1" x14ac:dyDescent="0.25">
      <c r="C595" s="10"/>
      <c r="AD595" s="10"/>
    </row>
    <row r="596" spans="3:30" s="8" customFormat="1" x14ac:dyDescent="0.25">
      <c r="C596" s="10"/>
      <c r="AD596" s="10"/>
    </row>
    <row r="597" spans="3:30" s="8" customFormat="1" x14ac:dyDescent="0.25">
      <c r="C597" s="10"/>
      <c r="AD597" s="10"/>
    </row>
    <row r="598" spans="3:30" s="8" customFormat="1" x14ac:dyDescent="0.25">
      <c r="C598" s="10"/>
      <c r="AD598" s="10"/>
    </row>
    <row r="599" spans="3:30" s="8" customFormat="1" x14ac:dyDescent="0.25">
      <c r="C599" s="10"/>
      <c r="AD599" s="10"/>
    </row>
    <row r="600" spans="3:30" s="8" customFormat="1" x14ac:dyDescent="0.25">
      <c r="C600" s="10"/>
      <c r="AD600" s="10"/>
    </row>
    <row r="601" spans="3:30" s="8" customFormat="1" x14ac:dyDescent="0.25">
      <c r="C601" s="10"/>
      <c r="AD601" s="10"/>
    </row>
    <row r="602" spans="3:30" s="8" customFormat="1" x14ac:dyDescent="0.25">
      <c r="C602" s="10"/>
      <c r="AD602" s="10"/>
    </row>
    <row r="603" spans="3:30" s="8" customFormat="1" x14ac:dyDescent="0.25">
      <c r="C603" s="10"/>
      <c r="AD603" s="10"/>
    </row>
    <row r="604" spans="3:30" s="8" customFormat="1" x14ac:dyDescent="0.25">
      <c r="C604" s="10"/>
      <c r="AD604" s="10"/>
    </row>
    <row r="605" spans="3:30" s="8" customFormat="1" x14ac:dyDescent="0.25">
      <c r="C605" s="10"/>
      <c r="AD605" s="10"/>
    </row>
    <row r="606" spans="3:30" s="8" customFormat="1" x14ac:dyDescent="0.25">
      <c r="C606" s="10"/>
      <c r="AD606" s="10"/>
    </row>
    <row r="607" spans="3:30" s="8" customFormat="1" x14ac:dyDescent="0.25">
      <c r="C607" s="10"/>
      <c r="AD607" s="10"/>
    </row>
    <row r="608" spans="3:30" s="8" customFormat="1" x14ac:dyDescent="0.25">
      <c r="C608" s="10"/>
      <c r="AD608" s="10"/>
    </row>
    <row r="609" spans="3:30" s="8" customFormat="1" x14ac:dyDescent="0.25">
      <c r="C609" s="10"/>
      <c r="AD609" s="10"/>
    </row>
    <row r="610" spans="3:30" s="8" customFormat="1" x14ac:dyDescent="0.25">
      <c r="C610" s="10"/>
      <c r="AD610" s="10"/>
    </row>
    <row r="611" spans="3:30" s="8" customFormat="1" x14ac:dyDescent="0.25">
      <c r="C611" s="10"/>
      <c r="AD611" s="10"/>
    </row>
    <row r="612" spans="3:30" s="8" customFormat="1" x14ac:dyDescent="0.25">
      <c r="C612" s="10"/>
      <c r="AD612" s="10"/>
    </row>
    <row r="613" spans="3:30" s="8" customFormat="1" x14ac:dyDescent="0.25">
      <c r="C613" s="10"/>
      <c r="AD613" s="10"/>
    </row>
    <row r="614" spans="3:30" s="8" customFormat="1" x14ac:dyDescent="0.25">
      <c r="C614" s="10"/>
      <c r="AD614" s="10"/>
    </row>
    <row r="615" spans="3:30" s="8" customFormat="1" x14ac:dyDescent="0.25">
      <c r="C615" s="10"/>
      <c r="AD615" s="10"/>
    </row>
    <row r="616" spans="3:30" s="8" customFormat="1" x14ac:dyDescent="0.25">
      <c r="C616" s="10"/>
      <c r="AD616" s="10"/>
    </row>
    <row r="617" spans="3:30" s="8" customFormat="1" x14ac:dyDescent="0.25">
      <c r="C617" s="10"/>
      <c r="AD617" s="10"/>
    </row>
    <row r="618" spans="3:30" s="8" customFormat="1" x14ac:dyDescent="0.25">
      <c r="C618" s="10"/>
      <c r="AD618" s="10"/>
    </row>
    <row r="619" spans="3:30" s="8" customFormat="1" x14ac:dyDescent="0.25">
      <c r="C619" s="10"/>
      <c r="AD619" s="10"/>
    </row>
    <row r="620" spans="3:30" s="8" customFormat="1" x14ac:dyDescent="0.25">
      <c r="C620" s="10"/>
      <c r="AD620" s="10"/>
    </row>
    <row r="621" spans="3:30" s="8" customFormat="1" x14ac:dyDescent="0.25">
      <c r="C621" s="10"/>
      <c r="AD621" s="10"/>
    </row>
    <row r="622" spans="3:30" s="8" customFormat="1" x14ac:dyDescent="0.25">
      <c r="C622" s="10"/>
      <c r="AD622" s="10"/>
    </row>
    <row r="623" spans="3:30" s="8" customFormat="1" x14ac:dyDescent="0.25">
      <c r="C623" s="10"/>
      <c r="AD623" s="10"/>
    </row>
    <row r="624" spans="3:30" s="8" customFormat="1" x14ac:dyDescent="0.25">
      <c r="C624" s="10"/>
      <c r="AD624" s="10"/>
    </row>
    <row r="625" spans="3:30" s="8" customFormat="1" x14ac:dyDescent="0.25">
      <c r="C625" s="10"/>
      <c r="AD625" s="10"/>
    </row>
    <row r="626" spans="3:30" s="8" customFormat="1" x14ac:dyDescent="0.25">
      <c r="C626" s="10"/>
      <c r="AD626" s="10"/>
    </row>
    <row r="627" spans="3:30" s="8" customFormat="1" x14ac:dyDescent="0.25">
      <c r="C627" s="10"/>
      <c r="AD627" s="10"/>
    </row>
    <row r="628" spans="3:30" s="8" customFormat="1" x14ac:dyDescent="0.25">
      <c r="C628" s="10"/>
      <c r="AD628" s="10"/>
    </row>
    <row r="629" spans="3:30" s="8" customFormat="1" x14ac:dyDescent="0.25">
      <c r="C629" s="10"/>
      <c r="AD629" s="10"/>
    </row>
    <row r="630" spans="3:30" s="8" customFormat="1" x14ac:dyDescent="0.25">
      <c r="C630" s="10"/>
      <c r="AD630" s="10"/>
    </row>
    <row r="631" spans="3:30" s="8" customFormat="1" x14ac:dyDescent="0.25">
      <c r="C631" s="10"/>
      <c r="AD631" s="10"/>
    </row>
    <row r="632" spans="3:30" s="8" customFormat="1" x14ac:dyDescent="0.25">
      <c r="C632" s="10"/>
      <c r="AD632" s="10"/>
    </row>
    <row r="633" spans="3:30" s="8" customFormat="1" x14ac:dyDescent="0.25">
      <c r="C633" s="10"/>
      <c r="AD633" s="10"/>
    </row>
    <row r="634" spans="3:30" s="8" customFormat="1" x14ac:dyDescent="0.25">
      <c r="C634" s="10"/>
      <c r="AD634" s="10"/>
    </row>
    <row r="635" spans="3:30" s="8" customFormat="1" x14ac:dyDescent="0.25">
      <c r="C635" s="10"/>
      <c r="AD635" s="10"/>
    </row>
    <row r="636" spans="3:30" s="8" customFormat="1" x14ac:dyDescent="0.25">
      <c r="C636" s="10"/>
      <c r="AD636" s="10"/>
    </row>
    <row r="637" spans="3:30" s="8" customFormat="1" x14ac:dyDescent="0.25">
      <c r="C637" s="10"/>
      <c r="AD637" s="10"/>
    </row>
    <row r="638" spans="3:30" s="8" customFormat="1" x14ac:dyDescent="0.25">
      <c r="C638" s="10"/>
      <c r="AD638" s="10"/>
    </row>
    <row r="639" spans="3:30" s="8" customFormat="1" x14ac:dyDescent="0.25">
      <c r="C639" s="10"/>
      <c r="AD639" s="10"/>
    </row>
    <row r="640" spans="3:30" s="8" customFormat="1" x14ac:dyDescent="0.25">
      <c r="C640" s="10"/>
      <c r="AD640" s="10"/>
    </row>
    <row r="641" spans="3:30" s="8" customFormat="1" x14ac:dyDescent="0.25">
      <c r="C641" s="10"/>
      <c r="AD641" s="10"/>
    </row>
    <row r="642" spans="3:30" s="8" customFormat="1" x14ac:dyDescent="0.25">
      <c r="C642" s="10"/>
      <c r="AD642" s="10"/>
    </row>
    <row r="643" spans="3:30" s="8" customFormat="1" x14ac:dyDescent="0.25">
      <c r="C643" s="10"/>
      <c r="AD643" s="10"/>
    </row>
    <row r="644" spans="3:30" s="8" customFormat="1" x14ac:dyDescent="0.25">
      <c r="C644" s="10"/>
      <c r="AD644" s="10"/>
    </row>
    <row r="645" spans="3:30" s="8" customFormat="1" x14ac:dyDescent="0.25">
      <c r="C645" s="10"/>
      <c r="AD645" s="10"/>
    </row>
    <row r="646" spans="3:30" s="8" customFormat="1" x14ac:dyDescent="0.25">
      <c r="C646" s="10"/>
      <c r="AD646" s="10"/>
    </row>
    <row r="647" spans="3:30" s="8" customFormat="1" x14ac:dyDescent="0.25">
      <c r="C647" s="10"/>
      <c r="AD647" s="10"/>
    </row>
    <row r="648" spans="3:30" s="8" customFormat="1" x14ac:dyDescent="0.25">
      <c r="C648" s="10"/>
      <c r="AD648" s="10"/>
    </row>
    <row r="649" spans="3:30" s="8" customFormat="1" x14ac:dyDescent="0.25">
      <c r="C649" s="10"/>
      <c r="AD649" s="10"/>
    </row>
    <row r="650" spans="3:30" s="8" customFormat="1" x14ac:dyDescent="0.25">
      <c r="C650" s="10"/>
      <c r="AD650" s="10"/>
    </row>
    <row r="651" spans="3:30" s="8" customFormat="1" x14ac:dyDescent="0.25">
      <c r="C651" s="10"/>
      <c r="AD651" s="10"/>
    </row>
    <row r="652" spans="3:30" s="8" customFormat="1" x14ac:dyDescent="0.25">
      <c r="C652" s="10"/>
      <c r="AD652" s="10"/>
    </row>
    <row r="653" spans="3:30" s="8" customFormat="1" x14ac:dyDescent="0.25">
      <c r="C653" s="10"/>
      <c r="AD653" s="10"/>
    </row>
    <row r="654" spans="3:30" s="8" customFormat="1" x14ac:dyDescent="0.25">
      <c r="C654" s="10"/>
      <c r="AD654" s="10"/>
    </row>
    <row r="655" spans="3:30" s="8" customFormat="1" x14ac:dyDescent="0.25">
      <c r="C655" s="10"/>
      <c r="AD655" s="10"/>
    </row>
    <row r="656" spans="3:30" s="8" customFormat="1" x14ac:dyDescent="0.25">
      <c r="C656" s="10"/>
      <c r="AD656" s="10"/>
    </row>
    <row r="657" spans="3:30" s="8" customFormat="1" x14ac:dyDescent="0.25">
      <c r="C657" s="10"/>
      <c r="AD657" s="10"/>
    </row>
    <row r="658" spans="3:30" s="8" customFormat="1" x14ac:dyDescent="0.25">
      <c r="C658" s="10"/>
      <c r="AD658" s="10"/>
    </row>
    <row r="659" spans="3:30" s="8" customFormat="1" x14ac:dyDescent="0.25">
      <c r="C659" s="10"/>
      <c r="AD659" s="10"/>
    </row>
    <row r="660" spans="3:30" s="8" customFormat="1" x14ac:dyDescent="0.25">
      <c r="C660" s="10"/>
      <c r="AD660" s="10"/>
    </row>
    <row r="661" spans="3:30" s="8" customFormat="1" x14ac:dyDescent="0.25">
      <c r="C661" s="10"/>
      <c r="AD661" s="10"/>
    </row>
    <row r="662" spans="3:30" s="8" customFormat="1" x14ac:dyDescent="0.25">
      <c r="C662" s="10"/>
      <c r="AD662" s="10"/>
    </row>
    <row r="663" spans="3:30" s="8" customFormat="1" x14ac:dyDescent="0.25">
      <c r="C663" s="10"/>
      <c r="AD663" s="10"/>
    </row>
    <row r="664" spans="3:30" s="8" customFormat="1" x14ac:dyDescent="0.25">
      <c r="C664" s="10"/>
      <c r="AD664" s="10"/>
    </row>
    <row r="665" spans="3:30" s="8" customFormat="1" x14ac:dyDescent="0.25">
      <c r="C665" s="10"/>
      <c r="AD665" s="10"/>
    </row>
    <row r="666" spans="3:30" s="8" customFormat="1" x14ac:dyDescent="0.25">
      <c r="C666" s="10"/>
      <c r="AD666" s="10"/>
    </row>
    <row r="667" spans="3:30" s="8" customFormat="1" x14ac:dyDescent="0.25">
      <c r="C667" s="10"/>
      <c r="AD667" s="10"/>
    </row>
    <row r="668" spans="3:30" s="8" customFormat="1" x14ac:dyDescent="0.25">
      <c r="C668" s="10"/>
      <c r="AD668" s="10"/>
    </row>
    <row r="669" spans="3:30" s="8" customFormat="1" x14ac:dyDescent="0.25">
      <c r="C669" s="10"/>
      <c r="AD669" s="10"/>
    </row>
    <row r="670" spans="3:30" s="8" customFormat="1" x14ac:dyDescent="0.25">
      <c r="C670" s="10"/>
      <c r="AD670" s="10"/>
    </row>
    <row r="671" spans="3:30" s="8" customFormat="1" x14ac:dyDescent="0.25">
      <c r="C671" s="10"/>
      <c r="AD671" s="10"/>
    </row>
    <row r="672" spans="3:30" s="8" customFormat="1" x14ac:dyDescent="0.25">
      <c r="C672" s="10"/>
      <c r="AD672" s="10"/>
    </row>
    <row r="673" spans="3:30" s="8" customFormat="1" x14ac:dyDescent="0.25">
      <c r="C673" s="10"/>
      <c r="AD673" s="10"/>
    </row>
    <row r="674" spans="3:30" s="8" customFormat="1" x14ac:dyDescent="0.25">
      <c r="C674" s="10"/>
      <c r="AD674" s="10"/>
    </row>
    <row r="675" spans="3:30" s="8" customFormat="1" x14ac:dyDescent="0.25">
      <c r="C675" s="10"/>
      <c r="AD675" s="10"/>
    </row>
    <row r="676" spans="3:30" s="8" customFormat="1" x14ac:dyDescent="0.25">
      <c r="C676" s="10"/>
      <c r="AD676" s="10"/>
    </row>
    <row r="677" spans="3:30" s="8" customFormat="1" x14ac:dyDescent="0.25">
      <c r="C677" s="10"/>
      <c r="AD677" s="10"/>
    </row>
    <row r="678" spans="3:30" s="8" customFormat="1" x14ac:dyDescent="0.25">
      <c r="C678" s="10"/>
      <c r="AD678" s="10"/>
    </row>
    <row r="679" spans="3:30" s="8" customFormat="1" x14ac:dyDescent="0.25">
      <c r="C679" s="10"/>
      <c r="AD679" s="10"/>
    </row>
    <row r="680" spans="3:30" s="8" customFormat="1" x14ac:dyDescent="0.25">
      <c r="C680" s="10"/>
      <c r="AD680" s="10"/>
    </row>
    <row r="681" spans="3:30" s="8" customFormat="1" x14ac:dyDescent="0.25">
      <c r="C681" s="10"/>
      <c r="AD681" s="10"/>
    </row>
    <row r="682" spans="3:30" s="8" customFormat="1" x14ac:dyDescent="0.25">
      <c r="C682" s="10"/>
      <c r="AD682" s="10"/>
    </row>
    <row r="683" spans="3:30" s="8" customFormat="1" x14ac:dyDescent="0.25">
      <c r="C683" s="10"/>
      <c r="AD683" s="10"/>
    </row>
    <row r="684" spans="3:30" s="8" customFormat="1" x14ac:dyDescent="0.25">
      <c r="C684" s="10"/>
      <c r="AD684" s="10"/>
    </row>
    <row r="685" spans="3:30" s="8" customFormat="1" x14ac:dyDescent="0.25">
      <c r="C685" s="10"/>
      <c r="AD685" s="10"/>
    </row>
    <row r="686" spans="3:30" s="8" customFormat="1" x14ac:dyDescent="0.25">
      <c r="C686" s="10"/>
      <c r="AD686" s="10"/>
    </row>
    <row r="687" spans="3:30" s="8" customFormat="1" x14ac:dyDescent="0.25">
      <c r="C687" s="10"/>
      <c r="AD687" s="10"/>
    </row>
    <row r="688" spans="3:30" s="8" customFormat="1" x14ac:dyDescent="0.25">
      <c r="C688" s="10"/>
      <c r="AD688" s="10"/>
    </row>
    <row r="689" spans="3:30" s="8" customFormat="1" x14ac:dyDescent="0.25">
      <c r="C689" s="10"/>
      <c r="AD689" s="10"/>
    </row>
    <row r="690" spans="3:30" s="8" customFormat="1" x14ac:dyDescent="0.25">
      <c r="C690" s="10"/>
      <c r="AD690" s="10"/>
    </row>
    <row r="691" spans="3:30" s="8" customFormat="1" x14ac:dyDescent="0.25">
      <c r="C691" s="10"/>
      <c r="AD691" s="10"/>
    </row>
    <row r="692" spans="3:30" s="8" customFormat="1" x14ac:dyDescent="0.25">
      <c r="C692" s="10"/>
      <c r="AD692" s="10"/>
    </row>
    <row r="693" spans="3:30" s="8" customFormat="1" x14ac:dyDescent="0.25">
      <c r="C693" s="10"/>
      <c r="AD693" s="10"/>
    </row>
    <row r="694" spans="3:30" s="8" customFormat="1" x14ac:dyDescent="0.25">
      <c r="C694" s="10"/>
      <c r="AD694" s="10"/>
    </row>
    <row r="695" spans="3:30" s="8" customFormat="1" x14ac:dyDescent="0.25">
      <c r="C695" s="10"/>
      <c r="AD695" s="10"/>
    </row>
    <row r="696" spans="3:30" s="8" customFormat="1" x14ac:dyDescent="0.25">
      <c r="C696" s="10"/>
      <c r="AD696" s="10"/>
    </row>
    <row r="697" spans="3:30" s="8" customFormat="1" x14ac:dyDescent="0.25">
      <c r="C697" s="10"/>
      <c r="AD697" s="10"/>
    </row>
    <row r="698" spans="3:30" s="8" customFormat="1" x14ac:dyDescent="0.25">
      <c r="C698" s="10"/>
      <c r="AD698" s="10"/>
    </row>
    <row r="699" spans="3:30" s="8" customFormat="1" x14ac:dyDescent="0.25">
      <c r="C699" s="10"/>
      <c r="AD699" s="10"/>
    </row>
    <row r="700" spans="3:30" s="8" customFormat="1" x14ac:dyDescent="0.25">
      <c r="C700" s="10"/>
      <c r="AD700" s="10"/>
    </row>
    <row r="701" spans="3:30" s="8" customFormat="1" x14ac:dyDescent="0.25">
      <c r="C701" s="10"/>
      <c r="AD701" s="10"/>
    </row>
    <row r="702" spans="3:30" s="8" customFormat="1" x14ac:dyDescent="0.25">
      <c r="C702" s="10"/>
      <c r="AD702" s="10"/>
    </row>
    <row r="703" spans="3:30" s="8" customFormat="1" x14ac:dyDescent="0.25">
      <c r="C703" s="10"/>
      <c r="AD703" s="10"/>
    </row>
    <row r="704" spans="3:30" s="8" customFormat="1" x14ac:dyDescent="0.25">
      <c r="C704" s="10"/>
      <c r="AD704" s="10"/>
    </row>
    <row r="705" spans="3:30" s="8" customFormat="1" x14ac:dyDescent="0.25">
      <c r="C705" s="10"/>
      <c r="AD705" s="10"/>
    </row>
    <row r="706" spans="3:30" s="8" customFormat="1" x14ac:dyDescent="0.25">
      <c r="C706" s="10"/>
      <c r="AD706" s="10"/>
    </row>
    <row r="707" spans="3:30" s="8" customFormat="1" x14ac:dyDescent="0.25">
      <c r="C707" s="10"/>
      <c r="AD707" s="10"/>
    </row>
    <row r="708" spans="3:30" s="8" customFormat="1" x14ac:dyDescent="0.25">
      <c r="C708" s="10"/>
      <c r="AD708" s="10"/>
    </row>
    <row r="709" spans="3:30" s="8" customFormat="1" x14ac:dyDescent="0.25">
      <c r="C709" s="10"/>
      <c r="AD709" s="10"/>
    </row>
    <row r="710" spans="3:30" s="8" customFormat="1" x14ac:dyDescent="0.25">
      <c r="C710" s="10"/>
      <c r="AD710" s="10"/>
    </row>
    <row r="711" spans="3:30" s="8" customFormat="1" x14ac:dyDescent="0.25">
      <c r="C711" s="10"/>
      <c r="AD711" s="10"/>
    </row>
    <row r="712" spans="3:30" s="8" customFormat="1" x14ac:dyDescent="0.25">
      <c r="C712" s="10"/>
      <c r="AD712" s="10"/>
    </row>
    <row r="713" spans="3:30" s="8" customFormat="1" x14ac:dyDescent="0.25">
      <c r="C713" s="10"/>
      <c r="AD713" s="10"/>
    </row>
    <row r="714" spans="3:30" s="8" customFormat="1" x14ac:dyDescent="0.25">
      <c r="C714" s="10"/>
      <c r="AD714" s="10"/>
    </row>
    <row r="715" spans="3:30" s="8" customFormat="1" x14ac:dyDescent="0.25">
      <c r="C715" s="10"/>
      <c r="AD715" s="10"/>
    </row>
    <row r="716" spans="3:30" s="8" customFormat="1" x14ac:dyDescent="0.25">
      <c r="C716" s="10"/>
      <c r="AD716" s="10"/>
    </row>
    <row r="717" spans="3:30" s="8" customFormat="1" x14ac:dyDescent="0.25">
      <c r="C717" s="10"/>
      <c r="AD717" s="10"/>
    </row>
    <row r="718" spans="3:30" s="8" customFormat="1" x14ac:dyDescent="0.25">
      <c r="C718" s="10"/>
      <c r="AD718" s="10"/>
    </row>
    <row r="719" spans="3:30" s="8" customFormat="1" x14ac:dyDescent="0.25">
      <c r="C719" s="10"/>
      <c r="AD719" s="10"/>
    </row>
    <row r="720" spans="3:30" s="8" customFormat="1" x14ac:dyDescent="0.25">
      <c r="C720" s="10"/>
      <c r="AD720" s="10"/>
    </row>
    <row r="721" spans="3:30" s="8" customFormat="1" x14ac:dyDescent="0.25">
      <c r="C721" s="10"/>
      <c r="AD721" s="10"/>
    </row>
    <row r="722" spans="3:30" s="8" customFormat="1" x14ac:dyDescent="0.25">
      <c r="C722" s="10"/>
      <c r="AD722" s="10"/>
    </row>
    <row r="723" spans="3:30" s="8" customFormat="1" x14ac:dyDescent="0.25">
      <c r="C723" s="10"/>
      <c r="AD723" s="10"/>
    </row>
    <row r="724" spans="3:30" s="8" customFormat="1" x14ac:dyDescent="0.25">
      <c r="C724" s="10"/>
      <c r="AD724" s="10"/>
    </row>
    <row r="725" spans="3:30" s="8" customFormat="1" x14ac:dyDescent="0.25">
      <c r="C725" s="10"/>
      <c r="AD725" s="10"/>
    </row>
    <row r="726" spans="3:30" s="8" customFormat="1" x14ac:dyDescent="0.25">
      <c r="C726" s="10"/>
      <c r="AD726" s="10"/>
    </row>
    <row r="727" spans="3:30" s="8" customFormat="1" x14ac:dyDescent="0.25">
      <c r="C727" s="10"/>
      <c r="AD727" s="10"/>
    </row>
    <row r="728" spans="3:30" s="8" customFormat="1" x14ac:dyDescent="0.25">
      <c r="C728" s="10"/>
      <c r="AD728" s="10"/>
    </row>
    <row r="729" spans="3:30" s="8" customFormat="1" x14ac:dyDescent="0.25">
      <c r="C729" s="10"/>
      <c r="AD729" s="10"/>
    </row>
    <row r="730" spans="3:30" s="8" customFormat="1" x14ac:dyDescent="0.25">
      <c r="C730" s="10"/>
      <c r="AD730" s="10"/>
    </row>
    <row r="731" spans="3:30" s="8" customFormat="1" x14ac:dyDescent="0.25">
      <c r="C731" s="10"/>
      <c r="AD731" s="10"/>
    </row>
    <row r="732" spans="3:30" s="8" customFormat="1" x14ac:dyDescent="0.25">
      <c r="C732" s="10"/>
      <c r="AD732" s="10"/>
    </row>
    <row r="733" spans="3:30" s="8" customFormat="1" x14ac:dyDescent="0.25">
      <c r="C733" s="10"/>
      <c r="AD733" s="10"/>
    </row>
    <row r="734" spans="3:30" s="8" customFormat="1" x14ac:dyDescent="0.25">
      <c r="C734" s="10"/>
      <c r="AD734" s="10"/>
    </row>
    <row r="735" spans="3:30" s="8" customFormat="1" x14ac:dyDescent="0.25">
      <c r="C735" s="10"/>
      <c r="AD735" s="10"/>
    </row>
    <row r="736" spans="3:30" s="8" customFormat="1" x14ac:dyDescent="0.25">
      <c r="C736" s="10"/>
      <c r="AD736" s="10"/>
    </row>
    <row r="737" spans="3:30" s="8" customFormat="1" x14ac:dyDescent="0.25">
      <c r="C737" s="10"/>
      <c r="AD737" s="10"/>
    </row>
    <row r="738" spans="3:30" s="8" customFormat="1" x14ac:dyDescent="0.25">
      <c r="C738" s="10"/>
      <c r="AD738" s="10"/>
    </row>
    <row r="739" spans="3:30" s="8" customFormat="1" x14ac:dyDescent="0.25">
      <c r="C739" s="10"/>
      <c r="AD739" s="10"/>
    </row>
    <row r="740" spans="3:30" s="8" customFormat="1" x14ac:dyDescent="0.25">
      <c r="C740" s="10"/>
      <c r="AD740" s="10"/>
    </row>
    <row r="741" spans="3:30" s="8" customFormat="1" x14ac:dyDescent="0.25">
      <c r="C741" s="10"/>
      <c r="AD741" s="10"/>
    </row>
    <row r="742" spans="3:30" s="8" customFormat="1" x14ac:dyDescent="0.25">
      <c r="C742" s="10"/>
      <c r="AD742" s="10"/>
    </row>
    <row r="743" spans="3:30" s="8" customFormat="1" x14ac:dyDescent="0.25">
      <c r="C743" s="10"/>
      <c r="AD743" s="10"/>
    </row>
    <row r="744" spans="3:30" s="8" customFormat="1" x14ac:dyDescent="0.25">
      <c r="C744" s="10"/>
      <c r="AD744" s="10"/>
    </row>
    <row r="745" spans="3:30" s="8" customFormat="1" x14ac:dyDescent="0.25">
      <c r="C745" s="10"/>
      <c r="AD745" s="10"/>
    </row>
    <row r="746" spans="3:30" s="8" customFormat="1" x14ac:dyDescent="0.25">
      <c r="C746" s="10"/>
      <c r="AD746" s="10"/>
    </row>
    <row r="747" spans="3:30" s="8" customFormat="1" x14ac:dyDescent="0.25">
      <c r="C747" s="10"/>
      <c r="AD747" s="10"/>
    </row>
    <row r="748" spans="3:30" s="8" customFormat="1" x14ac:dyDescent="0.25">
      <c r="C748" s="10"/>
      <c r="AD748" s="10"/>
    </row>
    <row r="749" spans="3:30" s="8" customFormat="1" x14ac:dyDescent="0.25">
      <c r="C749" s="10"/>
      <c r="AD749" s="10"/>
    </row>
    <row r="750" spans="3:30" s="8" customFormat="1" x14ac:dyDescent="0.25">
      <c r="C750" s="10"/>
      <c r="AD750" s="10"/>
    </row>
    <row r="751" spans="3:30" s="8" customFormat="1" x14ac:dyDescent="0.25">
      <c r="C751" s="10"/>
      <c r="AD751" s="10"/>
    </row>
    <row r="752" spans="3:30" s="8" customFormat="1" x14ac:dyDescent="0.25">
      <c r="C752" s="10"/>
      <c r="AD752" s="10"/>
    </row>
    <row r="753" spans="3:30" s="8" customFormat="1" x14ac:dyDescent="0.25">
      <c r="C753" s="10"/>
      <c r="AD753" s="10"/>
    </row>
    <row r="754" spans="3:30" s="8" customFormat="1" x14ac:dyDescent="0.25">
      <c r="C754" s="10"/>
      <c r="AD754" s="10"/>
    </row>
    <row r="755" spans="3:30" s="8" customFormat="1" x14ac:dyDescent="0.25">
      <c r="C755" s="10"/>
      <c r="AD755" s="10"/>
    </row>
    <row r="756" spans="3:30" s="8" customFormat="1" x14ac:dyDescent="0.25">
      <c r="C756" s="10"/>
      <c r="AD756" s="10"/>
    </row>
    <row r="757" spans="3:30" s="8" customFormat="1" x14ac:dyDescent="0.25">
      <c r="C757" s="10"/>
      <c r="AD757" s="10"/>
    </row>
    <row r="758" spans="3:30" s="8" customFormat="1" x14ac:dyDescent="0.25">
      <c r="C758" s="10"/>
      <c r="AD758" s="10"/>
    </row>
    <row r="759" spans="3:30" s="8" customFormat="1" x14ac:dyDescent="0.25">
      <c r="C759" s="10"/>
      <c r="AD759" s="10"/>
    </row>
    <row r="760" spans="3:30" s="8" customFormat="1" x14ac:dyDescent="0.25">
      <c r="C760" s="10"/>
      <c r="AD760" s="10"/>
    </row>
    <row r="761" spans="3:30" s="8" customFormat="1" x14ac:dyDescent="0.25">
      <c r="C761" s="10"/>
      <c r="AD761" s="10"/>
    </row>
    <row r="762" spans="3:30" s="8" customFormat="1" x14ac:dyDescent="0.25">
      <c r="C762" s="10"/>
      <c r="AD762" s="10"/>
    </row>
    <row r="763" spans="3:30" s="8" customFormat="1" x14ac:dyDescent="0.25">
      <c r="C763" s="10"/>
      <c r="AD763" s="10"/>
    </row>
    <row r="764" spans="3:30" s="8" customFormat="1" x14ac:dyDescent="0.25">
      <c r="C764" s="10"/>
      <c r="AD764" s="10"/>
    </row>
    <row r="765" spans="3:30" s="8" customFormat="1" x14ac:dyDescent="0.25">
      <c r="C765" s="10"/>
      <c r="AD765" s="10"/>
    </row>
    <row r="766" spans="3:30" s="8" customFormat="1" x14ac:dyDescent="0.25">
      <c r="C766" s="10"/>
      <c r="AD766" s="10"/>
    </row>
    <row r="767" spans="3:30" s="8" customFormat="1" x14ac:dyDescent="0.25">
      <c r="C767" s="10"/>
      <c r="AD767" s="10"/>
    </row>
    <row r="768" spans="3:30" s="8" customFormat="1" x14ac:dyDescent="0.25">
      <c r="C768" s="10"/>
      <c r="AD768" s="10"/>
    </row>
    <row r="769" spans="3:30" s="8" customFormat="1" x14ac:dyDescent="0.25">
      <c r="C769" s="10"/>
      <c r="AD769" s="10"/>
    </row>
    <row r="770" spans="3:30" s="8" customFormat="1" x14ac:dyDescent="0.25">
      <c r="C770" s="10"/>
      <c r="AD770" s="10"/>
    </row>
    <row r="771" spans="3:30" s="8" customFormat="1" x14ac:dyDescent="0.25">
      <c r="C771" s="10"/>
      <c r="AD771" s="10"/>
    </row>
    <row r="772" spans="3:30" s="8" customFormat="1" x14ac:dyDescent="0.25">
      <c r="C772" s="10"/>
      <c r="AD772" s="10"/>
    </row>
    <row r="773" spans="3:30" s="8" customFormat="1" x14ac:dyDescent="0.25">
      <c r="C773" s="10"/>
      <c r="AD773" s="10"/>
    </row>
    <row r="774" spans="3:30" s="8" customFormat="1" x14ac:dyDescent="0.25">
      <c r="C774" s="10"/>
      <c r="AD774" s="10"/>
    </row>
    <row r="775" spans="3:30" s="8" customFormat="1" x14ac:dyDescent="0.25">
      <c r="C775" s="10"/>
      <c r="AD775" s="10"/>
    </row>
    <row r="776" spans="3:30" s="8" customFormat="1" x14ac:dyDescent="0.25">
      <c r="C776" s="10"/>
      <c r="AD776" s="10"/>
    </row>
    <row r="777" spans="3:30" s="8" customFormat="1" x14ac:dyDescent="0.25">
      <c r="C777" s="10"/>
      <c r="AD777" s="10"/>
    </row>
    <row r="778" spans="3:30" s="8" customFormat="1" x14ac:dyDescent="0.25">
      <c r="C778" s="10"/>
      <c r="AD778" s="10"/>
    </row>
    <row r="779" spans="3:30" s="8" customFormat="1" x14ac:dyDescent="0.25">
      <c r="C779" s="10"/>
      <c r="AD779" s="10"/>
    </row>
    <row r="780" spans="3:30" s="8" customFormat="1" x14ac:dyDescent="0.25">
      <c r="C780" s="10"/>
      <c r="AD780" s="10"/>
    </row>
    <row r="781" spans="3:30" s="8" customFormat="1" x14ac:dyDescent="0.25">
      <c r="C781" s="10"/>
      <c r="AD781" s="10"/>
    </row>
    <row r="782" spans="3:30" s="8" customFormat="1" x14ac:dyDescent="0.25">
      <c r="C782" s="10"/>
      <c r="AD782" s="10"/>
    </row>
    <row r="783" spans="3:30" s="8" customFormat="1" x14ac:dyDescent="0.25">
      <c r="C783" s="10"/>
      <c r="AD783" s="10"/>
    </row>
    <row r="784" spans="3:30" s="8" customFormat="1" x14ac:dyDescent="0.25">
      <c r="C784" s="10"/>
      <c r="AD784" s="10"/>
    </row>
    <row r="785" spans="3:30" s="8" customFormat="1" x14ac:dyDescent="0.25">
      <c r="C785" s="10"/>
      <c r="AD785" s="10"/>
    </row>
    <row r="786" spans="3:30" s="8" customFormat="1" x14ac:dyDescent="0.25">
      <c r="C786" s="10"/>
      <c r="AD786" s="10"/>
    </row>
    <row r="787" spans="3:30" s="8" customFormat="1" x14ac:dyDescent="0.25">
      <c r="C787" s="10"/>
      <c r="AD787" s="10"/>
    </row>
    <row r="788" spans="3:30" s="8" customFormat="1" x14ac:dyDescent="0.25">
      <c r="C788" s="10"/>
      <c r="AD788" s="10"/>
    </row>
    <row r="789" spans="3:30" s="8" customFormat="1" x14ac:dyDescent="0.25">
      <c r="C789" s="10"/>
      <c r="AD789" s="10"/>
    </row>
    <row r="790" spans="3:30" s="8" customFormat="1" x14ac:dyDescent="0.25">
      <c r="C790" s="10"/>
      <c r="AD790" s="10"/>
    </row>
    <row r="791" spans="3:30" s="8" customFormat="1" x14ac:dyDescent="0.25">
      <c r="C791" s="10"/>
      <c r="AD791" s="10"/>
    </row>
    <row r="792" spans="3:30" s="8" customFormat="1" x14ac:dyDescent="0.25">
      <c r="C792" s="10"/>
      <c r="AD792" s="10"/>
    </row>
    <row r="793" spans="3:30" s="8" customFormat="1" x14ac:dyDescent="0.25">
      <c r="C793" s="10"/>
      <c r="AD793" s="10"/>
    </row>
    <row r="794" spans="3:30" s="8" customFormat="1" x14ac:dyDescent="0.25">
      <c r="C794" s="10"/>
      <c r="AD794" s="10"/>
    </row>
    <row r="795" spans="3:30" s="8" customFormat="1" x14ac:dyDescent="0.25">
      <c r="C795" s="10"/>
      <c r="AD795" s="10"/>
    </row>
    <row r="796" spans="3:30" s="8" customFormat="1" x14ac:dyDescent="0.25">
      <c r="C796" s="10"/>
      <c r="AD796" s="10"/>
    </row>
    <row r="797" spans="3:30" s="8" customFormat="1" x14ac:dyDescent="0.25">
      <c r="C797" s="10"/>
      <c r="AD797" s="10"/>
    </row>
    <row r="798" spans="3:30" s="8" customFormat="1" x14ac:dyDescent="0.25">
      <c r="C798" s="10"/>
      <c r="AD798" s="10"/>
    </row>
    <row r="799" spans="3:30" s="8" customFormat="1" x14ac:dyDescent="0.25">
      <c r="C799" s="10"/>
      <c r="AD799" s="10"/>
    </row>
    <row r="800" spans="3:30" s="8" customFormat="1" x14ac:dyDescent="0.25">
      <c r="C800" s="10"/>
      <c r="AD800" s="10"/>
    </row>
    <row r="801" spans="3:30" s="8" customFormat="1" x14ac:dyDescent="0.25">
      <c r="C801" s="10"/>
      <c r="AD801" s="10"/>
    </row>
    <row r="802" spans="3:30" s="8" customFormat="1" x14ac:dyDescent="0.25">
      <c r="C802" s="10"/>
      <c r="AD802" s="10"/>
    </row>
    <row r="803" spans="3:30" s="8" customFormat="1" x14ac:dyDescent="0.25">
      <c r="C803" s="10"/>
      <c r="AD803" s="10"/>
    </row>
    <row r="804" spans="3:30" s="8" customFormat="1" x14ac:dyDescent="0.25">
      <c r="C804" s="10"/>
      <c r="AD804" s="10"/>
    </row>
    <row r="805" spans="3:30" s="8" customFormat="1" x14ac:dyDescent="0.25">
      <c r="C805" s="10"/>
      <c r="AD805" s="10"/>
    </row>
    <row r="806" spans="3:30" s="8" customFormat="1" x14ac:dyDescent="0.25">
      <c r="C806" s="10"/>
      <c r="AD806" s="10"/>
    </row>
    <row r="807" spans="3:30" s="8" customFormat="1" x14ac:dyDescent="0.25">
      <c r="C807" s="10"/>
      <c r="AD807" s="10"/>
    </row>
    <row r="808" spans="3:30" s="8" customFormat="1" x14ac:dyDescent="0.25">
      <c r="C808" s="10"/>
      <c r="AD808" s="10"/>
    </row>
    <row r="809" spans="3:30" s="8" customFormat="1" x14ac:dyDescent="0.25">
      <c r="C809" s="10"/>
      <c r="AD809" s="10"/>
    </row>
    <row r="810" spans="3:30" s="8" customFormat="1" x14ac:dyDescent="0.25">
      <c r="C810" s="10"/>
      <c r="AD810" s="10"/>
    </row>
    <row r="811" spans="3:30" s="8" customFormat="1" x14ac:dyDescent="0.25">
      <c r="C811" s="10"/>
      <c r="AD811" s="10"/>
    </row>
    <row r="812" spans="3:30" s="8" customFormat="1" x14ac:dyDescent="0.25">
      <c r="C812" s="10"/>
      <c r="AD812" s="10"/>
    </row>
    <row r="813" spans="3:30" s="8" customFormat="1" x14ac:dyDescent="0.25">
      <c r="C813" s="10"/>
      <c r="AD813" s="10"/>
    </row>
    <row r="814" spans="3:30" s="8" customFormat="1" x14ac:dyDescent="0.25">
      <c r="C814" s="10"/>
      <c r="AD814" s="10"/>
    </row>
    <row r="815" spans="3:30" s="8" customFormat="1" x14ac:dyDescent="0.25">
      <c r="C815" s="10"/>
      <c r="AD815" s="10"/>
    </row>
    <row r="816" spans="3:30" s="8" customFormat="1" x14ac:dyDescent="0.25">
      <c r="C816" s="10"/>
      <c r="AD816" s="10"/>
    </row>
    <row r="817" spans="3:30" s="8" customFormat="1" x14ac:dyDescent="0.25">
      <c r="C817" s="10"/>
      <c r="AD817" s="10"/>
    </row>
    <row r="818" spans="3:30" s="8" customFormat="1" x14ac:dyDescent="0.25">
      <c r="C818" s="10"/>
      <c r="AD818" s="10"/>
    </row>
    <row r="819" spans="3:30" s="8" customFormat="1" x14ac:dyDescent="0.25">
      <c r="C819" s="10"/>
      <c r="AD819" s="10"/>
    </row>
    <row r="820" spans="3:30" s="8" customFormat="1" x14ac:dyDescent="0.25">
      <c r="C820" s="10"/>
      <c r="AD820" s="10"/>
    </row>
    <row r="821" spans="3:30" s="8" customFormat="1" x14ac:dyDescent="0.25">
      <c r="C821" s="10"/>
      <c r="AD821" s="10"/>
    </row>
    <row r="822" spans="3:30" s="8" customFormat="1" x14ac:dyDescent="0.25">
      <c r="C822" s="10"/>
      <c r="AD822" s="10"/>
    </row>
    <row r="823" spans="3:30" s="8" customFormat="1" x14ac:dyDescent="0.25">
      <c r="C823" s="10"/>
      <c r="AD823" s="10"/>
    </row>
    <row r="824" spans="3:30" s="8" customFormat="1" x14ac:dyDescent="0.25">
      <c r="C824" s="10"/>
      <c r="AD824" s="10"/>
    </row>
    <row r="825" spans="3:30" s="8" customFormat="1" x14ac:dyDescent="0.25">
      <c r="C825" s="10"/>
      <c r="AD825" s="10"/>
    </row>
    <row r="826" spans="3:30" s="8" customFormat="1" x14ac:dyDescent="0.25">
      <c r="C826" s="10"/>
      <c r="AD826" s="10"/>
    </row>
    <row r="827" spans="3:30" s="8" customFormat="1" x14ac:dyDescent="0.25">
      <c r="C827" s="10"/>
      <c r="AD827" s="10"/>
    </row>
    <row r="828" spans="3:30" s="8" customFormat="1" x14ac:dyDescent="0.25">
      <c r="C828" s="10"/>
      <c r="AD828" s="10"/>
    </row>
    <row r="829" spans="3:30" s="8" customFormat="1" x14ac:dyDescent="0.25">
      <c r="C829" s="10"/>
      <c r="AD829" s="10"/>
    </row>
    <row r="830" spans="3:30" s="8" customFormat="1" x14ac:dyDescent="0.25">
      <c r="C830" s="10"/>
      <c r="AD830" s="10"/>
    </row>
    <row r="831" spans="3:30" s="8" customFormat="1" x14ac:dyDescent="0.25">
      <c r="C831" s="10"/>
      <c r="AD831" s="10"/>
    </row>
    <row r="832" spans="3:30" s="8" customFormat="1" x14ac:dyDescent="0.25">
      <c r="C832" s="10"/>
      <c r="AD832" s="10"/>
    </row>
    <row r="833" spans="3:30" s="8" customFormat="1" x14ac:dyDescent="0.25">
      <c r="C833" s="10"/>
      <c r="AD833" s="10"/>
    </row>
    <row r="834" spans="3:30" s="8" customFormat="1" x14ac:dyDescent="0.25">
      <c r="C834" s="10"/>
      <c r="AD834" s="10"/>
    </row>
    <row r="835" spans="3:30" s="8" customFormat="1" x14ac:dyDescent="0.25">
      <c r="C835" s="10"/>
      <c r="AD835" s="10"/>
    </row>
    <row r="836" spans="3:30" s="8" customFormat="1" x14ac:dyDescent="0.25">
      <c r="C836" s="10"/>
      <c r="AD836" s="10"/>
    </row>
    <row r="837" spans="3:30" s="8" customFormat="1" x14ac:dyDescent="0.25">
      <c r="C837" s="10"/>
      <c r="AD837" s="10"/>
    </row>
    <row r="838" spans="3:30" s="8" customFormat="1" x14ac:dyDescent="0.25">
      <c r="C838" s="10"/>
      <c r="AD838" s="10"/>
    </row>
    <row r="839" spans="3:30" s="8" customFormat="1" x14ac:dyDescent="0.25">
      <c r="C839" s="10"/>
      <c r="AD839" s="10"/>
    </row>
    <row r="840" spans="3:30" s="8" customFormat="1" x14ac:dyDescent="0.25">
      <c r="C840" s="10"/>
      <c r="AD840" s="10"/>
    </row>
    <row r="841" spans="3:30" s="8" customFormat="1" x14ac:dyDescent="0.25">
      <c r="C841" s="10"/>
      <c r="AD841" s="10"/>
    </row>
    <row r="842" spans="3:30" s="8" customFormat="1" x14ac:dyDescent="0.25">
      <c r="C842" s="10"/>
      <c r="AD842" s="10"/>
    </row>
    <row r="843" spans="3:30" s="8" customFormat="1" x14ac:dyDescent="0.25">
      <c r="C843" s="10"/>
      <c r="AD843" s="10"/>
    </row>
    <row r="844" spans="3:30" s="8" customFormat="1" x14ac:dyDescent="0.25">
      <c r="C844" s="10"/>
      <c r="AD844" s="10"/>
    </row>
    <row r="845" spans="3:30" s="8" customFormat="1" x14ac:dyDescent="0.25">
      <c r="C845" s="10"/>
      <c r="AD845" s="10"/>
    </row>
    <row r="846" spans="3:30" s="8" customFormat="1" x14ac:dyDescent="0.25">
      <c r="C846" s="10"/>
      <c r="AD846" s="10"/>
    </row>
    <row r="847" spans="3:30" s="8" customFormat="1" x14ac:dyDescent="0.25">
      <c r="C847" s="10"/>
      <c r="AD847" s="10"/>
    </row>
    <row r="848" spans="3:30" s="8" customFormat="1" x14ac:dyDescent="0.25">
      <c r="C848" s="10"/>
      <c r="AD848" s="10"/>
    </row>
    <row r="849" spans="3:30" s="8" customFormat="1" x14ac:dyDescent="0.25">
      <c r="C849" s="10"/>
      <c r="AD849" s="10"/>
    </row>
    <row r="850" spans="3:30" s="8" customFormat="1" x14ac:dyDescent="0.25">
      <c r="C850" s="10"/>
      <c r="AD850" s="10"/>
    </row>
    <row r="851" spans="3:30" s="8" customFormat="1" x14ac:dyDescent="0.25">
      <c r="C851" s="10"/>
      <c r="AD851" s="10"/>
    </row>
    <row r="852" spans="3:30" s="8" customFormat="1" x14ac:dyDescent="0.25">
      <c r="C852" s="10"/>
      <c r="AD852" s="10"/>
    </row>
    <row r="853" spans="3:30" s="8" customFormat="1" x14ac:dyDescent="0.25">
      <c r="C853" s="10"/>
      <c r="AD853" s="10"/>
    </row>
    <row r="854" spans="3:30" s="8" customFormat="1" x14ac:dyDescent="0.25">
      <c r="C854" s="10"/>
      <c r="AD854" s="10"/>
    </row>
    <row r="855" spans="3:30" s="8" customFormat="1" x14ac:dyDescent="0.25">
      <c r="C855" s="10"/>
      <c r="AD855" s="10"/>
    </row>
    <row r="856" spans="3:30" s="8" customFormat="1" x14ac:dyDescent="0.25">
      <c r="C856" s="10"/>
      <c r="AD856" s="10"/>
    </row>
    <row r="857" spans="3:30" s="8" customFormat="1" x14ac:dyDescent="0.25">
      <c r="C857" s="10"/>
      <c r="AD857" s="10"/>
    </row>
    <row r="858" spans="3:30" s="8" customFormat="1" x14ac:dyDescent="0.25">
      <c r="C858" s="10"/>
      <c r="AD858" s="10"/>
    </row>
    <row r="859" spans="3:30" s="8" customFormat="1" x14ac:dyDescent="0.25">
      <c r="C859" s="10"/>
      <c r="AD859" s="10"/>
    </row>
    <row r="860" spans="3:30" s="8" customFormat="1" x14ac:dyDescent="0.25">
      <c r="C860" s="10"/>
      <c r="AD860" s="10"/>
    </row>
    <row r="861" spans="3:30" s="8" customFormat="1" x14ac:dyDescent="0.25">
      <c r="C861" s="10"/>
      <c r="AD861" s="10"/>
    </row>
    <row r="862" spans="3:30" s="8" customFormat="1" x14ac:dyDescent="0.25">
      <c r="C862" s="10"/>
      <c r="AD862" s="10"/>
    </row>
    <row r="863" spans="3:30" s="8" customFormat="1" x14ac:dyDescent="0.25">
      <c r="C863" s="10"/>
      <c r="AD863" s="10"/>
    </row>
    <row r="864" spans="3:30" s="8" customFormat="1" x14ac:dyDescent="0.25">
      <c r="C864" s="10"/>
      <c r="AD864" s="10"/>
    </row>
    <row r="865" spans="3:30" s="8" customFormat="1" x14ac:dyDescent="0.25">
      <c r="C865" s="10"/>
      <c r="AD865" s="10"/>
    </row>
    <row r="866" spans="3:30" s="8" customFormat="1" x14ac:dyDescent="0.25">
      <c r="C866" s="10"/>
      <c r="AD866" s="10"/>
    </row>
    <row r="867" spans="3:30" s="8" customFormat="1" x14ac:dyDescent="0.25">
      <c r="C867" s="10"/>
      <c r="AD867" s="10"/>
    </row>
    <row r="868" spans="3:30" s="8" customFormat="1" x14ac:dyDescent="0.25">
      <c r="C868" s="10"/>
      <c r="AD868" s="10"/>
    </row>
    <row r="869" spans="3:30" s="8" customFormat="1" x14ac:dyDescent="0.25">
      <c r="C869" s="10"/>
      <c r="AD869" s="10"/>
    </row>
    <row r="870" spans="3:30" s="8" customFormat="1" x14ac:dyDescent="0.25">
      <c r="C870" s="10"/>
      <c r="AD870" s="10"/>
    </row>
    <row r="871" spans="3:30" s="8" customFormat="1" x14ac:dyDescent="0.25">
      <c r="C871" s="10"/>
      <c r="AD871" s="10"/>
    </row>
    <row r="872" spans="3:30" s="8" customFormat="1" x14ac:dyDescent="0.25">
      <c r="C872" s="10"/>
      <c r="AD872" s="10"/>
    </row>
    <row r="873" spans="3:30" s="8" customFormat="1" x14ac:dyDescent="0.25">
      <c r="C873" s="10"/>
      <c r="AD873" s="10"/>
    </row>
    <row r="874" spans="3:30" s="8" customFormat="1" x14ac:dyDescent="0.25">
      <c r="C874" s="10"/>
      <c r="AD874" s="10"/>
    </row>
    <row r="875" spans="3:30" s="8" customFormat="1" x14ac:dyDescent="0.25">
      <c r="C875" s="10"/>
      <c r="AD875" s="10"/>
    </row>
    <row r="876" spans="3:30" s="8" customFormat="1" x14ac:dyDescent="0.25">
      <c r="C876" s="10"/>
      <c r="AD876" s="10"/>
    </row>
    <row r="877" spans="3:30" s="8" customFormat="1" x14ac:dyDescent="0.25">
      <c r="C877" s="10"/>
      <c r="AD877" s="10"/>
    </row>
    <row r="878" spans="3:30" s="8" customFormat="1" x14ac:dyDescent="0.25">
      <c r="C878" s="10"/>
      <c r="AD878" s="10"/>
    </row>
    <row r="879" spans="3:30" s="8" customFormat="1" x14ac:dyDescent="0.25">
      <c r="C879" s="10"/>
      <c r="AD879" s="10"/>
    </row>
    <row r="880" spans="3:30" s="8" customFormat="1" x14ac:dyDescent="0.25">
      <c r="C880" s="10"/>
      <c r="AD880" s="10"/>
    </row>
    <row r="881" spans="3:30" s="8" customFormat="1" x14ac:dyDescent="0.25">
      <c r="C881" s="10"/>
      <c r="AD881" s="10"/>
    </row>
    <row r="882" spans="3:30" s="8" customFormat="1" x14ac:dyDescent="0.25">
      <c r="C882" s="10"/>
      <c r="AD882" s="10"/>
    </row>
    <row r="883" spans="3:30" s="8" customFormat="1" x14ac:dyDescent="0.25">
      <c r="C883" s="10"/>
      <c r="AD883" s="10"/>
    </row>
    <row r="884" spans="3:30" s="8" customFormat="1" x14ac:dyDescent="0.25">
      <c r="C884" s="10"/>
      <c r="AD884" s="10"/>
    </row>
    <row r="885" spans="3:30" s="8" customFormat="1" x14ac:dyDescent="0.25">
      <c r="C885" s="10"/>
      <c r="AD885" s="10"/>
    </row>
    <row r="886" spans="3:30" s="8" customFormat="1" x14ac:dyDescent="0.25">
      <c r="C886" s="10"/>
      <c r="AD886" s="10"/>
    </row>
    <row r="887" spans="3:30" s="8" customFormat="1" x14ac:dyDescent="0.25">
      <c r="C887" s="10"/>
      <c r="AD887" s="10"/>
    </row>
    <row r="888" spans="3:30" s="8" customFormat="1" x14ac:dyDescent="0.25">
      <c r="C888" s="10"/>
      <c r="AD888" s="10"/>
    </row>
    <row r="889" spans="3:30" s="8" customFormat="1" x14ac:dyDescent="0.25">
      <c r="C889" s="10"/>
      <c r="AD889" s="10"/>
    </row>
    <row r="890" spans="3:30" s="8" customFormat="1" x14ac:dyDescent="0.25">
      <c r="C890" s="10"/>
      <c r="AD890" s="10"/>
    </row>
    <row r="891" spans="3:30" s="8" customFormat="1" x14ac:dyDescent="0.25">
      <c r="C891" s="10"/>
      <c r="AD891" s="10"/>
    </row>
    <row r="892" spans="3:30" s="8" customFormat="1" x14ac:dyDescent="0.25">
      <c r="C892" s="10"/>
      <c r="AD892" s="10"/>
    </row>
    <row r="893" spans="3:30" s="8" customFormat="1" x14ac:dyDescent="0.25">
      <c r="C893" s="10"/>
      <c r="AD893" s="10"/>
    </row>
    <row r="894" spans="3:30" s="8" customFormat="1" x14ac:dyDescent="0.25">
      <c r="C894" s="10"/>
      <c r="AD894" s="10"/>
    </row>
    <row r="895" spans="3:30" s="8" customFormat="1" x14ac:dyDescent="0.25">
      <c r="C895" s="10"/>
      <c r="AD895" s="10"/>
    </row>
    <row r="896" spans="3:30" s="8" customFormat="1" x14ac:dyDescent="0.25">
      <c r="C896" s="10"/>
      <c r="AD896" s="10"/>
    </row>
    <row r="897" spans="3:30" s="8" customFormat="1" x14ac:dyDescent="0.25">
      <c r="C897" s="10"/>
      <c r="AD897" s="10"/>
    </row>
    <row r="898" spans="3:30" s="8" customFormat="1" x14ac:dyDescent="0.25">
      <c r="C898" s="10"/>
      <c r="AD898" s="10"/>
    </row>
    <row r="899" spans="3:30" s="8" customFormat="1" x14ac:dyDescent="0.25">
      <c r="C899" s="10"/>
      <c r="AD899" s="10"/>
    </row>
    <row r="900" spans="3:30" s="8" customFormat="1" x14ac:dyDescent="0.25">
      <c r="C900" s="10"/>
      <c r="AD900" s="10"/>
    </row>
    <row r="901" spans="3:30" s="8" customFormat="1" x14ac:dyDescent="0.25">
      <c r="C901" s="10"/>
      <c r="AD901" s="10"/>
    </row>
    <row r="902" spans="3:30" s="8" customFormat="1" x14ac:dyDescent="0.25">
      <c r="C902" s="10"/>
      <c r="AD902" s="10"/>
    </row>
    <row r="903" spans="3:30" s="8" customFormat="1" x14ac:dyDescent="0.25">
      <c r="C903" s="10"/>
      <c r="AD903" s="10"/>
    </row>
    <row r="904" spans="3:30" s="8" customFormat="1" x14ac:dyDescent="0.25">
      <c r="C904" s="10"/>
      <c r="AD904" s="10"/>
    </row>
    <row r="905" spans="3:30" s="8" customFormat="1" x14ac:dyDescent="0.25">
      <c r="C905" s="10"/>
      <c r="AD905" s="10"/>
    </row>
    <row r="906" spans="3:30" s="8" customFormat="1" x14ac:dyDescent="0.25">
      <c r="C906" s="10"/>
      <c r="AD906" s="10"/>
    </row>
    <row r="907" spans="3:30" s="8" customFormat="1" x14ac:dyDescent="0.25">
      <c r="C907" s="10"/>
      <c r="AD907" s="10"/>
    </row>
    <row r="908" spans="3:30" s="8" customFormat="1" x14ac:dyDescent="0.25">
      <c r="C908" s="10"/>
      <c r="AD908" s="10"/>
    </row>
    <row r="909" spans="3:30" s="8" customFormat="1" x14ac:dyDescent="0.25">
      <c r="C909" s="10"/>
      <c r="AD909" s="10"/>
    </row>
    <row r="910" spans="3:30" s="8" customFormat="1" x14ac:dyDescent="0.25">
      <c r="C910" s="10"/>
      <c r="AD910" s="10"/>
    </row>
    <row r="911" spans="3:30" s="8" customFormat="1" x14ac:dyDescent="0.25">
      <c r="C911" s="10"/>
      <c r="AD911" s="10"/>
    </row>
    <row r="912" spans="3:30" s="8" customFormat="1" x14ac:dyDescent="0.25">
      <c r="C912" s="10"/>
      <c r="AD912" s="10"/>
    </row>
    <row r="913" spans="3:30" s="8" customFormat="1" x14ac:dyDescent="0.25">
      <c r="C913" s="10"/>
      <c r="AD913" s="10"/>
    </row>
    <row r="914" spans="3:30" s="8" customFormat="1" x14ac:dyDescent="0.25">
      <c r="C914" s="10"/>
      <c r="AD914" s="10"/>
    </row>
    <row r="915" spans="3:30" s="8" customFormat="1" x14ac:dyDescent="0.25">
      <c r="C915" s="10"/>
      <c r="AD915" s="10"/>
    </row>
    <row r="916" spans="3:30" s="8" customFormat="1" x14ac:dyDescent="0.25">
      <c r="C916" s="10"/>
      <c r="AD916" s="10"/>
    </row>
    <row r="917" spans="3:30" s="8" customFormat="1" x14ac:dyDescent="0.25">
      <c r="C917" s="10"/>
      <c r="AD917" s="10"/>
    </row>
    <row r="918" spans="3:30" s="8" customFormat="1" x14ac:dyDescent="0.25">
      <c r="C918" s="10"/>
      <c r="AD918" s="10"/>
    </row>
    <row r="919" spans="3:30" s="8" customFormat="1" x14ac:dyDescent="0.25">
      <c r="C919" s="10"/>
      <c r="AD919" s="10"/>
    </row>
    <row r="920" spans="3:30" s="8" customFormat="1" x14ac:dyDescent="0.25">
      <c r="C920" s="10"/>
      <c r="AD920" s="10"/>
    </row>
    <row r="921" spans="3:30" s="8" customFormat="1" x14ac:dyDescent="0.25">
      <c r="C921" s="10"/>
      <c r="AD921" s="10"/>
    </row>
    <row r="922" spans="3:30" s="8" customFormat="1" x14ac:dyDescent="0.25">
      <c r="C922" s="10"/>
      <c r="AD922" s="10"/>
    </row>
    <row r="923" spans="3:30" s="8" customFormat="1" x14ac:dyDescent="0.25">
      <c r="C923" s="10"/>
      <c r="AD923" s="10"/>
    </row>
    <row r="924" spans="3:30" s="8" customFormat="1" x14ac:dyDescent="0.25">
      <c r="C924" s="10"/>
      <c r="AD924" s="10"/>
    </row>
    <row r="925" spans="3:30" s="8" customFormat="1" x14ac:dyDescent="0.25">
      <c r="C925" s="10"/>
      <c r="AD925" s="10"/>
    </row>
    <row r="926" spans="3:30" s="8" customFormat="1" x14ac:dyDescent="0.25">
      <c r="C926" s="10"/>
      <c r="AD926" s="10"/>
    </row>
    <row r="927" spans="3:30" s="8" customFormat="1" x14ac:dyDescent="0.25">
      <c r="C927" s="10"/>
      <c r="AD927" s="10"/>
    </row>
    <row r="928" spans="3:30" s="8" customFormat="1" x14ac:dyDescent="0.25">
      <c r="C928" s="10"/>
      <c r="AD928" s="10"/>
    </row>
    <row r="929" spans="3:30" s="8" customFormat="1" x14ac:dyDescent="0.25">
      <c r="C929" s="10"/>
      <c r="AD929" s="10"/>
    </row>
    <row r="930" spans="3:30" s="8" customFormat="1" x14ac:dyDescent="0.25">
      <c r="C930" s="10"/>
      <c r="AD930" s="10"/>
    </row>
    <row r="931" spans="3:30" s="8" customFormat="1" x14ac:dyDescent="0.25">
      <c r="C931" s="10"/>
      <c r="AD931" s="10"/>
    </row>
    <row r="932" spans="3:30" s="8" customFormat="1" x14ac:dyDescent="0.25">
      <c r="C932" s="10"/>
      <c r="AD932" s="10"/>
    </row>
    <row r="933" spans="3:30" s="8" customFormat="1" x14ac:dyDescent="0.25">
      <c r="C933" s="10"/>
      <c r="AD933" s="10"/>
    </row>
    <row r="934" spans="3:30" s="8" customFormat="1" x14ac:dyDescent="0.25">
      <c r="C934" s="10"/>
      <c r="AD934" s="10"/>
    </row>
    <row r="935" spans="3:30" s="8" customFormat="1" x14ac:dyDescent="0.25">
      <c r="C935" s="10"/>
      <c r="AD935" s="10"/>
    </row>
    <row r="936" spans="3:30" s="8" customFormat="1" x14ac:dyDescent="0.25">
      <c r="C936" s="10"/>
      <c r="AD936" s="10"/>
    </row>
    <row r="937" spans="3:30" s="8" customFormat="1" x14ac:dyDescent="0.25">
      <c r="C937" s="10"/>
      <c r="AD937" s="10"/>
    </row>
    <row r="938" spans="3:30" s="8" customFormat="1" x14ac:dyDescent="0.25">
      <c r="C938" s="10"/>
      <c r="AD938" s="10"/>
    </row>
    <row r="939" spans="3:30" s="8" customFormat="1" x14ac:dyDescent="0.25">
      <c r="C939" s="10"/>
      <c r="AD939" s="10"/>
    </row>
    <row r="940" spans="3:30" s="8" customFormat="1" x14ac:dyDescent="0.25">
      <c r="C940" s="10"/>
      <c r="AD940" s="10"/>
    </row>
    <row r="941" spans="3:30" s="8" customFormat="1" x14ac:dyDescent="0.25">
      <c r="C941" s="10"/>
      <c r="AD941" s="10"/>
    </row>
    <row r="942" spans="3:30" s="8" customFormat="1" x14ac:dyDescent="0.25">
      <c r="C942" s="10"/>
      <c r="AD942" s="10"/>
    </row>
    <row r="943" spans="3:30" s="8" customFormat="1" x14ac:dyDescent="0.25">
      <c r="C943" s="10"/>
      <c r="AD943" s="10"/>
    </row>
    <row r="944" spans="3:30" s="8" customFormat="1" x14ac:dyDescent="0.25">
      <c r="C944" s="10"/>
      <c r="AD944" s="10"/>
    </row>
    <row r="945" spans="3:30" s="8" customFormat="1" x14ac:dyDescent="0.25">
      <c r="C945" s="10"/>
      <c r="AD945" s="10"/>
    </row>
    <row r="946" spans="3:30" s="8" customFormat="1" x14ac:dyDescent="0.25">
      <c r="C946" s="10"/>
      <c r="AD946" s="10"/>
    </row>
    <row r="947" spans="3:30" s="8" customFormat="1" x14ac:dyDescent="0.25">
      <c r="C947" s="10"/>
      <c r="AD947" s="10"/>
    </row>
    <row r="948" spans="3:30" s="8" customFormat="1" x14ac:dyDescent="0.25">
      <c r="C948" s="10"/>
      <c r="AD948" s="10"/>
    </row>
    <row r="949" spans="3:30" s="8" customFormat="1" x14ac:dyDescent="0.25">
      <c r="C949" s="10"/>
      <c r="AD949" s="10"/>
    </row>
    <row r="950" spans="3:30" s="8" customFormat="1" x14ac:dyDescent="0.25">
      <c r="C950" s="10"/>
      <c r="AD950" s="10"/>
    </row>
    <row r="951" spans="3:30" s="8" customFormat="1" x14ac:dyDescent="0.25">
      <c r="C951" s="10"/>
      <c r="AD951" s="10"/>
    </row>
    <row r="952" spans="3:30" s="8" customFormat="1" x14ac:dyDescent="0.25">
      <c r="C952" s="10"/>
      <c r="AD952" s="10"/>
    </row>
    <row r="953" spans="3:30" s="8" customFormat="1" x14ac:dyDescent="0.25">
      <c r="C953" s="10"/>
      <c r="AD953" s="10"/>
    </row>
    <row r="954" spans="3:30" s="8" customFormat="1" x14ac:dyDescent="0.25">
      <c r="C954" s="10"/>
      <c r="AD954" s="10"/>
    </row>
    <row r="955" spans="3:30" s="8" customFormat="1" x14ac:dyDescent="0.25">
      <c r="C955" s="10"/>
      <c r="AD955" s="10"/>
    </row>
    <row r="956" spans="3:30" s="8" customFormat="1" x14ac:dyDescent="0.25">
      <c r="C956" s="10"/>
      <c r="AD956" s="10"/>
    </row>
    <row r="957" spans="3:30" s="8" customFormat="1" x14ac:dyDescent="0.25">
      <c r="C957" s="10"/>
      <c r="AD957" s="10"/>
    </row>
    <row r="958" spans="3:30" s="8" customFormat="1" x14ac:dyDescent="0.25">
      <c r="C958" s="10"/>
      <c r="AD958" s="10"/>
    </row>
    <row r="959" spans="3:30" s="8" customFormat="1" x14ac:dyDescent="0.25">
      <c r="C959" s="10"/>
      <c r="AD959" s="10"/>
    </row>
    <row r="960" spans="3:30" s="8" customFormat="1" x14ac:dyDescent="0.25">
      <c r="C960" s="10"/>
      <c r="AD960" s="10"/>
    </row>
    <row r="961" spans="3:30" s="8" customFormat="1" x14ac:dyDescent="0.25">
      <c r="C961" s="10"/>
      <c r="AD961" s="10"/>
    </row>
    <row r="962" spans="3:30" s="8" customFormat="1" x14ac:dyDescent="0.25">
      <c r="C962" s="10"/>
      <c r="AD962" s="10"/>
    </row>
    <row r="963" spans="3:30" s="8" customFormat="1" x14ac:dyDescent="0.25">
      <c r="C963" s="10"/>
      <c r="AD963" s="10"/>
    </row>
    <row r="964" spans="3:30" s="8" customFormat="1" x14ac:dyDescent="0.25">
      <c r="C964" s="10"/>
      <c r="AD964" s="10"/>
    </row>
    <row r="965" spans="3:30" s="8" customFormat="1" x14ac:dyDescent="0.25">
      <c r="C965" s="10"/>
      <c r="AD965" s="10"/>
    </row>
    <row r="966" spans="3:30" s="8" customFormat="1" x14ac:dyDescent="0.25">
      <c r="C966" s="10"/>
      <c r="AD966" s="10"/>
    </row>
    <row r="967" spans="3:30" s="8" customFormat="1" x14ac:dyDescent="0.25">
      <c r="C967" s="10"/>
      <c r="AD967" s="10"/>
    </row>
    <row r="968" spans="3:30" s="8" customFormat="1" x14ac:dyDescent="0.25">
      <c r="C968" s="10"/>
      <c r="AD968" s="10"/>
    </row>
    <row r="969" spans="3:30" s="8" customFormat="1" x14ac:dyDescent="0.25">
      <c r="C969" s="10"/>
      <c r="AD969" s="10"/>
    </row>
    <row r="970" spans="3:30" s="8" customFormat="1" x14ac:dyDescent="0.25">
      <c r="C970" s="10"/>
      <c r="AD970" s="10"/>
    </row>
    <row r="971" spans="3:30" s="8" customFormat="1" x14ac:dyDescent="0.25">
      <c r="C971" s="10"/>
      <c r="AD971" s="10"/>
    </row>
    <row r="972" spans="3:30" s="8" customFormat="1" x14ac:dyDescent="0.25">
      <c r="C972" s="10"/>
      <c r="AD972" s="10"/>
    </row>
    <row r="973" spans="3:30" s="8" customFormat="1" x14ac:dyDescent="0.25">
      <c r="C973" s="10"/>
      <c r="AD973" s="10"/>
    </row>
    <row r="974" spans="3:30" s="8" customFormat="1" x14ac:dyDescent="0.25">
      <c r="C974" s="10"/>
      <c r="AD974" s="10"/>
    </row>
    <row r="975" spans="3:30" s="8" customFormat="1" x14ac:dyDescent="0.25">
      <c r="C975" s="10"/>
      <c r="AD975" s="10"/>
    </row>
    <row r="976" spans="3:30" s="8" customFormat="1" x14ac:dyDescent="0.25">
      <c r="C976" s="10"/>
      <c r="AD976" s="10"/>
    </row>
    <row r="977" spans="3:30" s="8" customFormat="1" x14ac:dyDescent="0.25">
      <c r="C977" s="10"/>
      <c r="AD977" s="10"/>
    </row>
    <row r="978" spans="3:30" s="8" customFormat="1" x14ac:dyDescent="0.25">
      <c r="C978" s="10"/>
      <c r="AD978" s="10"/>
    </row>
    <row r="979" spans="3:30" s="8" customFormat="1" x14ac:dyDescent="0.25">
      <c r="C979" s="10"/>
      <c r="AD979" s="10"/>
    </row>
    <row r="980" spans="3:30" s="8" customFormat="1" x14ac:dyDescent="0.25">
      <c r="C980" s="10"/>
      <c r="AD980" s="10"/>
    </row>
    <row r="981" spans="3:30" s="8" customFormat="1" x14ac:dyDescent="0.25">
      <c r="C981" s="10"/>
      <c r="AD981" s="10"/>
    </row>
    <row r="982" spans="3:30" s="8" customFormat="1" x14ac:dyDescent="0.25">
      <c r="C982" s="10"/>
      <c r="AD982" s="10"/>
    </row>
    <row r="983" spans="3:30" s="8" customFormat="1" x14ac:dyDescent="0.25">
      <c r="C983" s="10"/>
      <c r="AD983" s="10"/>
    </row>
    <row r="984" spans="3:30" s="8" customFormat="1" x14ac:dyDescent="0.25">
      <c r="C984" s="10"/>
      <c r="AD984" s="10"/>
    </row>
    <row r="985" spans="3:30" s="8" customFormat="1" x14ac:dyDescent="0.25">
      <c r="C985" s="10"/>
      <c r="AD985" s="10"/>
    </row>
    <row r="986" spans="3:30" s="8" customFormat="1" x14ac:dyDescent="0.25">
      <c r="C986" s="10"/>
      <c r="AD986" s="10"/>
    </row>
    <row r="987" spans="3:30" s="8" customFormat="1" x14ac:dyDescent="0.25">
      <c r="C987" s="10"/>
      <c r="AD987" s="10"/>
    </row>
    <row r="988" spans="3:30" s="8" customFormat="1" x14ac:dyDescent="0.25">
      <c r="C988" s="10"/>
      <c r="AD988" s="10"/>
    </row>
    <row r="989" spans="3:30" s="8" customFormat="1" x14ac:dyDescent="0.25">
      <c r="C989" s="10"/>
      <c r="AD989" s="10"/>
    </row>
    <row r="990" spans="3:30" s="8" customFormat="1" x14ac:dyDescent="0.25">
      <c r="C990" s="10"/>
      <c r="AD990" s="10"/>
    </row>
    <row r="991" spans="3:30" s="8" customFormat="1" x14ac:dyDescent="0.25">
      <c r="C991" s="10"/>
      <c r="AD991" s="10"/>
    </row>
    <row r="992" spans="3:30" s="8" customFormat="1" x14ac:dyDescent="0.25">
      <c r="C992" s="10"/>
      <c r="AD992" s="10"/>
    </row>
    <row r="993" spans="3:30" s="8" customFormat="1" x14ac:dyDescent="0.25">
      <c r="C993" s="10"/>
      <c r="AD993" s="10"/>
    </row>
    <row r="994" spans="3:30" s="8" customFormat="1" x14ac:dyDescent="0.25">
      <c r="C994" s="10"/>
      <c r="AD994" s="10"/>
    </row>
    <row r="995" spans="3:30" s="8" customFormat="1" x14ac:dyDescent="0.25">
      <c r="C995" s="10"/>
      <c r="AD995" s="10"/>
    </row>
    <row r="996" spans="3:30" s="8" customFormat="1" x14ac:dyDescent="0.25">
      <c r="C996" s="10"/>
      <c r="AD996" s="10"/>
    </row>
    <row r="997" spans="3:30" s="8" customFormat="1" x14ac:dyDescent="0.25">
      <c r="C997" s="10"/>
      <c r="AD997" s="10"/>
    </row>
    <row r="998" spans="3:30" s="8" customFormat="1" x14ac:dyDescent="0.25">
      <c r="C998" s="10"/>
      <c r="AD998" s="10"/>
    </row>
    <row r="999" spans="3:30" s="8" customFormat="1" x14ac:dyDescent="0.25">
      <c r="C999" s="10"/>
      <c r="AD999" s="10"/>
    </row>
    <row r="1000" spans="3:30" s="8" customFormat="1" x14ac:dyDescent="0.25">
      <c r="C1000" s="10"/>
      <c r="AD1000" s="10"/>
    </row>
  </sheetData>
  <sheetProtection algorithmName="SHA-512" hashValue="VVxhSOBqzw14vYo5fxKgNMUsnqz3Mp265/gCFphOsDEgI9hu9/Za1bwDe+RVneIDwSTWgsUkQShuJ2LatqnoMg==" saltValue="Fn0x7Ds6IO6KDta9OxvsGg==" spinCount="100000" sheet="1" formatRows="0" selectLockedCells="1" sort="0" autoFilter="0"/>
  <protectedRanges>
    <protectedRange sqref="K10:K59 P10:P59 Y10:Y59 R10:W59 M10:N59" name="Allowsort"/>
  </protectedRanges>
  <autoFilter ref="B9:AD9">
    <sortState ref="B10:AD59">
      <sortCondition ref="B9"/>
    </sortState>
  </autoFilter>
  <dataConsolidate/>
  <mergeCells count="14">
    <mergeCell ref="S1:X2"/>
    <mergeCell ref="M2:N2"/>
    <mergeCell ref="Y2:AA2"/>
    <mergeCell ref="M4:N4"/>
    <mergeCell ref="S4:X6"/>
    <mergeCell ref="M6:N6"/>
    <mergeCell ref="Y6:AA6"/>
    <mergeCell ref="AL8:AN8"/>
    <mergeCell ref="B8:H8"/>
    <mergeCell ref="J8:N8"/>
    <mergeCell ref="O8:W8"/>
    <mergeCell ref="X8:AB8"/>
    <mergeCell ref="AC8:AD8"/>
    <mergeCell ref="AI8:AK8"/>
  </mergeCells>
  <conditionalFormatting sqref="R5">
    <cfRule type="cellIs" dxfId="170" priority="141" operator="greaterThanOrEqual">
      <formula>1000</formula>
    </cfRule>
  </conditionalFormatting>
  <conditionalFormatting sqref="G10">
    <cfRule type="cellIs" dxfId="169" priority="139" operator="equal">
      <formula>"opportunity"</formula>
    </cfRule>
    <cfRule type="cellIs" dxfId="168" priority="140" operator="equal">
      <formula>"threat"</formula>
    </cfRule>
  </conditionalFormatting>
  <conditionalFormatting sqref="R10:R59">
    <cfRule type="cellIs" dxfId="167" priority="30" operator="equal">
      <formula>0</formula>
    </cfRule>
    <cfRule type="cellIs" dxfId="166" priority="137" operator="greaterThan">
      <formula>0</formula>
    </cfRule>
    <cfRule type="cellIs" dxfId="165" priority="138" operator="lessThan">
      <formula>0</formula>
    </cfRule>
  </conditionalFormatting>
  <conditionalFormatting sqref="R5">
    <cfRule type="cellIs" dxfId="164" priority="135" operator="greaterThan">
      <formula>0</formula>
    </cfRule>
    <cfRule type="cellIs" dxfId="163" priority="136" operator="lessThan">
      <formula>0</formula>
    </cfRule>
  </conditionalFormatting>
  <conditionalFormatting sqref="J10">
    <cfRule type="cellIs" dxfId="162" priority="134" operator="greaterThanOrEqual">
      <formula>1000</formula>
    </cfRule>
  </conditionalFormatting>
  <conditionalFormatting sqref="L10">
    <cfRule type="cellIs" dxfId="161" priority="133" operator="greaterThanOrEqual">
      <formula>1000</formula>
    </cfRule>
  </conditionalFormatting>
  <conditionalFormatting sqref="G12">
    <cfRule type="cellIs" dxfId="160" priority="131" operator="equal">
      <formula>"opportunity"</formula>
    </cfRule>
    <cfRule type="cellIs" dxfId="159" priority="132" operator="equal">
      <formula>"threat"</formula>
    </cfRule>
  </conditionalFormatting>
  <conditionalFormatting sqref="G13">
    <cfRule type="cellIs" dxfId="158" priority="129" operator="equal">
      <formula>"opportunity"</formula>
    </cfRule>
    <cfRule type="cellIs" dxfId="157" priority="130" operator="equal">
      <formula>"threat"</formula>
    </cfRule>
  </conditionalFormatting>
  <conditionalFormatting sqref="G14">
    <cfRule type="cellIs" dxfId="156" priority="127" operator="equal">
      <formula>"opportunity"</formula>
    </cfRule>
    <cfRule type="cellIs" dxfId="155" priority="128" operator="equal">
      <formula>"threat"</formula>
    </cfRule>
  </conditionalFormatting>
  <conditionalFormatting sqref="G11">
    <cfRule type="cellIs" dxfId="154" priority="35" operator="equal">
      <formula>"opportunity"</formula>
    </cfRule>
    <cfRule type="cellIs" dxfId="153" priority="36" operator="equal">
      <formula>"threat"</formula>
    </cfRule>
  </conditionalFormatting>
  <conditionalFormatting sqref="G15">
    <cfRule type="cellIs" dxfId="152" priority="125" operator="equal">
      <formula>"opportunity"</formula>
    </cfRule>
    <cfRule type="cellIs" dxfId="151" priority="126" operator="equal">
      <formula>"threat"</formula>
    </cfRule>
  </conditionalFormatting>
  <conditionalFormatting sqref="G16">
    <cfRule type="cellIs" dxfId="150" priority="123" operator="equal">
      <formula>"opportunity"</formula>
    </cfRule>
    <cfRule type="cellIs" dxfId="149" priority="124" operator="equal">
      <formula>"threat"</formula>
    </cfRule>
  </conditionalFormatting>
  <conditionalFormatting sqref="G17">
    <cfRule type="cellIs" dxfId="148" priority="121" operator="equal">
      <formula>"opportunity"</formula>
    </cfRule>
    <cfRule type="cellIs" dxfId="147" priority="122" operator="equal">
      <formula>"threat"</formula>
    </cfRule>
  </conditionalFormatting>
  <conditionalFormatting sqref="G18">
    <cfRule type="cellIs" dxfId="146" priority="119" operator="equal">
      <formula>"opportunity"</formula>
    </cfRule>
    <cfRule type="cellIs" dxfId="145" priority="120" operator="equal">
      <formula>"threat"</formula>
    </cfRule>
  </conditionalFormatting>
  <conditionalFormatting sqref="G19">
    <cfRule type="cellIs" dxfId="144" priority="117" operator="equal">
      <formula>"opportunity"</formula>
    </cfRule>
    <cfRule type="cellIs" dxfId="143" priority="118" operator="equal">
      <formula>"threat"</formula>
    </cfRule>
  </conditionalFormatting>
  <conditionalFormatting sqref="G20">
    <cfRule type="cellIs" dxfId="142" priority="115" operator="equal">
      <formula>"opportunity"</formula>
    </cfRule>
    <cfRule type="cellIs" dxfId="141" priority="116" operator="equal">
      <formula>"threat"</formula>
    </cfRule>
  </conditionalFormatting>
  <conditionalFormatting sqref="G21">
    <cfRule type="cellIs" dxfId="140" priority="113" operator="equal">
      <formula>"opportunity"</formula>
    </cfRule>
    <cfRule type="cellIs" dxfId="139" priority="114" operator="equal">
      <formula>"threat"</formula>
    </cfRule>
  </conditionalFormatting>
  <conditionalFormatting sqref="G22">
    <cfRule type="cellIs" dxfId="138" priority="111" operator="equal">
      <formula>"opportunity"</formula>
    </cfRule>
    <cfRule type="cellIs" dxfId="137" priority="112" operator="equal">
      <formula>"threat"</formula>
    </cfRule>
  </conditionalFormatting>
  <conditionalFormatting sqref="G23">
    <cfRule type="cellIs" dxfId="136" priority="109" operator="equal">
      <formula>"opportunity"</formula>
    </cfRule>
    <cfRule type="cellIs" dxfId="135" priority="110" operator="equal">
      <formula>"threat"</formula>
    </cfRule>
  </conditionalFormatting>
  <conditionalFormatting sqref="G24">
    <cfRule type="cellIs" dxfId="134" priority="107" operator="equal">
      <formula>"opportunity"</formula>
    </cfRule>
    <cfRule type="cellIs" dxfId="133" priority="108" operator="equal">
      <formula>"threat"</formula>
    </cfRule>
  </conditionalFormatting>
  <conditionalFormatting sqref="G25">
    <cfRule type="cellIs" dxfId="132" priority="105" operator="equal">
      <formula>"opportunity"</formula>
    </cfRule>
    <cfRule type="cellIs" dxfId="131" priority="106" operator="equal">
      <formula>"threat"</formula>
    </cfRule>
  </conditionalFormatting>
  <conditionalFormatting sqref="G26">
    <cfRule type="cellIs" dxfId="130" priority="103" operator="equal">
      <formula>"opportunity"</formula>
    </cfRule>
    <cfRule type="cellIs" dxfId="129" priority="104" operator="equal">
      <formula>"threat"</formula>
    </cfRule>
  </conditionalFormatting>
  <conditionalFormatting sqref="G27">
    <cfRule type="cellIs" dxfId="128" priority="101" operator="equal">
      <formula>"opportunity"</formula>
    </cfRule>
    <cfRule type="cellIs" dxfId="127" priority="102" operator="equal">
      <formula>"threat"</formula>
    </cfRule>
  </conditionalFormatting>
  <conditionalFormatting sqref="G28">
    <cfRule type="cellIs" dxfId="126" priority="99" operator="equal">
      <formula>"opportunity"</formula>
    </cfRule>
    <cfRule type="cellIs" dxfId="125" priority="100" operator="equal">
      <formula>"threat"</formula>
    </cfRule>
  </conditionalFormatting>
  <conditionalFormatting sqref="G29">
    <cfRule type="cellIs" dxfId="124" priority="97" operator="equal">
      <formula>"opportunity"</formula>
    </cfRule>
    <cfRule type="cellIs" dxfId="123" priority="98" operator="equal">
      <formula>"threat"</formula>
    </cfRule>
  </conditionalFormatting>
  <conditionalFormatting sqref="G30">
    <cfRule type="cellIs" dxfId="122" priority="95" operator="equal">
      <formula>"opportunity"</formula>
    </cfRule>
    <cfRule type="cellIs" dxfId="121" priority="96" operator="equal">
      <formula>"threat"</formula>
    </cfRule>
  </conditionalFormatting>
  <conditionalFormatting sqref="G31">
    <cfRule type="cellIs" dxfId="120" priority="93" operator="equal">
      <formula>"opportunity"</formula>
    </cfRule>
    <cfRule type="cellIs" dxfId="119" priority="94" operator="equal">
      <formula>"threat"</formula>
    </cfRule>
  </conditionalFormatting>
  <conditionalFormatting sqref="G32">
    <cfRule type="cellIs" dxfId="118" priority="91" operator="equal">
      <formula>"opportunity"</formula>
    </cfRule>
    <cfRule type="cellIs" dxfId="117" priority="92" operator="equal">
      <formula>"threat"</formula>
    </cfRule>
  </conditionalFormatting>
  <conditionalFormatting sqref="G33">
    <cfRule type="cellIs" dxfId="116" priority="89" operator="equal">
      <formula>"opportunity"</formula>
    </cfRule>
    <cfRule type="cellIs" dxfId="115" priority="90" operator="equal">
      <formula>"threat"</formula>
    </cfRule>
  </conditionalFormatting>
  <conditionalFormatting sqref="G34">
    <cfRule type="cellIs" dxfId="114" priority="87" operator="equal">
      <formula>"opportunity"</formula>
    </cfRule>
    <cfRule type="cellIs" dxfId="113" priority="88" operator="equal">
      <formula>"threat"</formula>
    </cfRule>
  </conditionalFormatting>
  <conditionalFormatting sqref="G35">
    <cfRule type="cellIs" dxfId="112" priority="85" operator="equal">
      <formula>"opportunity"</formula>
    </cfRule>
    <cfRule type="cellIs" dxfId="111" priority="86" operator="equal">
      <formula>"threat"</formula>
    </cfRule>
  </conditionalFormatting>
  <conditionalFormatting sqref="G36">
    <cfRule type="cellIs" dxfId="110" priority="83" operator="equal">
      <formula>"opportunity"</formula>
    </cfRule>
    <cfRule type="cellIs" dxfId="109" priority="84" operator="equal">
      <formula>"threat"</formula>
    </cfRule>
  </conditionalFormatting>
  <conditionalFormatting sqref="G37">
    <cfRule type="cellIs" dxfId="108" priority="81" operator="equal">
      <formula>"opportunity"</formula>
    </cfRule>
    <cfRule type="cellIs" dxfId="107" priority="82" operator="equal">
      <formula>"threat"</formula>
    </cfRule>
  </conditionalFormatting>
  <conditionalFormatting sqref="G38">
    <cfRule type="cellIs" dxfId="106" priority="79" operator="equal">
      <formula>"opportunity"</formula>
    </cfRule>
    <cfRule type="cellIs" dxfId="105" priority="80" operator="equal">
      <formula>"threat"</formula>
    </cfRule>
  </conditionalFormatting>
  <conditionalFormatting sqref="G39">
    <cfRule type="cellIs" dxfId="104" priority="77" operator="equal">
      <formula>"opportunity"</formula>
    </cfRule>
    <cfRule type="cellIs" dxfId="103" priority="78" operator="equal">
      <formula>"threat"</formula>
    </cfRule>
  </conditionalFormatting>
  <conditionalFormatting sqref="G40">
    <cfRule type="cellIs" dxfId="102" priority="75" operator="equal">
      <formula>"opportunity"</formula>
    </cfRule>
    <cfRule type="cellIs" dxfId="101" priority="76" operator="equal">
      <formula>"threat"</formula>
    </cfRule>
  </conditionalFormatting>
  <conditionalFormatting sqref="G41">
    <cfRule type="cellIs" dxfId="100" priority="73" operator="equal">
      <formula>"opportunity"</formula>
    </cfRule>
    <cfRule type="cellIs" dxfId="99" priority="74" operator="equal">
      <formula>"threat"</formula>
    </cfRule>
  </conditionalFormatting>
  <conditionalFormatting sqref="G42">
    <cfRule type="cellIs" dxfId="98" priority="71" operator="equal">
      <formula>"opportunity"</formula>
    </cfRule>
    <cfRule type="cellIs" dxfId="97" priority="72" operator="equal">
      <formula>"threat"</formula>
    </cfRule>
  </conditionalFormatting>
  <conditionalFormatting sqref="G43">
    <cfRule type="cellIs" dxfId="96" priority="69" operator="equal">
      <formula>"opportunity"</formula>
    </cfRule>
    <cfRule type="cellIs" dxfId="95" priority="70" operator="equal">
      <formula>"threat"</formula>
    </cfRule>
  </conditionalFormatting>
  <conditionalFormatting sqref="G44">
    <cfRule type="cellIs" dxfId="94" priority="67" operator="equal">
      <formula>"opportunity"</formula>
    </cfRule>
    <cfRule type="cellIs" dxfId="93" priority="68" operator="equal">
      <formula>"threat"</formula>
    </cfRule>
  </conditionalFormatting>
  <conditionalFormatting sqref="G45">
    <cfRule type="cellIs" dxfId="92" priority="65" operator="equal">
      <formula>"opportunity"</formula>
    </cfRule>
    <cfRule type="cellIs" dxfId="91" priority="66" operator="equal">
      <formula>"threat"</formula>
    </cfRule>
  </conditionalFormatting>
  <conditionalFormatting sqref="G46">
    <cfRule type="cellIs" dxfId="90" priority="63" operator="equal">
      <formula>"opportunity"</formula>
    </cfRule>
    <cfRule type="cellIs" dxfId="89" priority="64" operator="equal">
      <formula>"threat"</formula>
    </cfRule>
  </conditionalFormatting>
  <conditionalFormatting sqref="G47">
    <cfRule type="cellIs" dxfId="88" priority="61" operator="equal">
      <formula>"opportunity"</formula>
    </cfRule>
    <cfRule type="cellIs" dxfId="87" priority="62" operator="equal">
      <formula>"threat"</formula>
    </cfRule>
  </conditionalFormatting>
  <conditionalFormatting sqref="G48">
    <cfRule type="cellIs" dxfId="86" priority="59" operator="equal">
      <formula>"opportunity"</formula>
    </cfRule>
    <cfRule type="cellIs" dxfId="85" priority="60" operator="equal">
      <formula>"threat"</formula>
    </cfRule>
  </conditionalFormatting>
  <conditionalFormatting sqref="G49">
    <cfRule type="cellIs" dxfId="84" priority="57" operator="equal">
      <formula>"opportunity"</formula>
    </cfRule>
    <cfRule type="cellIs" dxfId="83" priority="58" operator="equal">
      <formula>"threat"</formula>
    </cfRule>
  </conditionalFormatting>
  <conditionalFormatting sqref="G50">
    <cfRule type="cellIs" dxfId="82" priority="55" operator="equal">
      <formula>"opportunity"</formula>
    </cfRule>
    <cfRule type="cellIs" dxfId="81" priority="56" operator="equal">
      <formula>"threat"</formula>
    </cfRule>
  </conditionalFormatting>
  <conditionalFormatting sqref="G51">
    <cfRule type="cellIs" dxfId="80" priority="53" operator="equal">
      <formula>"opportunity"</formula>
    </cfRule>
    <cfRule type="cellIs" dxfId="79" priority="54" operator="equal">
      <formula>"threat"</formula>
    </cfRule>
  </conditionalFormatting>
  <conditionalFormatting sqref="G52">
    <cfRule type="cellIs" dxfId="78" priority="51" operator="equal">
      <formula>"opportunity"</formula>
    </cfRule>
    <cfRule type="cellIs" dxfId="77" priority="52" operator="equal">
      <formula>"threat"</formula>
    </cfRule>
  </conditionalFormatting>
  <conditionalFormatting sqref="G53">
    <cfRule type="cellIs" dxfId="76" priority="49" operator="equal">
      <formula>"opportunity"</formula>
    </cfRule>
    <cfRule type="cellIs" dxfId="75" priority="50" operator="equal">
      <formula>"threat"</formula>
    </cfRule>
  </conditionalFormatting>
  <conditionalFormatting sqref="G54">
    <cfRule type="cellIs" dxfId="74" priority="47" operator="equal">
      <formula>"opportunity"</formula>
    </cfRule>
    <cfRule type="cellIs" dxfId="73" priority="48" operator="equal">
      <formula>"threat"</formula>
    </cfRule>
  </conditionalFormatting>
  <conditionalFormatting sqref="G55">
    <cfRule type="cellIs" dxfId="72" priority="45" operator="equal">
      <formula>"opportunity"</formula>
    </cfRule>
    <cfRule type="cellIs" dxfId="71" priority="46" operator="equal">
      <formula>"threat"</formula>
    </cfRule>
  </conditionalFormatting>
  <conditionalFormatting sqref="G56">
    <cfRule type="cellIs" dxfId="70" priority="43" operator="equal">
      <formula>"opportunity"</formula>
    </cfRule>
    <cfRule type="cellIs" dxfId="69" priority="44" operator="equal">
      <formula>"threat"</formula>
    </cfRule>
  </conditionalFormatting>
  <conditionalFormatting sqref="G57">
    <cfRule type="cellIs" dxfId="68" priority="41" operator="equal">
      <formula>"opportunity"</formula>
    </cfRule>
    <cfRule type="cellIs" dxfId="67" priority="42" operator="equal">
      <formula>"threat"</formula>
    </cfRule>
  </conditionalFormatting>
  <conditionalFormatting sqref="G58">
    <cfRule type="cellIs" dxfId="66" priority="39" operator="equal">
      <formula>"opportunity"</formula>
    </cfRule>
    <cfRule type="cellIs" dxfId="65" priority="40" operator="equal">
      <formula>"threat"</formula>
    </cfRule>
  </conditionalFormatting>
  <conditionalFormatting sqref="G59">
    <cfRule type="cellIs" dxfId="64" priority="37" operator="equal">
      <formula>"opportunity"</formula>
    </cfRule>
    <cfRule type="cellIs" dxfId="63" priority="38" operator="equal">
      <formula>"threat"</formula>
    </cfRule>
  </conditionalFormatting>
  <conditionalFormatting sqref="K10:K59">
    <cfRule type="cellIs" dxfId="62" priority="34" operator="greaterThanOrEqual">
      <formula>1000</formula>
    </cfRule>
  </conditionalFormatting>
  <conditionalFormatting sqref="N10:N59">
    <cfRule type="cellIs" dxfId="61" priority="33" operator="equal">
      <formula>0</formula>
    </cfRule>
  </conditionalFormatting>
  <conditionalFormatting sqref="J11:J59">
    <cfRule type="cellIs" dxfId="60" priority="32" operator="greaterThanOrEqual">
      <formula>1000</formula>
    </cfRule>
  </conditionalFormatting>
  <conditionalFormatting sqref="L11:L59">
    <cfRule type="cellIs" dxfId="59" priority="31" operator="greaterThanOrEqual">
      <formula>1000</formula>
    </cfRule>
  </conditionalFormatting>
  <conditionalFormatting sqref="S10:S59">
    <cfRule type="cellIs" dxfId="58" priority="29" operator="equal">
      <formula>0</formula>
    </cfRule>
  </conditionalFormatting>
  <conditionalFormatting sqref="M11:M59">
    <cfRule type="cellIs" dxfId="57" priority="28" operator="greaterThanOrEqual">
      <formula>1000000</formula>
    </cfRule>
  </conditionalFormatting>
  <conditionalFormatting sqref="M11:M59">
    <cfRule type="cellIs" dxfId="56" priority="26" operator="greaterThan">
      <formula>0</formula>
    </cfRule>
    <cfRule type="cellIs" dxfId="55" priority="27" operator="lessThan">
      <formula>0</formula>
    </cfRule>
  </conditionalFormatting>
  <conditionalFormatting sqref="M11:M59">
    <cfRule type="cellIs" dxfId="54" priority="25" operator="lessThanOrEqual">
      <formula>-1000000</formula>
    </cfRule>
  </conditionalFormatting>
  <conditionalFormatting sqref="M11:M59">
    <cfRule type="cellIs" dxfId="53" priority="24" operator="equal">
      <formula>0</formula>
    </cfRule>
  </conditionalFormatting>
  <conditionalFormatting sqref="M10">
    <cfRule type="cellIs" dxfId="52" priority="23" operator="greaterThanOrEqual">
      <formula>1000000</formula>
    </cfRule>
  </conditionalFormatting>
  <conditionalFormatting sqref="M10">
    <cfRule type="cellIs" dxfId="51" priority="21" operator="greaterThan">
      <formula>0</formula>
    </cfRule>
    <cfRule type="cellIs" dxfId="50" priority="22" operator="lessThan">
      <formula>0</formula>
    </cfRule>
  </conditionalFormatting>
  <conditionalFormatting sqref="M10">
    <cfRule type="cellIs" dxfId="49" priority="20" operator="lessThanOrEqual">
      <formula>-1000000</formula>
    </cfRule>
  </conditionalFormatting>
  <conditionalFormatting sqref="M10">
    <cfRule type="cellIs" dxfId="48" priority="19" operator="equal">
      <formula>0</formula>
    </cfRule>
  </conditionalFormatting>
  <conditionalFormatting sqref="M2">
    <cfRule type="cellIs" dxfId="47" priority="18" operator="equal">
      <formula>0</formula>
    </cfRule>
  </conditionalFormatting>
  <conditionalFormatting sqref="M4">
    <cfRule type="cellIs" dxfId="46" priority="17" operator="equal">
      <formula>0</formula>
    </cfRule>
  </conditionalFormatting>
  <conditionalFormatting sqref="M6">
    <cfRule type="cellIs" dxfId="45" priority="16" operator="equal">
      <formula>0</formula>
    </cfRule>
  </conditionalFormatting>
  <conditionalFormatting sqref="Y5">
    <cfRule type="cellIs" dxfId="44" priority="15" operator="greaterThanOrEqual">
      <formula>1000</formula>
    </cfRule>
  </conditionalFormatting>
  <conditionalFormatting sqref="Y5">
    <cfRule type="cellIs" dxfId="43" priority="13" operator="greaterThan">
      <formula>0</formula>
    </cfRule>
    <cfRule type="cellIs" dxfId="42" priority="14" operator="lessThan">
      <formula>0</formula>
    </cfRule>
  </conditionalFormatting>
  <conditionalFormatting sqref="Y2">
    <cfRule type="cellIs" dxfId="41" priority="12" operator="greaterThan">
      <formula>1000000</formula>
    </cfRule>
  </conditionalFormatting>
  <conditionalFormatting sqref="W10:W59">
    <cfRule type="cellIs" dxfId="40" priority="9" operator="equal">
      <formula>"Yellow"</formula>
    </cfRule>
    <cfRule type="cellIs" dxfId="39" priority="10" operator="equal">
      <formula>"Red"</formula>
    </cfRule>
    <cfRule type="cellIs" dxfId="38" priority="11" operator="equal">
      <formula>"Green"</formula>
    </cfRule>
  </conditionalFormatting>
  <conditionalFormatting sqref="R2">
    <cfRule type="cellIs" dxfId="37" priority="2" operator="lessThan">
      <formula>-3</formula>
    </cfRule>
    <cfRule type="cellIs" dxfId="36" priority="3" operator="greaterThan">
      <formula>3</formula>
    </cfRule>
    <cfRule type="cellIs" dxfId="35" priority="4" operator="between">
      <formula>1</formula>
      <formula>3</formula>
    </cfRule>
    <cfRule type="cellIs" dxfId="34" priority="5" operator="between">
      <formula>0.01</formula>
      <formula>1</formula>
    </cfRule>
    <cfRule type="cellIs" dxfId="33" priority="6" operator="equal">
      <formula>0</formula>
    </cfRule>
    <cfRule type="cellIs" dxfId="32" priority="7" operator="between">
      <formula>0.01</formula>
      <formula>-1</formula>
    </cfRule>
    <cfRule type="cellIs" dxfId="31" priority="8" operator="between">
      <formula>-1.01</formula>
      <formula>-3</formula>
    </cfRule>
  </conditionalFormatting>
  <conditionalFormatting sqref="S10:S59">
    <cfRule type="cellIs" dxfId="30" priority="142" operator="equal">
      <formula>IF(G10="Opportunity","Extreme"," ")</formula>
    </cfRule>
    <cfRule type="cellIs" dxfId="29" priority="143" operator="equal">
      <formula>IF(G10="Opportunity","High"," ")</formula>
    </cfRule>
    <cfRule type="cellIs" dxfId="28" priority="144" operator="equal">
      <formula>IF(G10="Opportunity","Moderate"," ")</formula>
    </cfRule>
    <cfRule type="cellIs" dxfId="27" priority="145" operator="equal">
      <formula>IF(G10="Opportunity","low"," ")</formula>
    </cfRule>
    <cfRule type="cellIs" dxfId="26" priority="146" operator="equal">
      <formula>IF(G10="Opportunity","Very Low"," ")</formula>
    </cfRule>
    <cfRule type="cellIs" dxfId="25" priority="147" operator="equal">
      <formula>IF(G10="threat","Extreme"," ")</formula>
    </cfRule>
    <cfRule type="cellIs" dxfId="24" priority="148" operator="equal">
      <formula>IF(G10="threat","high"," ")</formula>
    </cfRule>
    <cfRule type="cellIs" dxfId="23" priority="149" operator="equal">
      <formula>IF(G10="threat","Moderate"," ")</formula>
    </cfRule>
    <cfRule type="cellIs" dxfId="22" priority="150" operator="equal">
      <formula>IF(G10="threat","Low"," ")</formula>
    </cfRule>
    <cfRule type="cellIs" dxfId="21" priority="151" operator="equal">
      <formula>IF(G10="threat","Very Low"," ")</formula>
    </cfRule>
  </conditionalFormatting>
  <conditionalFormatting sqref="N10:N59">
    <cfRule type="cellIs" dxfId="20" priority="152" operator="equal">
      <formula>IF(G10="Opportunity","Extreme"," ")</formula>
    </cfRule>
    <cfRule type="cellIs" dxfId="19" priority="153" operator="equal">
      <formula>IF(G10="Opportunity","High"," ")</formula>
    </cfRule>
    <cfRule type="cellIs" dxfId="18" priority="154" operator="equal">
      <formula>IF(G10="Opportunity","Moderate"," ")</formula>
    </cfRule>
    <cfRule type="cellIs" dxfId="17" priority="155" operator="equal">
      <formula>IF(G10="Opportunity","low"," ")</formula>
    </cfRule>
    <cfRule type="cellIs" dxfId="16" priority="156" operator="equal">
      <formula>IF(G10="Opportunity","Very Low"," ")</formula>
    </cfRule>
    <cfRule type="cellIs" dxfId="15" priority="157" operator="equal">
      <formula>IF(G10="threat","Extreme"," ")</formula>
    </cfRule>
    <cfRule type="cellIs" dxfId="14" priority="158" operator="equal">
      <formula>IF(G10="threat","high"," ")</formula>
    </cfRule>
    <cfRule type="cellIs" dxfId="13" priority="159" operator="equal">
      <formula>IF(G10="threat","Moderate"," ")</formula>
    </cfRule>
    <cfRule type="cellIs" dxfId="12" priority="160" operator="equal">
      <formula>IF(G10="threat","Low"," ")</formula>
    </cfRule>
    <cfRule type="cellIs" dxfId="11" priority="161" operator="equal">
      <formula>IF(G10="threat","Very Low"," ")</formula>
    </cfRule>
  </conditionalFormatting>
  <conditionalFormatting sqref="S11:S59">
    <cfRule type="cellIs" dxfId="10" priority="162" operator="equal">
      <formula>IF(G11="Opportunity","Extreme"," ")</formula>
    </cfRule>
    <cfRule type="cellIs" dxfId="9" priority="163" operator="equal">
      <formula>IF(G11="Opportunity","High"," ")</formula>
    </cfRule>
    <cfRule type="cellIs" dxfId="8" priority="164" operator="equal">
      <formula>IF(G11="Opportunity","Moderate"," ")</formula>
    </cfRule>
    <cfRule type="cellIs" dxfId="7" priority="165" operator="equal">
      <formula>IF(G11="Opportunity","low"," ")</formula>
    </cfRule>
    <cfRule type="cellIs" dxfId="6" priority="166" operator="equal">
      <formula>IF(G11="Opportunity","Negligible"," ")</formula>
    </cfRule>
    <cfRule type="cellIs" dxfId="5" priority="167" operator="equal">
      <formula>IF(G11="threat","Extreme"," ")</formula>
    </cfRule>
    <cfRule type="cellIs" dxfId="4" priority="168" operator="equal">
      <formula>IF(G11="threat","high"," ")</formula>
    </cfRule>
    <cfRule type="cellIs" dxfId="3" priority="169" operator="equal">
      <formula>IF(G11="threat","Moderate"," ")</formula>
    </cfRule>
    <cfRule type="cellIs" dxfId="2" priority="170" operator="equal">
      <formula>IF(G11="threat","Low"," ")</formula>
    </cfRule>
    <cfRule type="cellIs" dxfId="1" priority="171" operator="equal">
      <formula>IF(G11="threat","Negligible"," ")</formula>
    </cfRule>
  </conditionalFormatting>
  <conditionalFormatting sqref="R2 R4 R6">
    <cfRule type="cellIs" dxfId="0" priority="1" operator="equal">
      <formula>0</formula>
    </cfRule>
  </conditionalFormatting>
  <dataValidations count="40">
    <dataValidation type="list" allowBlank="1" showInputMessage="1" showErrorMessage="1" sqref="Z11:Z59">
      <formula1>INDIRECT(G11)</formula1>
    </dataValidation>
    <dataValidation type="list" allowBlank="1" showInputMessage="1" showErrorMessage="1" promptTitle="Risk Response Strategy" prompt="Select a risk response strategy for the threat or opportunity. If unclear what these risk response strategies are see the &quot;Guide for Managing Project Risks&quot; at the Project Risk Management website. " sqref="Z10">
      <formula1>INDIRECT(G10)</formula1>
    </dataValidation>
    <dataValidation allowBlank="1" showInputMessage="1" showErrorMessage="1" promptTitle="Rank" prompt="The number 1 rated risk will be the most impactful and the last ranked risk will be least impactful. " sqref="Y10"/>
    <dataValidation allowBlank="1" showInputMessage="1" showErrorMessage="1" promptTitle="Cost Risk" prompt="Summation of the risk cost expected value + 3.5% cont. on CN + cost of schedule delay. _x000a__x000a_Cost of schedule delay = 3% inflation*total project cost*total schedule risk (in years) + the total schedule risk*$15k/month for overhead" sqref="Y2:AA2"/>
    <dataValidation allowBlank="1" showInputMessage="1" showErrorMessage="1" promptTitle="Design Schedule Risk" prompt="This is the max risk delay of the design critical path schedule from the risk identified and can be used to evaluate the schedule to PSE and bid date variability." sqref="R2"/>
    <dataValidation allowBlank="1" showInputMessage="1" showErrorMessage="1" promptTitle="Risk Based Contingency" prompt="Based on the identified risks and the potential impact, this value is a risk-based contingency value that can be used to EVALUATE what level of contingency needed." sqref="Y6:AA6"/>
    <dataValidation allowBlank="1" showInputMessage="1" showErrorMessage="1" promptTitle="Total schedule risk" prompt="The summation of the design and construction risk " sqref="R6"/>
    <dataValidation type="decimal" operator="lessThan"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1:O59">
      <formula1>$M$6</formula1>
    </dataValidation>
    <dataValidation type="decimal" operator="lessThan" showInputMessage="1" showErrorMessage="1" errorTitle="Risk Scales" error="Enter estimated project schedule (design+ construction) in months before entering schedule risk impacts" promptTitle="Minimum Schedule Impact" prompt="Compared to the baseline, what is the minimum schedule impact if the risk did occur? Enter the schedule impact in months. This value can be 0. " sqref="O10">
      <formula1>M6</formula1>
    </dataValidation>
    <dataValidation type="decimal" operator="lessThan" showInputMessage="1" showErrorMessage="1" errorTitle="Risk Scales" error="Enter total project cost before entering risk cost " promptTitle="Minimum Cost Impact" prompt="Compared to the baseline, what is the minimum cost impact if the risk did occur? This value can be 0. Enter the cost impact in thousands. For $1 million impact enter 1000." sqref="J10">
      <formula1>M2</formula1>
    </dataValidation>
    <dataValidation type="list" allowBlank="1" showErrorMessage="1" error="Select from Drop Down List" promptTitle="Phase Impacted" prompt="Select from drop down list what phase the risk would impact. " sqref="E11:E59">
      <formula1>"Design, Construction"</formula1>
    </dataValidation>
    <dataValidation allowBlank="1" showInputMessage="1" showErrorMessage="1" promptTitle="Date Updated" prompt="Enter the most recent date the risk was updated or modified." sqref="AD10"/>
    <dataValidation allowBlank="1" showInputMessage="1" showErrorMessage="1" promptTitle="Monitor and Review" prompt="Include a narrative of actions taken and outcomes. If risk response action has resulted in a risk being eliminated then retire the risk. If no further action is to be taken at this time yet the risk still remain, move to the watch list under risk status. " sqref="AC10"/>
    <dataValidation allowBlank="1" showInputMessage="1" showErrorMessage="1" promptTitle="Risk Owner" prompt="Identify a specific individual responsible for risk response action. " sqref="AA10"/>
    <dataValidation allowBlank="1" showInputMessage="1" showErrorMessage="1" promptTitle="Risk Response Plan" prompt="Provide detailed description of risk response plan. The level of response should be consistent with the magnitude of the risk. Risk rank can be used to allocate resources to risk response." sqref="AB10:AB59"/>
    <dataValidation type="list" allowBlank="1" showInputMessage="1" showErrorMessage="1" promptTitle="Critical Path Risk?" prompt="If this risk triggers then will it delay the critical path schedule for the project or can it be handled concurrent with design and/or construction activities? If yes, the expected value for this risk is added to the time risk reserve. " sqref="F10">
      <formula1>"yes, no"</formula1>
    </dataValidation>
    <dataValidation type="decimal" operator="greaterThan" allowBlank="1" showInputMessage="1" showErrorMessage="1" errorTitle="Schedule Impact" error="Max schedule impact must be greater than min schedule impact. If 0 enter 0.01" promptTitle="Maximum Schedule Impact" prompt="Compared to the baseline, what is the maximum schedule impact if the risk did occur? Enter the schedule impact in months. This value cannot entered as 0. If it is 0, enter 0.01. " sqref="Q10">
      <formula1>O10</formula1>
    </dataValidation>
    <dataValidation type="decimal" operator="greaterThan" allowBlank="1" showInputMessage="1" showErrorMessage="1" errorTitle="Cost Impact" error="Max cost must be greater that min cost. If 0 enter 0.01" promptTitle="Maximum cost impact" prompt="Compared to the baseline, what is the maximum cost impact if the risk did occur? This value cannot be enter as 0. If it is enter 0.01. Enter the cost impact in thousands. For $1 million impact enter 1000." sqref="L10">
      <formula1>J10</formula1>
    </dataValidation>
    <dataValidation allowBlank="1" showInputMessage="1" showErrorMessage="1" promptTitle="Risk Title" prompt="Specifically title the risk. Example &quot;Utility relocation delays during construction&quot;" sqref="D10"/>
    <dataValidation type="decimal" allowBlank="1" showInputMessage="1" showErrorMessage="1" errorTitle="Probability of occurence" error="Enter a number between 1-99" promptTitle="Probability of Occurence" prompt="Enter a probability between 1%-99% that the risk will occur. This should be done through engineering judgement. " sqref="I10">
      <formula1>0.01</formula1>
      <formula2>0.99</formula2>
    </dataValidation>
    <dataValidation allowBlank="1" showInputMessage="1" showErrorMessage="1" promptTitle="Describe Risk Event" prompt="describe the risk in detail. It is helpful to use a if-then format when describing risk. For example &quot;if the risk is not described well, then others may not understand what the risk is&quot;." sqref="H10 H12"/>
    <dataValidation type="list" allowBlank="1" showInputMessage="1" showErrorMessage="1" errorTitle="Status" error="Select from drop down list" promptTitle="Risk Status" prompt="Active risks are uncertain events that may occur and the design team is working to respond. Retired risks are risks that are no longer a threat or opportunity to project objectives. Watch list risks are those that still exist, but no action is being taken" sqref="X10">
      <formula1>"Active, Retired, Watch List"</formula1>
    </dataValidation>
    <dataValidation type="list" allowBlank="1" showInputMessage="1" showErrorMessage="1" errorTitle="Threat or Opportunity?" error="Select from drop down list" promptTitle="Threat or Opportunity?" prompt="Threat risks result in cost increases and/or schedule delays when triggered. _x000a_Opportunity risks result in cost savings and/or schedule gains when triggered." sqref="G10">
      <formula1>"Threat, Opportunity"</formula1>
    </dataValidation>
    <dataValidation type="list" allowBlank="1" showInputMessage="1" showErrorMessage="1" error="Select from Drop Down List" promptTitle="Phase Impacted" prompt="Select from drop down list what phase the risk would impact. " sqref="E10">
      <formula1>"Design, Construction"</formula1>
    </dataValidation>
    <dataValidation allowBlank="1" showInputMessage="1" showErrorMessage="1" prompt="Enter the date identified" sqref="C10"/>
    <dataValidation type="decimal" allowBlank="1" showInputMessage="1" showErrorMessage="1" errorTitle="Probability of occurence" error="Enter a number between 1-99" sqref="I11:I59">
      <formula1>0.01</formula1>
      <formula2>0.99</formula2>
    </dataValidation>
    <dataValidation allowBlank="1" showInputMessage="1" showErrorMessage="1" promptTitle="Risk Rank" sqref="Y9"/>
    <dataValidation allowBlank="1" showInputMessage="1" showErrorMessage="1" promptTitle="Estimated Construction Cost" prompt="Enter estimated construction cost for all biddable items inflated to the mid-point of construction. Do not include: _x000a_ - Contigency_x000a_ - Construction Engineering_x000a_ - Anticipated items" sqref="M4"/>
    <dataValidation type="whole" allowBlank="1" showInputMessage="1" showErrorMessage="1" errorTitle="Invalid Entry" error="Enter a numerical value only" promptTitle="Estimated Project Schedule" prompt="Enter approximate estimated total project schedule, in months, from the current date until end of construction (design + construction schedule) " sqref="M6">
      <formula1>0</formula1>
      <formula2>1000</formula2>
    </dataValidation>
    <dataValidation allowBlank="1" showInputMessage="1" showErrorMessage="1" promptTitle="Estimated Total Project" prompt="Enter estimated total project cost before analyzing risk. Total project cost includes the estimated cost for:_x000a_- PE _x000a_- ROW_x000a_- UR_x000a_- CN " sqref="M2"/>
    <dataValidation type="list" allowBlank="1" showInputMessage="1" showErrorMessage="1" errorTitle="Status" error="Select from drop down list" sqref="X11:X59">
      <formula1>"Active, Retired, Watch List"</formula1>
    </dataValidation>
    <dataValidation type="list" allowBlank="1" showInputMessage="1" showErrorMessage="1" errorTitle="Threat or Opportunity?" error="Select from drop down list" sqref="G11:G59">
      <formula1>"Threat, Opportunity"</formula1>
    </dataValidation>
    <dataValidation allowBlank="1" showInputMessage="1" showErrorMessage="1" promptTitle="Construction schedule risk " prompt="This is the max risk delay of the construction critical path schedule from the risk identified and can be used to evaluate the total construction schedule float" sqref="R4"/>
    <dataValidation allowBlank="1" showInputMessage="1" showErrorMessage="1" prompt="What is the probability that this risk will actually occur?" sqref="I9"/>
    <dataValidation allowBlank="1" showInputMessage="1" showErrorMessage="1" prompt="Qualitative rendition of schedule impact" sqref="S9"/>
    <dataValidation allowBlank="1" showInputMessage="1" showErrorMessage="1" prompt="Qualitative rendition of cost impact" sqref="N9"/>
    <dataValidation allowBlank="1" showInputMessage="1" showErrorMessage="1" prompt="Assign someone to be responsible for risk response action" sqref="AA9"/>
    <dataValidation type="decimal" operator="greaterThan" allowBlank="1" showInputMessage="1" showErrorMessage="1" errorTitle="Schedule Impact" error="Max schedule impact must be greater than min schedule impact. If 0 enter 0.01" sqref="Q11:Q59">
      <formula1>O11</formula1>
    </dataValidation>
    <dataValidation type="decimal" operator="greaterThan" allowBlank="1" showInputMessage="1" showErrorMessage="1" errorTitle="Cost Impact" error="Max cost must be greater that min cost. If 0 enter 0.01" sqref="L11:L59">
      <formula1>J11</formula1>
    </dataValidation>
    <dataValidation type="list" allowBlank="1" showInputMessage="1" showErrorMessage="1" sqref="F11:F59">
      <formula1>"yes, no"</formula1>
    </dataValidation>
  </dataValidations>
  <pageMargins left="0.7" right="0.7" top="0.75" bottom="0.75" header="0.3" footer="0.3"/>
  <pageSetup paperSize="17" scale="77" orientation="landscape" r:id="rId1"/>
  <headerFooter>
    <oddHeader>&amp;C&amp;"-,Bold"&amp;24Project Risk Register</oddHeader>
    <oddFooter>&amp;L&amp;F     &amp;D&amp;R&amp;P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W79"/>
  <sheetViews>
    <sheetView workbookViewId="0">
      <selection activeCell="H2" sqref="H2"/>
    </sheetView>
  </sheetViews>
  <sheetFormatPr defaultRowHeight="15" x14ac:dyDescent="0.25"/>
  <cols>
    <col min="1" max="16384" width="9.140625" style="24"/>
  </cols>
  <sheetData>
    <row r="1" spans="2:23" ht="5.0999999999999996" customHeight="1" x14ac:dyDescent="0.25"/>
    <row r="2" spans="2:23" ht="23.25" x14ac:dyDescent="0.35">
      <c r="B2" s="199" t="s">
        <v>69</v>
      </c>
      <c r="C2" s="199"/>
      <c r="D2" s="199"/>
      <c r="E2" s="199"/>
      <c r="F2" s="199"/>
      <c r="G2" s="199"/>
      <c r="K2" s="33" t="s">
        <v>53</v>
      </c>
    </row>
    <row r="3" spans="2:23" x14ac:dyDescent="0.25">
      <c r="B3" s="200" t="s">
        <v>71</v>
      </c>
      <c r="C3" s="200"/>
      <c r="D3" s="200"/>
      <c r="E3" s="34" t="s">
        <v>70</v>
      </c>
      <c r="F3" s="34"/>
      <c r="G3" s="34"/>
    </row>
    <row r="4" spans="2:23" ht="15" customHeight="1" x14ac:dyDescent="0.3">
      <c r="K4" s="26" t="s">
        <v>50</v>
      </c>
      <c r="L4" s="190" t="s">
        <v>51</v>
      </c>
      <c r="M4" s="191"/>
      <c r="N4" s="191"/>
      <c r="O4" s="191"/>
      <c r="P4" s="191"/>
      <c r="Q4" s="191"/>
      <c r="R4" s="191"/>
      <c r="S4" s="191"/>
      <c r="T4" s="191"/>
      <c r="U4" s="191"/>
      <c r="V4" s="191"/>
      <c r="W4" s="192"/>
    </row>
    <row r="5" spans="2:23" x14ac:dyDescent="0.25">
      <c r="L5" s="193"/>
      <c r="M5" s="194"/>
      <c r="N5" s="194"/>
      <c r="O5" s="194"/>
      <c r="P5" s="194"/>
      <c r="Q5" s="194"/>
      <c r="R5" s="194"/>
      <c r="S5" s="194"/>
      <c r="T5" s="194"/>
      <c r="U5" s="194"/>
      <c r="V5" s="194"/>
      <c r="W5" s="195"/>
    </row>
    <row r="6" spans="2:23" x14ac:dyDescent="0.25">
      <c r="L6" s="193"/>
      <c r="M6" s="194"/>
      <c r="N6" s="194"/>
      <c r="O6" s="194"/>
      <c r="P6" s="194"/>
      <c r="Q6" s="194"/>
      <c r="R6" s="194"/>
      <c r="S6" s="194"/>
      <c r="T6" s="194"/>
      <c r="U6" s="194"/>
      <c r="V6" s="194"/>
      <c r="W6" s="195"/>
    </row>
    <row r="7" spans="2:23" x14ac:dyDescent="0.25">
      <c r="B7" s="201" t="s">
        <v>72</v>
      </c>
      <c r="C7" s="201"/>
      <c r="D7" s="201"/>
      <c r="E7" s="201"/>
      <c r="F7" s="201"/>
      <c r="G7" s="201"/>
      <c r="H7" s="201"/>
      <c r="I7" s="201"/>
      <c r="L7" s="193"/>
      <c r="M7" s="194"/>
      <c r="N7" s="194"/>
      <c r="O7" s="194"/>
      <c r="P7" s="194"/>
      <c r="Q7" s="194"/>
      <c r="R7" s="194"/>
      <c r="S7" s="194"/>
      <c r="T7" s="194"/>
      <c r="U7" s="194"/>
      <c r="V7" s="194"/>
      <c r="W7" s="195"/>
    </row>
    <row r="8" spans="2:23" x14ac:dyDescent="0.25">
      <c r="B8" s="201"/>
      <c r="C8" s="201"/>
      <c r="D8" s="201"/>
      <c r="E8" s="201"/>
      <c r="F8" s="201"/>
      <c r="G8" s="201"/>
      <c r="H8" s="201"/>
      <c r="I8" s="201"/>
      <c r="L8" s="193"/>
      <c r="M8" s="194"/>
      <c r="N8" s="194"/>
      <c r="O8" s="194"/>
      <c r="P8" s="194"/>
      <c r="Q8" s="194"/>
      <c r="R8" s="194"/>
      <c r="S8" s="194"/>
      <c r="T8" s="194"/>
      <c r="U8" s="194"/>
      <c r="V8" s="194"/>
      <c r="W8" s="195"/>
    </row>
    <row r="9" spans="2:23" x14ac:dyDescent="0.25">
      <c r="B9" s="25" t="s">
        <v>52</v>
      </c>
      <c r="L9" s="193"/>
      <c r="M9" s="194"/>
      <c r="N9" s="194"/>
      <c r="O9" s="194"/>
      <c r="P9" s="194"/>
      <c r="Q9" s="194"/>
      <c r="R9" s="194"/>
      <c r="S9" s="194"/>
      <c r="T9" s="194"/>
      <c r="U9" s="194"/>
      <c r="V9" s="194"/>
      <c r="W9" s="195"/>
    </row>
    <row r="10" spans="2:23" x14ac:dyDescent="0.25">
      <c r="L10" s="193"/>
      <c r="M10" s="194"/>
      <c r="N10" s="194"/>
      <c r="O10" s="194"/>
      <c r="P10" s="194"/>
      <c r="Q10" s="194"/>
      <c r="R10" s="194"/>
      <c r="S10" s="194"/>
      <c r="T10" s="194"/>
      <c r="U10" s="194"/>
      <c r="V10" s="194"/>
      <c r="W10" s="195"/>
    </row>
    <row r="11" spans="2:23" x14ac:dyDescent="0.25">
      <c r="L11" s="193"/>
      <c r="M11" s="194"/>
      <c r="N11" s="194"/>
      <c r="O11" s="194"/>
      <c r="P11" s="194"/>
      <c r="Q11" s="194"/>
      <c r="R11" s="194"/>
      <c r="S11" s="194"/>
      <c r="T11" s="194"/>
      <c r="U11" s="194"/>
      <c r="V11" s="194"/>
      <c r="W11" s="195"/>
    </row>
    <row r="12" spans="2:23" x14ac:dyDescent="0.25">
      <c r="L12" s="193"/>
      <c r="M12" s="194"/>
      <c r="N12" s="194"/>
      <c r="O12" s="194"/>
      <c r="P12" s="194"/>
      <c r="Q12" s="194"/>
      <c r="R12" s="194"/>
      <c r="S12" s="194"/>
      <c r="T12" s="194"/>
      <c r="U12" s="194"/>
      <c r="V12" s="194"/>
      <c r="W12" s="195"/>
    </row>
    <row r="13" spans="2:23" x14ac:dyDescent="0.25">
      <c r="L13" s="193"/>
      <c r="M13" s="194"/>
      <c r="N13" s="194"/>
      <c r="O13" s="194"/>
      <c r="P13" s="194"/>
      <c r="Q13" s="194"/>
      <c r="R13" s="194"/>
      <c r="S13" s="194"/>
      <c r="T13" s="194"/>
      <c r="U13" s="194"/>
      <c r="V13" s="194"/>
      <c r="W13" s="195"/>
    </row>
    <row r="14" spans="2:23" x14ac:dyDescent="0.25">
      <c r="L14" s="196"/>
      <c r="M14" s="197"/>
      <c r="N14" s="197"/>
      <c r="O14" s="197"/>
      <c r="P14" s="197"/>
      <c r="Q14" s="197"/>
      <c r="R14" s="197"/>
      <c r="S14" s="197"/>
      <c r="T14" s="197"/>
      <c r="U14" s="197"/>
      <c r="V14" s="197"/>
      <c r="W14" s="198"/>
    </row>
    <row r="15" spans="2:23" s="31" customFormat="1" ht="5.0999999999999996" customHeight="1" x14ac:dyDescent="0.25">
      <c r="L15" s="28"/>
      <c r="M15" s="28"/>
      <c r="N15" s="28"/>
      <c r="O15" s="28"/>
      <c r="P15" s="28"/>
      <c r="Q15" s="28"/>
      <c r="R15" s="28"/>
      <c r="S15" s="28"/>
      <c r="T15" s="28"/>
      <c r="U15" s="28"/>
      <c r="V15" s="28"/>
      <c r="W15" s="28"/>
    </row>
    <row r="16" spans="2:23" ht="18.75" customHeight="1" x14ac:dyDescent="0.3">
      <c r="K16" s="26" t="s">
        <v>54</v>
      </c>
      <c r="L16" s="181" t="s">
        <v>60</v>
      </c>
      <c r="M16" s="182"/>
      <c r="N16" s="182"/>
      <c r="O16" s="182"/>
      <c r="P16" s="182"/>
      <c r="Q16" s="182"/>
      <c r="R16" s="182"/>
      <c r="S16" s="182"/>
      <c r="T16" s="182"/>
      <c r="U16" s="182"/>
      <c r="V16" s="182"/>
      <c r="W16" s="183"/>
    </row>
    <row r="17" spans="11:23" x14ac:dyDescent="0.25">
      <c r="L17" s="184"/>
      <c r="M17" s="185"/>
      <c r="N17" s="185"/>
      <c r="O17" s="185"/>
      <c r="P17" s="185"/>
      <c r="Q17" s="185"/>
      <c r="R17" s="185"/>
      <c r="S17" s="185"/>
      <c r="T17" s="185"/>
      <c r="U17" s="185"/>
      <c r="V17" s="185"/>
      <c r="W17" s="186"/>
    </row>
    <row r="18" spans="11:23" x14ac:dyDescent="0.25">
      <c r="L18" s="184"/>
      <c r="M18" s="185"/>
      <c r="N18" s="185"/>
      <c r="O18" s="185"/>
      <c r="P18" s="185"/>
      <c r="Q18" s="185"/>
      <c r="R18" s="185"/>
      <c r="S18" s="185"/>
      <c r="T18" s="185"/>
      <c r="U18" s="185"/>
      <c r="V18" s="185"/>
      <c r="W18" s="186"/>
    </row>
    <row r="19" spans="11:23" x14ac:dyDescent="0.25">
      <c r="L19" s="184"/>
      <c r="M19" s="185"/>
      <c r="N19" s="185"/>
      <c r="O19" s="185"/>
      <c r="P19" s="185"/>
      <c r="Q19" s="185"/>
      <c r="R19" s="185"/>
      <c r="S19" s="185"/>
      <c r="T19" s="185"/>
      <c r="U19" s="185"/>
      <c r="V19" s="185"/>
      <c r="W19" s="186"/>
    </row>
    <row r="20" spans="11:23" x14ac:dyDescent="0.25">
      <c r="L20" s="184"/>
      <c r="M20" s="185"/>
      <c r="N20" s="185"/>
      <c r="O20" s="185"/>
      <c r="P20" s="185"/>
      <c r="Q20" s="185"/>
      <c r="R20" s="185"/>
      <c r="S20" s="185"/>
      <c r="T20" s="185"/>
      <c r="U20" s="185"/>
      <c r="V20" s="185"/>
      <c r="W20" s="186"/>
    </row>
    <row r="21" spans="11:23" x14ac:dyDescent="0.25">
      <c r="L21" s="187"/>
      <c r="M21" s="188"/>
      <c r="N21" s="188"/>
      <c r="O21" s="188"/>
      <c r="P21" s="188"/>
      <c r="Q21" s="188"/>
      <c r="R21" s="188"/>
      <c r="S21" s="188"/>
      <c r="T21" s="188"/>
      <c r="U21" s="188"/>
      <c r="V21" s="188"/>
      <c r="W21" s="189"/>
    </row>
    <row r="22" spans="11:23" s="31" customFormat="1" ht="5.0999999999999996" customHeight="1" x14ac:dyDescent="0.25">
      <c r="L22" s="29"/>
      <c r="M22" s="29"/>
      <c r="N22" s="29"/>
      <c r="O22" s="29"/>
      <c r="P22" s="29"/>
      <c r="Q22" s="29"/>
      <c r="R22" s="29"/>
      <c r="S22" s="29"/>
      <c r="T22" s="29"/>
      <c r="U22" s="29"/>
      <c r="V22" s="29"/>
      <c r="W22" s="29"/>
    </row>
    <row r="23" spans="11:23" ht="18.75" customHeight="1" x14ac:dyDescent="0.3">
      <c r="K23" s="26" t="s">
        <v>58</v>
      </c>
      <c r="L23" s="181" t="s">
        <v>61</v>
      </c>
      <c r="M23" s="182"/>
      <c r="N23" s="182"/>
      <c r="O23" s="182"/>
      <c r="P23" s="182"/>
      <c r="Q23" s="182"/>
      <c r="R23" s="182"/>
      <c r="S23" s="182"/>
      <c r="T23" s="182"/>
      <c r="U23" s="182"/>
      <c r="V23" s="182"/>
      <c r="W23" s="183"/>
    </row>
    <row r="24" spans="11:23" x14ac:dyDescent="0.25">
      <c r="L24" s="184"/>
      <c r="M24" s="185"/>
      <c r="N24" s="185"/>
      <c r="O24" s="185"/>
      <c r="P24" s="185"/>
      <c r="Q24" s="185"/>
      <c r="R24" s="185"/>
      <c r="S24" s="185"/>
      <c r="T24" s="185"/>
      <c r="U24" s="185"/>
      <c r="V24" s="185"/>
      <c r="W24" s="186"/>
    </row>
    <row r="25" spans="11:23" x14ac:dyDescent="0.25">
      <c r="L25" s="184"/>
      <c r="M25" s="185"/>
      <c r="N25" s="185"/>
      <c r="O25" s="185"/>
      <c r="P25" s="185"/>
      <c r="Q25" s="185"/>
      <c r="R25" s="185"/>
      <c r="S25" s="185"/>
      <c r="T25" s="185"/>
      <c r="U25" s="185"/>
      <c r="V25" s="185"/>
      <c r="W25" s="186"/>
    </row>
    <row r="26" spans="11:23" x14ac:dyDescent="0.25">
      <c r="L26" s="187"/>
      <c r="M26" s="188"/>
      <c r="N26" s="188"/>
      <c r="O26" s="188"/>
      <c r="P26" s="188"/>
      <c r="Q26" s="188"/>
      <c r="R26" s="188"/>
      <c r="S26" s="188"/>
      <c r="T26" s="188"/>
      <c r="U26" s="188"/>
      <c r="V26" s="188"/>
      <c r="W26" s="189"/>
    </row>
    <row r="27" spans="11:23" s="31" customFormat="1" ht="5.0999999999999996" customHeight="1" x14ac:dyDescent="0.25">
      <c r="L27" s="32"/>
      <c r="M27" s="32"/>
      <c r="N27" s="32"/>
      <c r="O27" s="32"/>
      <c r="P27" s="32"/>
      <c r="Q27" s="32"/>
      <c r="R27" s="32"/>
      <c r="S27" s="32"/>
      <c r="T27" s="32"/>
      <c r="U27" s="32"/>
      <c r="V27" s="32"/>
      <c r="W27" s="32"/>
    </row>
    <row r="28" spans="11:23" ht="18.75" customHeight="1" x14ac:dyDescent="0.3">
      <c r="K28" s="26" t="s">
        <v>59</v>
      </c>
      <c r="L28" s="181" t="s">
        <v>62</v>
      </c>
      <c r="M28" s="182"/>
      <c r="N28" s="182"/>
      <c r="O28" s="182"/>
      <c r="P28" s="182"/>
      <c r="Q28" s="182"/>
      <c r="R28" s="182"/>
      <c r="S28" s="182"/>
      <c r="T28" s="182"/>
      <c r="U28" s="182"/>
      <c r="V28" s="182"/>
      <c r="W28" s="183"/>
    </row>
    <row r="29" spans="11:23" x14ac:dyDescent="0.25">
      <c r="L29" s="184"/>
      <c r="M29" s="185"/>
      <c r="N29" s="185"/>
      <c r="O29" s="185"/>
      <c r="P29" s="185"/>
      <c r="Q29" s="185"/>
      <c r="R29" s="185"/>
      <c r="S29" s="185"/>
      <c r="T29" s="185"/>
      <c r="U29" s="185"/>
      <c r="V29" s="185"/>
      <c r="W29" s="186"/>
    </row>
    <row r="30" spans="11:23" x14ac:dyDescent="0.25">
      <c r="L30" s="184"/>
      <c r="M30" s="185"/>
      <c r="N30" s="185"/>
      <c r="O30" s="185"/>
      <c r="P30" s="185"/>
      <c r="Q30" s="185"/>
      <c r="R30" s="185"/>
      <c r="S30" s="185"/>
      <c r="T30" s="185"/>
      <c r="U30" s="185"/>
      <c r="V30" s="185"/>
      <c r="W30" s="186"/>
    </row>
    <row r="31" spans="11:23" x14ac:dyDescent="0.25">
      <c r="L31" s="184"/>
      <c r="M31" s="185"/>
      <c r="N31" s="185"/>
      <c r="O31" s="185"/>
      <c r="P31" s="185"/>
      <c r="Q31" s="185"/>
      <c r="R31" s="185"/>
      <c r="S31" s="185"/>
      <c r="T31" s="185"/>
      <c r="U31" s="185"/>
      <c r="V31" s="185"/>
      <c r="W31" s="186"/>
    </row>
    <row r="32" spans="11:23" x14ac:dyDescent="0.25">
      <c r="L32" s="184"/>
      <c r="M32" s="185"/>
      <c r="N32" s="185"/>
      <c r="O32" s="185"/>
      <c r="P32" s="185"/>
      <c r="Q32" s="185"/>
      <c r="R32" s="185"/>
      <c r="S32" s="185"/>
      <c r="T32" s="185"/>
      <c r="U32" s="185"/>
      <c r="V32" s="185"/>
      <c r="W32" s="186"/>
    </row>
    <row r="33" spans="11:23" x14ac:dyDescent="0.25">
      <c r="L33" s="184"/>
      <c r="M33" s="185"/>
      <c r="N33" s="185"/>
      <c r="O33" s="185"/>
      <c r="P33" s="185"/>
      <c r="Q33" s="185"/>
      <c r="R33" s="185"/>
      <c r="S33" s="185"/>
      <c r="T33" s="185"/>
      <c r="U33" s="185"/>
      <c r="V33" s="185"/>
      <c r="W33" s="186"/>
    </row>
    <row r="34" spans="11:23" x14ac:dyDescent="0.25">
      <c r="L34" s="184"/>
      <c r="M34" s="185"/>
      <c r="N34" s="185"/>
      <c r="O34" s="185"/>
      <c r="P34" s="185"/>
      <c r="Q34" s="185"/>
      <c r="R34" s="185"/>
      <c r="S34" s="185"/>
      <c r="T34" s="185"/>
      <c r="U34" s="185"/>
      <c r="V34" s="185"/>
      <c r="W34" s="186"/>
    </row>
    <row r="35" spans="11:23" x14ac:dyDescent="0.25">
      <c r="L35" s="184"/>
      <c r="M35" s="185"/>
      <c r="N35" s="185"/>
      <c r="O35" s="185"/>
      <c r="P35" s="185"/>
      <c r="Q35" s="185"/>
      <c r="R35" s="185"/>
      <c r="S35" s="185"/>
      <c r="T35" s="185"/>
      <c r="U35" s="185"/>
      <c r="V35" s="185"/>
      <c r="W35" s="186"/>
    </row>
    <row r="36" spans="11:23" x14ac:dyDescent="0.25">
      <c r="L36" s="184"/>
      <c r="M36" s="185"/>
      <c r="N36" s="185"/>
      <c r="O36" s="185"/>
      <c r="P36" s="185"/>
      <c r="Q36" s="185"/>
      <c r="R36" s="185"/>
      <c r="S36" s="185"/>
      <c r="T36" s="185"/>
      <c r="U36" s="185"/>
      <c r="V36" s="185"/>
      <c r="W36" s="186"/>
    </row>
    <row r="37" spans="11:23" x14ac:dyDescent="0.25">
      <c r="L37" s="184"/>
      <c r="M37" s="185"/>
      <c r="N37" s="185"/>
      <c r="O37" s="185"/>
      <c r="P37" s="185"/>
      <c r="Q37" s="185"/>
      <c r="R37" s="185"/>
      <c r="S37" s="185"/>
      <c r="T37" s="185"/>
      <c r="U37" s="185"/>
      <c r="V37" s="185"/>
      <c r="W37" s="186"/>
    </row>
    <row r="38" spans="11:23" x14ac:dyDescent="0.25">
      <c r="L38" s="187"/>
      <c r="M38" s="188"/>
      <c r="N38" s="188"/>
      <c r="O38" s="188"/>
      <c r="P38" s="188"/>
      <c r="Q38" s="188"/>
      <c r="R38" s="188"/>
      <c r="S38" s="188"/>
      <c r="T38" s="188"/>
      <c r="U38" s="188"/>
      <c r="V38" s="188"/>
      <c r="W38" s="189"/>
    </row>
    <row r="39" spans="11:23" x14ac:dyDescent="0.25">
      <c r="L39" s="27"/>
      <c r="M39" s="27"/>
      <c r="N39" s="27"/>
      <c r="O39" s="27"/>
      <c r="P39" s="27"/>
      <c r="Q39" s="27"/>
      <c r="R39" s="27"/>
      <c r="S39" s="27"/>
      <c r="T39" s="27"/>
      <c r="U39" s="27"/>
      <c r="V39" s="27"/>
      <c r="W39" s="27"/>
    </row>
    <row r="40" spans="11:23" ht="23.25" x14ac:dyDescent="0.35">
      <c r="K40" s="33" t="s">
        <v>56</v>
      </c>
      <c r="L40" s="27"/>
      <c r="M40" s="27"/>
      <c r="N40" s="27"/>
      <c r="O40" s="27"/>
      <c r="P40" s="27"/>
      <c r="Q40" s="27"/>
      <c r="R40" s="27"/>
      <c r="S40" s="27"/>
      <c r="T40" s="27"/>
      <c r="U40" s="27"/>
      <c r="V40" s="27"/>
      <c r="W40" s="27"/>
    </row>
    <row r="41" spans="11:23" x14ac:dyDescent="0.25">
      <c r="L41" s="27"/>
      <c r="M41" s="27"/>
      <c r="N41" s="27"/>
      <c r="O41" s="27"/>
      <c r="P41" s="27"/>
      <c r="Q41" s="27"/>
      <c r="R41" s="27"/>
      <c r="S41" s="27"/>
      <c r="T41" s="27"/>
      <c r="U41" s="27"/>
      <c r="V41" s="27"/>
      <c r="W41" s="27"/>
    </row>
    <row r="42" spans="11:23" ht="18.75" customHeight="1" x14ac:dyDescent="0.3">
      <c r="K42" s="26" t="s">
        <v>65</v>
      </c>
      <c r="L42" s="181" t="s">
        <v>63</v>
      </c>
      <c r="M42" s="182"/>
      <c r="N42" s="182"/>
      <c r="O42" s="182"/>
      <c r="P42" s="182"/>
      <c r="Q42" s="182"/>
      <c r="R42" s="182"/>
      <c r="S42" s="182"/>
      <c r="T42" s="182"/>
      <c r="U42" s="182"/>
      <c r="V42" s="182"/>
      <c r="W42" s="183"/>
    </row>
    <row r="43" spans="11:23" x14ac:dyDescent="0.25">
      <c r="L43" s="184"/>
      <c r="M43" s="185"/>
      <c r="N43" s="185"/>
      <c r="O43" s="185"/>
      <c r="P43" s="185"/>
      <c r="Q43" s="185"/>
      <c r="R43" s="185"/>
      <c r="S43" s="185"/>
      <c r="T43" s="185"/>
      <c r="U43" s="185"/>
      <c r="V43" s="185"/>
      <c r="W43" s="186"/>
    </row>
    <row r="44" spans="11:23" x14ac:dyDescent="0.25">
      <c r="L44" s="184"/>
      <c r="M44" s="185"/>
      <c r="N44" s="185"/>
      <c r="O44" s="185"/>
      <c r="P44" s="185"/>
      <c r="Q44" s="185"/>
      <c r="R44" s="185"/>
      <c r="S44" s="185"/>
      <c r="T44" s="185"/>
      <c r="U44" s="185"/>
      <c r="V44" s="185"/>
      <c r="W44" s="186"/>
    </row>
    <row r="45" spans="11:23" x14ac:dyDescent="0.25">
      <c r="L45" s="184"/>
      <c r="M45" s="185"/>
      <c r="N45" s="185"/>
      <c r="O45" s="185"/>
      <c r="P45" s="185"/>
      <c r="Q45" s="185"/>
      <c r="R45" s="185"/>
      <c r="S45" s="185"/>
      <c r="T45" s="185"/>
      <c r="U45" s="185"/>
      <c r="V45" s="185"/>
      <c r="W45" s="186"/>
    </row>
    <row r="46" spans="11:23" x14ac:dyDescent="0.25">
      <c r="L46" s="184"/>
      <c r="M46" s="185"/>
      <c r="N46" s="185"/>
      <c r="O46" s="185"/>
      <c r="P46" s="185"/>
      <c r="Q46" s="185"/>
      <c r="R46" s="185"/>
      <c r="S46" s="185"/>
      <c r="T46" s="185"/>
      <c r="U46" s="185"/>
      <c r="V46" s="185"/>
      <c r="W46" s="186"/>
    </row>
    <row r="47" spans="11:23" x14ac:dyDescent="0.25">
      <c r="L47" s="184"/>
      <c r="M47" s="185"/>
      <c r="N47" s="185"/>
      <c r="O47" s="185"/>
      <c r="P47" s="185"/>
      <c r="Q47" s="185"/>
      <c r="R47" s="185"/>
      <c r="S47" s="185"/>
      <c r="T47" s="185"/>
      <c r="U47" s="185"/>
      <c r="V47" s="185"/>
      <c r="W47" s="186"/>
    </row>
    <row r="48" spans="11:23" x14ac:dyDescent="0.25">
      <c r="L48" s="184"/>
      <c r="M48" s="185"/>
      <c r="N48" s="185"/>
      <c r="O48" s="185"/>
      <c r="P48" s="185"/>
      <c r="Q48" s="185"/>
      <c r="R48" s="185"/>
      <c r="S48" s="185"/>
      <c r="T48" s="185"/>
      <c r="U48" s="185"/>
      <c r="V48" s="185"/>
      <c r="W48" s="186"/>
    </row>
    <row r="49" spans="11:23" x14ac:dyDescent="0.25">
      <c r="L49" s="184"/>
      <c r="M49" s="185"/>
      <c r="N49" s="185"/>
      <c r="O49" s="185"/>
      <c r="P49" s="185"/>
      <c r="Q49" s="185"/>
      <c r="R49" s="185"/>
      <c r="S49" s="185"/>
      <c r="T49" s="185"/>
      <c r="U49" s="185"/>
      <c r="V49" s="185"/>
      <c r="W49" s="186"/>
    </row>
    <row r="50" spans="11:23" x14ac:dyDescent="0.25">
      <c r="L50" s="187"/>
      <c r="M50" s="188"/>
      <c r="N50" s="188"/>
      <c r="O50" s="188"/>
      <c r="P50" s="188"/>
      <c r="Q50" s="188"/>
      <c r="R50" s="188"/>
      <c r="S50" s="188"/>
      <c r="T50" s="188"/>
      <c r="U50" s="188"/>
      <c r="V50" s="188"/>
      <c r="W50" s="189"/>
    </row>
    <row r="51" spans="11:23" s="31" customFormat="1" ht="5.0999999999999996" customHeight="1" x14ac:dyDescent="0.25">
      <c r="L51" s="30"/>
      <c r="M51" s="30"/>
      <c r="N51" s="30"/>
      <c r="O51" s="30"/>
      <c r="P51" s="30"/>
      <c r="Q51" s="30"/>
      <c r="R51" s="30"/>
      <c r="S51" s="30"/>
      <c r="T51" s="30"/>
      <c r="U51" s="30"/>
      <c r="V51" s="30"/>
      <c r="W51" s="30"/>
    </row>
    <row r="52" spans="11:23" ht="15" customHeight="1" x14ac:dyDescent="0.3">
      <c r="K52" s="26" t="s">
        <v>66</v>
      </c>
      <c r="L52" s="181" t="s">
        <v>64</v>
      </c>
      <c r="M52" s="182"/>
      <c r="N52" s="182"/>
      <c r="O52" s="182"/>
      <c r="P52" s="182"/>
      <c r="Q52" s="182"/>
      <c r="R52" s="182"/>
      <c r="S52" s="182"/>
      <c r="T52" s="182"/>
      <c r="U52" s="182"/>
      <c r="V52" s="182"/>
      <c r="W52" s="183"/>
    </row>
    <row r="53" spans="11:23" x14ac:dyDescent="0.25">
      <c r="L53" s="184"/>
      <c r="M53" s="185"/>
      <c r="N53" s="185"/>
      <c r="O53" s="185"/>
      <c r="P53" s="185"/>
      <c r="Q53" s="185"/>
      <c r="R53" s="185"/>
      <c r="S53" s="185"/>
      <c r="T53" s="185"/>
      <c r="U53" s="185"/>
      <c r="V53" s="185"/>
      <c r="W53" s="186"/>
    </row>
    <row r="54" spans="11:23" x14ac:dyDescent="0.25">
      <c r="L54" s="184"/>
      <c r="M54" s="185"/>
      <c r="N54" s="185"/>
      <c r="O54" s="185"/>
      <c r="P54" s="185"/>
      <c r="Q54" s="185"/>
      <c r="R54" s="185"/>
      <c r="S54" s="185"/>
      <c r="T54" s="185"/>
      <c r="U54" s="185"/>
      <c r="V54" s="185"/>
      <c r="W54" s="186"/>
    </row>
    <row r="55" spans="11:23" x14ac:dyDescent="0.25">
      <c r="L55" s="184"/>
      <c r="M55" s="185"/>
      <c r="N55" s="185"/>
      <c r="O55" s="185"/>
      <c r="P55" s="185"/>
      <c r="Q55" s="185"/>
      <c r="R55" s="185"/>
      <c r="S55" s="185"/>
      <c r="T55" s="185"/>
      <c r="U55" s="185"/>
      <c r="V55" s="185"/>
      <c r="W55" s="186"/>
    </row>
    <row r="56" spans="11:23" x14ac:dyDescent="0.25">
      <c r="L56" s="184"/>
      <c r="M56" s="185"/>
      <c r="N56" s="185"/>
      <c r="O56" s="185"/>
      <c r="P56" s="185"/>
      <c r="Q56" s="185"/>
      <c r="R56" s="185"/>
      <c r="S56" s="185"/>
      <c r="T56" s="185"/>
      <c r="U56" s="185"/>
      <c r="V56" s="185"/>
      <c r="W56" s="186"/>
    </row>
    <row r="57" spans="11:23" x14ac:dyDescent="0.25">
      <c r="L57" s="184"/>
      <c r="M57" s="185"/>
      <c r="N57" s="185"/>
      <c r="O57" s="185"/>
      <c r="P57" s="185"/>
      <c r="Q57" s="185"/>
      <c r="R57" s="185"/>
      <c r="S57" s="185"/>
      <c r="T57" s="185"/>
      <c r="U57" s="185"/>
      <c r="V57" s="185"/>
      <c r="W57" s="186"/>
    </row>
    <row r="58" spans="11:23" x14ac:dyDescent="0.25">
      <c r="L58" s="184"/>
      <c r="M58" s="185"/>
      <c r="N58" s="185"/>
      <c r="O58" s="185"/>
      <c r="P58" s="185"/>
      <c r="Q58" s="185"/>
      <c r="R58" s="185"/>
      <c r="S58" s="185"/>
      <c r="T58" s="185"/>
      <c r="U58" s="185"/>
      <c r="V58" s="185"/>
      <c r="W58" s="186"/>
    </row>
    <row r="59" spans="11:23" x14ac:dyDescent="0.25">
      <c r="L59" s="184"/>
      <c r="M59" s="185"/>
      <c r="N59" s="185"/>
      <c r="O59" s="185"/>
      <c r="P59" s="185"/>
      <c r="Q59" s="185"/>
      <c r="R59" s="185"/>
      <c r="S59" s="185"/>
      <c r="T59" s="185"/>
      <c r="U59" s="185"/>
      <c r="V59" s="185"/>
      <c r="W59" s="186"/>
    </row>
    <row r="60" spans="11:23" x14ac:dyDescent="0.25">
      <c r="L60" s="184"/>
      <c r="M60" s="185"/>
      <c r="N60" s="185"/>
      <c r="O60" s="185"/>
      <c r="P60" s="185"/>
      <c r="Q60" s="185"/>
      <c r="R60" s="185"/>
      <c r="S60" s="185"/>
      <c r="T60" s="185"/>
      <c r="U60" s="185"/>
      <c r="V60" s="185"/>
      <c r="W60" s="186"/>
    </row>
    <row r="61" spans="11:23" x14ac:dyDescent="0.25">
      <c r="L61" s="184"/>
      <c r="M61" s="185"/>
      <c r="N61" s="185"/>
      <c r="O61" s="185"/>
      <c r="P61" s="185"/>
      <c r="Q61" s="185"/>
      <c r="R61" s="185"/>
      <c r="S61" s="185"/>
      <c r="T61" s="185"/>
      <c r="U61" s="185"/>
      <c r="V61" s="185"/>
      <c r="W61" s="186"/>
    </row>
    <row r="62" spans="11:23" x14ac:dyDescent="0.25">
      <c r="L62" s="187"/>
      <c r="M62" s="188"/>
      <c r="N62" s="188"/>
      <c r="O62" s="188"/>
      <c r="P62" s="188"/>
      <c r="Q62" s="188"/>
      <c r="R62" s="188"/>
      <c r="S62" s="188"/>
      <c r="T62" s="188"/>
      <c r="U62" s="188"/>
      <c r="V62" s="188"/>
      <c r="W62" s="189"/>
    </row>
    <row r="63" spans="11:23" s="31" customFormat="1" ht="5.0999999999999996" customHeight="1" x14ac:dyDescent="0.25">
      <c r="L63" s="29"/>
      <c r="M63" s="29"/>
      <c r="N63" s="29"/>
      <c r="O63" s="29"/>
      <c r="P63" s="29"/>
      <c r="Q63" s="29"/>
      <c r="R63" s="29"/>
      <c r="S63" s="29"/>
      <c r="T63" s="29"/>
      <c r="U63" s="29"/>
      <c r="V63" s="29"/>
      <c r="W63" s="29"/>
    </row>
    <row r="64" spans="11:23" ht="15" customHeight="1" x14ac:dyDescent="0.3">
      <c r="K64" s="26" t="s">
        <v>67</v>
      </c>
      <c r="L64" s="181" t="s">
        <v>68</v>
      </c>
      <c r="M64" s="182"/>
      <c r="N64" s="182"/>
      <c r="O64" s="182"/>
      <c r="P64" s="182"/>
      <c r="Q64" s="182"/>
      <c r="R64" s="182"/>
      <c r="S64" s="182"/>
      <c r="T64" s="182"/>
      <c r="U64" s="182"/>
      <c r="V64" s="182"/>
      <c r="W64" s="183"/>
    </row>
    <row r="65" spans="11:23" x14ac:dyDescent="0.25">
      <c r="L65" s="184"/>
      <c r="M65" s="185"/>
      <c r="N65" s="185"/>
      <c r="O65" s="185"/>
      <c r="P65" s="185"/>
      <c r="Q65" s="185"/>
      <c r="R65" s="185"/>
      <c r="S65" s="185"/>
      <c r="T65" s="185"/>
      <c r="U65" s="185"/>
      <c r="V65" s="185"/>
      <c r="W65" s="186"/>
    </row>
    <row r="66" spans="11:23" x14ac:dyDescent="0.25">
      <c r="L66" s="184"/>
      <c r="M66" s="185"/>
      <c r="N66" s="185"/>
      <c r="O66" s="185"/>
      <c r="P66" s="185"/>
      <c r="Q66" s="185"/>
      <c r="R66" s="185"/>
      <c r="S66" s="185"/>
      <c r="T66" s="185"/>
      <c r="U66" s="185"/>
      <c r="V66" s="185"/>
      <c r="W66" s="186"/>
    </row>
    <row r="67" spans="11:23" x14ac:dyDescent="0.25">
      <c r="L67" s="184"/>
      <c r="M67" s="185"/>
      <c r="N67" s="185"/>
      <c r="O67" s="185"/>
      <c r="P67" s="185"/>
      <c r="Q67" s="185"/>
      <c r="R67" s="185"/>
      <c r="S67" s="185"/>
      <c r="T67" s="185"/>
      <c r="U67" s="185"/>
      <c r="V67" s="185"/>
      <c r="W67" s="186"/>
    </row>
    <row r="68" spans="11:23" x14ac:dyDescent="0.25">
      <c r="L68" s="184"/>
      <c r="M68" s="185"/>
      <c r="N68" s="185"/>
      <c r="O68" s="185"/>
      <c r="P68" s="185"/>
      <c r="Q68" s="185"/>
      <c r="R68" s="185"/>
      <c r="S68" s="185"/>
      <c r="T68" s="185"/>
      <c r="U68" s="185"/>
      <c r="V68" s="185"/>
      <c r="W68" s="186"/>
    </row>
    <row r="69" spans="11:23" x14ac:dyDescent="0.25">
      <c r="L69" s="184"/>
      <c r="M69" s="185"/>
      <c r="N69" s="185"/>
      <c r="O69" s="185"/>
      <c r="P69" s="185"/>
      <c r="Q69" s="185"/>
      <c r="R69" s="185"/>
      <c r="S69" s="185"/>
      <c r="T69" s="185"/>
      <c r="U69" s="185"/>
      <c r="V69" s="185"/>
      <c r="W69" s="186"/>
    </row>
    <row r="70" spans="11:23" x14ac:dyDescent="0.25">
      <c r="L70" s="184"/>
      <c r="M70" s="185"/>
      <c r="N70" s="185"/>
      <c r="O70" s="185"/>
      <c r="P70" s="185"/>
      <c r="Q70" s="185"/>
      <c r="R70" s="185"/>
      <c r="S70" s="185"/>
      <c r="T70" s="185"/>
      <c r="U70" s="185"/>
      <c r="V70" s="185"/>
      <c r="W70" s="186"/>
    </row>
    <row r="71" spans="11:23" x14ac:dyDescent="0.25">
      <c r="L71" s="184"/>
      <c r="M71" s="185"/>
      <c r="N71" s="185"/>
      <c r="O71" s="185"/>
      <c r="P71" s="185"/>
      <c r="Q71" s="185"/>
      <c r="R71" s="185"/>
      <c r="S71" s="185"/>
      <c r="T71" s="185"/>
      <c r="U71" s="185"/>
      <c r="V71" s="185"/>
      <c r="W71" s="186"/>
    </row>
    <row r="72" spans="11:23" x14ac:dyDescent="0.25">
      <c r="L72" s="184"/>
      <c r="M72" s="185"/>
      <c r="N72" s="185"/>
      <c r="O72" s="185"/>
      <c r="P72" s="185"/>
      <c r="Q72" s="185"/>
      <c r="R72" s="185"/>
      <c r="S72" s="185"/>
      <c r="T72" s="185"/>
      <c r="U72" s="185"/>
      <c r="V72" s="185"/>
      <c r="W72" s="186"/>
    </row>
    <row r="73" spans="11:23" x14ac:dyDescent="0.25">
      <c r="L73" s="184"/>
      <c r="M73" s="185"/>
      <c r="N73" s="185"/>
      <c r="O73" s="185"/>
      <c r="P73" s="185"/>
      <c r="Q73" s="185"/>
      <c r="R73" s="185"/>
      <c r="S73" s="185"/>
      <c r="T73" s="185"/>
      <c r="U73" s="185"/>
      <c r="V73" s="185"/>
      <c r="W73" s="186"/>
    </row>
    <row r="74" spans="11:23" x14ac:dyDescent="0.25">
      <c r="L74" s="187"/>
      <c r="M74" s="188"/>
      <c r="N74" s="188"/>
      <c r="O74" s="188"/>
      <c r="P74" s="188"/>
      <c r="Q74" s="188"/>
      <c r="R74" s="188"/>
      <c r="S74" s="188"/>
      <c r="T74" s="188"/>
      <c r="U74" s="188"/>
      <c r="V74" s="188"/>
      <c r="W74" s="189"/>
    </row>
    <row r="75" spans="11:23" s="31" customFormat="1" ht="5.0999999999999996" customHeight="1" x14ac:dyDescent="0.25">
      <c r="L75" s="32"/>
      <c r="M75" s="32"/>
      <c r="N75" s="32"/>
      <c r="O75" s="32"/>
      <c r="P75" s="32"/>
      <c r="Q75" s="32"/>
      <c r="R75" s="32"/>
      <c r="S75" s="32"/>
      <c r="T75" s="32"/>
      <c r="U75" s="32"/>
      <c r="V75" s="32"/>
      <c r="W75" s="32"/>
    </row>
    <row r="76" spans="11:23" ht="18.75" customHeight="1" x14ac:dyDescent="0.3">
      <c r="K76" s="26" t="s">
        <v>59</v>
      </c>
      <c r="L76" s="181" t="s">
        <v>57</v>
      </c>
      <c r="M76" s="182"/>
      <c r="N76" s="182"/>
      <c r="O76" s="182"/>
      <c r="P76" s="182"/>
      <c r="Q76" s="182"/>
      <c r="R76" s="182"/>
      <c r="S76" s="182"/>
      <c r="T76" s="182"/>
      <c r="U76" s="182"/>
      <c r="V76" s="182"/>
      <c r="W76" s="183"/>
    </row>
    <row r="77" spans="11:23" ht="15" customHeight="1" x14ac:dyDescent="0.25">
      <c r="L77" s="184" t="s">
        <v>55</v>
      </c>
      <c r="M77" s="185"/>
      <c r="N77" s="185"/>
      <c r="O77" s="185"/>
      <c r="P77" s="185"/>
      <c r="Q77" s="185"/>
      <c r="R77" s="185"/>
      <c r="S77" s="185"/>
      <c r="T77" s="185"/>
      <c r="U77" s="185"/>
      <c r="V77" s="185"/>
      <c r="W77" s="186"/>
    </row>
    <row r="78" spans="11:23" ht="15" customHeight="1" x14ac:dyDescent="0.25">
      <c r="L78" s="184"/>
      <c r="M78" s="185"/>
      <c r="N78" s="185"/>
      <c r="O78" s="185"/>
      <c r="P78" s="185"/>
      <c r="Q78" s="185"/>
      <c r="R78" s="185"/>
      <c r="S78" s="185"/>
      <c r="T78" s="185"/>
      <c r="U78" s="185"/>
      <c r="V78" s="185"/>
      <c r="W78" s="186"/>
    </row>
    <row r="79" spans="11:23" x14ac:dyDescent="0.25">
      <c r="L79" s="187"/>
      <c r="M79" s="188"/>
      <c r="N79" s="188"/>
      <c r="O79" s="188"/>
      <c r="P79" s="188"/>
      <c r="Q79" s="188"/>
      <c r="R79" s="188"/>
      <c r="S79" s="188"/>
      <c r="T79" s="188"/>
      <c r="U79" s="188"/>
      <c r="V79" s="188"/>
      <c r="W79" s="189"/>
    </row>
  </sheetData>
  <mergeCells count="11">
    <mergeCell ref="B2:G2"/>
    <mergeCell ref="B3:D3"/>
    <mergeCell ref="L28:W38"/>
    <mergeCell ref="L42:W50"/>
    <mergeCell ref="L52:W62"/>
    <mergeCell ref="B7:I8"/>
    <mergeCell ref="L64:W74"/>
    <mergeCell ref="L76:W79"/>
    <mergeCell ref="L4:W14"/>
    <mergeCell ref="L16:W21"/>
    <mergeCell ref="L23:W26"/>
  </mergeCells>
  <hyperlinks>
    <hyperlink ref="B9" r:id="rId1"/>
    <hyperlink ref="E3" r:id="rId2"/>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A1451DF361C747A1C63C6F830DF5C1" ma:contentTypeVersion="8" ma:contentTypeDescription="Create a new document." ma:contentTypeScope="" ma:versionID="aca1236db24528ab5c0151d46aea51f5">
  <xsd:schema xmlns:xsd="http://www.w3.org/2001/XMLSchema" xmlns:xs="http://www.w3.org/2001/XMLSchema" xmlns:p="http://schemas.microsoft.com/office/2006/metadata/properties" xmlns:ns2="8a306943-2c5c-4bcc-8be0-0ccd48d6d988" xmlns:ns3="6ec60af1-6d1e-4575-bf73-1b6e791fcd10" targetNamespace="http://schemas.microsoft.com/office/2006/metadata/properties" ma:root="true" ma:fieldsID="27464e15c6c80a29599dff418b9a97c5" ns2:_="" ns3:_="">
    <xsd:import namespace="8a306943-2c5c-4bcc-8be0-0ccd48d6d988"/>
    <xsd:import namespace="6ec60af1-6d1e-4575-bf73-1b6e791fcd10"/>
    <xsd:element name="properties">
      <xsd:complexType>
        <xsd:sequence>
          <xsd:element name="documentManagement">
            <xsd:complexType>
              <xsd:all>
                <xsd:element ref="ns3:SharedWithUsers" minOccurs="0"/>
                <xsd:element ref="ns2:Retention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6943-2c5c-4bcc-8be0-0ccd48d6d988" elementFormDefault="qualified">
    <xsd:import namespace="http://schemas.microsoft.com/office/2006/documentManagement/types"/>
    <xsd:import namespace="http://schemas.microsoft.com/office/infopath/2007/PartnerControls"/>
    <xsd:element name="Retention_x0020_Date" ma:index="10" nillable="true" ma:displayName="Retention Date" ma:description="Date this document is due for review."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tention_x0020_Date xmlns="8a306943-2c5c-4bcc-8be0-0ccd48d6d9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65EBB1-A443-4A03-9A7B-AB9E991245F7}"/>
</file>

<file path=customXml/itemProps2.xml><?xml version="1.0" encoding="utf-8"?>
<ds:datastoreItem xmlns:ds="http://schemas.openxmlformats.org/officeDocument/2006/customXml" ds:itemID="{D82DB9D7-73FB-4DC2-A8D9-0BE8A85F61E6}">
  <ds:schemaRef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ec60af1-6d1e-4575-bf73-1b6e791fcd1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D503FFC-91C3-4116-9032-83ABB5917A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Project Risk Register</vt:lpstr>
      <vt:lpstr>Example - Project Risk Register</vt:lpstr>
      <vt:lpstr>Guidance</vt:lpstr>
      <vt:lpstr>'Example - Project Risk Register'!Opportunity</vt:lpstr>
      <vt:lpstr>Opportunity</vt:lpstr>
      <vt:lpstr>'Example - Project Risk Register'!Print_Area</vt:lpstr>
      <vt:lpstr>'Project Risk Register'!Print_Area</vt:lpstr>
      <vt:lpstr>'Example - Project Risk Register'!Print_Titles</vt:lpstr>
      <vt:lpstr>'Project Risk Register'!Print_Titles</vt:lpstr>
      <vt:lpstr>'Example - Project Risk Register'!Threat</vt:lpstr>
      <vt:lpstr>Threat</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Risk Management</dc:subject>
  <dc:creator>DAVIS Zachary W</dc:creator>
  <cp:lastModifiedBy>DAVIS Zachary W</cp:lastModifiedBy>
  <cp:lastPrinted>2020-05-06T00:29:34Z</cp:lastPrinted>
  <dcterms:created xsi:type="dcterms:W3CDTF">2020-02-12T23:12:17Z</dcterms:created>
  <dcterms:modified xsi:type="dcterms:W3CDTF">2021-04-06T19:56:03Z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0x0101001DA1451DF361C747A1C63C6F830DF5C1</vt:lpwstr>
  </property>
</Properties>
</file>