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hwyr65r\Desktop\broken links\"/>
    </mc:Choice>
  </mc:AlternateContent>
  <xr:revisionPtr revIDLastSave="0" documentId="13_ncr:1_{609811C2-C8CB-4D2B-A15A-4411845A90A1}" xr6:coauthVersionLast="47" xr6:coauthVersionMax="47" xr10:uidLastSave="{00000000-0000-0000-0000-000000000000}"/>
  <bookViews>
    <workbookView xWindow="2136" yWindow="2136" windowWidth="17280" windowHeight="10680" activeTab="2" xr2:uid="{106D279F-7A19-49EF-904B-DB1ABB01D544}"/>
  </bookViews>
  <sheets>
    <sheet name="Forbs" sheetId="18" r:id="rId1"/>
    <sheet name="Woody" sheetId="15" r:id="rId2"/>
    <sheet name="Grasses" sheetId="1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3" l="1"/>
  <c r="J5" i="13"/>
  <c r="H16" i="13"/>
  <c r="J16" i="13" s="1"/>
  <c r="M16" i="13" s="1"/>
  <c r="H4" i="13"/>
  <c r="J4" i="13" s="1"/>
  <c r="M4" i="13" s="1"/>
  <c r="H93" i="13"/>
  <c r="J93" i="13"/>
  <c r="M93" i="13" s="1"/>
  <c r="H79" i="13"/>
  <c r="J79" i="13" s="1"/>
  <c r="M79" i="13" s="1"/>
  <c r="H76" i="13"/>
  <c r="J76" i="13" s="1"/>
  <c r="M76" i="13"/>
  <c r="H103" i="13"/>
  <c r="J103" i="13" s="1"/>
  <c r="M103" i="13" s="1"/>
  <c r="H82" i="13"/>
  <c r="J82" i="13" s="1"/>
  <c r="M82" i="13" s="1"/>
  <c r="H137" i="13"/>
  <c r="J137" i="13"/>
  <c r="M137" i="13" s="1"/>
  <c r="H7" i="13"/>
  <c r="J7" i="13" s="1"/>
  <c r="M7" i="13" s="1"/>
  <c r="H132" i="15"/>
  <c r="J132" i="15" s="1"/>
  <c r="M132" i="15" s="1"/>
  <c r="G132" i="15"/>
  <c r="H131" i="15"/>
  <c r="J131" i="15" s="1"/>
  <c r="M131" i="15" s="1"/>
  <c r="G131" i="15"/>
  <c r="H130" i="15"/>
  <c r="J130" i="15" s="1"/>
  <c r="M130" i="15" s="1"/>
  <c r="G130" i="15"/>
  <c r="H129" i="15"/>
  <c r="J129" i="15" s="1"/>
  <c r="M129" i="15" s="1"/>
  <c r="G129" i="15"/>
  <c r="H128" i="15"/>
  <c r="J128" i="15" s="1"/>
  <c r="M128" i="15" s="1"/>
  <c r="G128" i="15"/>
  <c r="J127" i="15"/>
  <c r="M127" i="15" s="1"/>
  <c r="H127" i="15"/>
  <c r="G127" i="15"/>
  <c r="H126" i="15"/>
  <c r="J126" i="15" s="1"/>
  <c r="M126" i="15" s="1"/>
  <c r="G126" i="15"/>
  <c r="H125" i="15"/>
  <c r="J125" i="15" s="1"/>
  <c r="M125" i="15" s="1"/>
  <c r="G125" i="15"/>
  <c r="H124" i="15"/>
  <c r="J124" i="15" s="1"/>
  <c r="M124" i="15" s="1"/>
  <c r="G124" i="15"/>
  <c r="H123" i="15"/>
  <c r="J123" i="15" s="1"/>
  <c r="M123" i="15" s="1"/>
  <c r="G123" i="15"/>
  <c r="H122" i="15"/>
  <c r="J122" i="15" s="1"/>
  <c r="M122" i="15" s="1"/>
  <c r="G122" i="15"/>
  <c r="H121" i="15"/>
  <c r="J121" i="15" s="1"/>
  <c r="M121" i="15" s="1"/>
  <c r="G121" i="15"/>
  <c r="H120" i="15"/>
  <c r="J120" i="15" s="1"/>
  <c r="M120" i="15" s="1"/>
  <c r="G120" i="15"/>
  <c r="H119" i="15"/>
  <c r="J119" i="15" s="1"/>
  <c r="M119" i="15" s="1"/>
  <c r="G119" i="15"/>
  <c r="H118" i="15"/>
  <c r="J118" i="15" s="1"/>
  <c r="M118" i="15" s="1"/>
  <c r="G118" i="15"/>
  <c r="H117" i="15"/>
  <c r="J117" i="15" s="1"/>
  <c r="M117" i="15" s="1"/>
  <c r="G117" i="15"/>
  <c r="H116" i="15"/>
  <c r="J116" i="15" s="1"/>
  <c r="M116" i="15" s="1"/>
  <c r="G116" i="15"/>
  <c r="H115" i="15"/>
  <c r="J115" i="15" s="1"/>
  <c r="M115" i="15" s="1"/>
  <c r="G115" i="15"/>
  <c r="H114" i="15"/>
  <c r="J114" i="15" s="1"/>
  <c r="M114" i="15" s="1"/>
  <c r="G114" i="15"/>
  <c r="H113" i="15"/>
  <c r="J113" i="15" s="1"/>
  <c r="M113" i="15" s="1"/>
  <c r="G113" i="15"/>
  <c r="H112" i="15"/>
  <c r="J112" i="15" s="1"/>
  <c r="M112" i="15" s="1"/>
  <c r="G112" i="15"/>
  <c r="H111" i="15"/>
  <c r="J111" i="15" s="1"/>
  <c r="M111" i="15" s="1"/>
  <c r="G111" i="15"/>
  <c r="H110" i="15"/>
  <c r="J110" i="15" s="1"/>
  <c r="M110" i="15" s="1"/>
  <c r="G110" i="15"/>
  <c r="H109" i="15"/>
  <c r="J109" i="15" s="1"/>
  <c r="M109" i="15" s="1"/>
  <c r="G109" i="15"/>
  <c r="H101" i="18"/>
  <c r="J101" i="18" s="1"/>
  <c r="H108" i="15"/>
  <c r="J108" i="15"/>
  <c r="M108" i="15" s="1"/>
  <c r="G108" i="15"/>
  <c r="H107" i="15"/>
  <c r="J107" i="15" s="1"/>
  <c r="M107" i="15" s="1"/>
  <c r="G107" i="15"/>
  <c r="H106" i="15"/>
  <c r="J106" i="15"/>
  <c r="M106" i="15" s="1"/>
  <c r="G106" i="15"/>
  <c r="H105" i="15"/>
  <c r="J105" i="15" s="1"/>
  <c r="M105" i="15" s="1"/>
  <c r="G105" i="15"/>
  <c r="H104" i="15"/>
  <c r="J104" i="15"/>
  <c r="M104" i="15" s="1"/>
  <c r="G104" i="15"/>
  <c r="H103" i="15"/>
  <c r="J103" i="15" s="1"/>
  <c r="M103" i="15" s="1"/>
  <c r="G103" i="15"/>
  <c r="H102" i="15"/>
  <c r="J102" i="15"/>
  <c r="M102" i="15" s="1"/>
  <c r="G102" i="15"/>
  <c r="H101" i="15"/>
  <c r="J101" i="15" s="1"/>
  <c r="M101" i="15" s="1"/>
  <c r="G101" i="15"/>
  <c r="H100" i="15"/>
  <c r="J100" i="15"/>
  <c r="M100" i="15" s="1"/>
  <c r="G100" i="15"/>
  <c r="H99" i="15"/>
  <c r="J99" i="15" s="1"/>
  <c r="M99" i="15" s="1"/>
  <c r="G99" i="15"/>
  <c r="H98" i="15"/>
  <c r="J98" i="15"/>
  <c r="M98" i="15" s="1"/>
  <c r="G98" i="15"/>
  <c r="H97" i="15"/>
  <c r="J97" i="15" s="1"/>
  <c r="M97" i="15" s="1"/>
  <c r="G97" i="15"/>
  <c r="H96" i="15"/>
  <c r="J96" i="15"/>
  <c r="M96" i="15" s="1"/>
  <c r="G96" i="15"/>
  <c r="H95" i="15"/>
  <c r="J95" i="15" s="1"/>
  <c r="M95" i="15" s="1"/>
  <c r="G95" i="15"/>
  <c r="H94" i="15"/>
  <c r="J94" i="15"/>
  <c r="M94" i="15" s="1"/>
  <c r="G94" i="15"/>
  <c r="H53" i="15"/>
  <c r="J53" i="15" s="1"/>
  <c r="M53" i="15" s="1"/>
  <c r="G53" i="15"/>
  <c r="H79" i="15"/>
  <c r="J79" i="15"/>
  <c r="M79" i="15" s="1"/>
  <c r="G79" i="15"/>
  <c r="H80" i="15"/>
  <c r="J80" i="15" s="1"/>
  <c r="M80" i="15" s="1"/>
  <c r="G80" i="15"/>
  <c r="H93" i="15"/>
  <c r="J93" i="15"/>
  <c r="M93" i="15" s="1"/>
  <c r="G93" i="15"/>
  <c r="H92" i="15"/>
  <c r="J92" i="15" s="1"/>
  <c r="M92" i="15" s="1"/>
  <c r="G92" i="15"/>
  <c r="H91" i="15"/>
  <c r="J91" i="15"/>
  <c r="M91" i="15" s="1"/>
  <c r="G91" i="15"/>
  <c r="H90" i="15"/>
  <c r="J90" i="15" s="1"/>
  <c r="M90" i="15" s="1"/>
  <c r="G90" i="15"/>
  <c r="H89" i="15"/>
  <c r="J89" i="15"/>
  <c r="M89" i="15" s="1"/>
  <c r="G89" i="15"/>
  <c r="H88" i="15"/>
  <c r="J88" i="15" s="1"/>
  <c r="M88" i="15" s="1"/>
  <c r="G88" i="15"/>
  <c r="H87" i="15"/>
  <c r="J87" i="15"/>
  <c r="M87" i="15" s="1"/>
  <c r="G87" i="15"/>
  <c r="H85" i="15"/>
  <c r="J85" i="15" s="1"/>
  <c r="M85" i="15" s="1"/>
  <c r="G85" i="15"/>
  <c r="H84" i="15"/>
  <c r="J84" i="15"/>
  <c r="M84" i="15" s="1"/>
  <c r="G84" i="15"/>
  <c r="H83" i="15"/>
  <c r="J83" i="15" s="1"/>
  <c r="M83" i="15" s="1"/>
  <c r="G83" i="15"/>
  <c r="H82" i="15"/>
  <c r="J82" i="15"/>
  <c r="M82" i="15" s="1"/>
  <c r="G82" i="15"/>
  <c r="H81" i="15"/>
  <c r="J81" i="15" s="1"/>
  <c r="M81" i="15" s="1"/>
  <c r="G81" i="15"/>
  <c r="H72" i="15"/>
  <c r="J72" i="15"/>
  <c r="M72" i="15" s="1"/>
  <c r="G72" i="15"/>
  <c r="H71" i="15"/>
  <c r="J71" i="15" s="1"/>
  <c r="M71" i="15" s="1"/>
  <c r="G71" i="15"/>
  <c r="H78" i="15"/>
  <c r="J78" i="15"/>
  <c r="M78" i="15" s="1"/>
  <c r="G78" i="15"/>
  <c r="H77" i="15"/>
  <c r="J77" i="15" s="1"/>
  <c r="M77" i="15" s="1"/>
  <c r="G77" i="15"/>
  <c r="H76" i="15"/>
  <c r="J76" i="15"/>
  <c r="M76" i="15"/>
  <c r="G76" i="15"/>
  <c r="H75" i="15"/>
  <c r="J75" i="15" s="1"/>
  <c r="M75" i="15" s="1"/>
  <c r="G75" i="15"/>
  <c r="H74" i="15"/>
  <c r="J74" i="15"/>
  <c r="M74" i="15" s="1"/>
  <c r="G74" i="15"/>
  <c r="H73" i="15"/>
  <c r="J73" i="15" s="1"/>
  <c r="M73" i="15" s="1"/>
  <c r="G73" i="15"/>
  <c r="H70" i="15"/>
  <c r="J70" i="15"/>
  <c r="M70" i="15" s="1"/>
  <c r="G70" i="15"/>
  <c r="H69" i="15"/>
  <c r="J69" i="15" s="1"/>
  <c r="M69" i="15" s="1"/>
  <c r="G69" i="15"/>
  <c r="H68" i="15"/>
  <c r="J68" i="15"/>
  <c r="M68" i="15" s="1"/>
  <c r="G68" i="15"/>
  <c r="H67" i="15"/>
  <c r="J67" i="15" s="1"/>
  <c r="M67" i="15" s="1"/>
  <c r="G67" i="15"/>
  <c r="H66" i="15"/>
  <c r="J66" i="15"/>
  <c r="M66" i="15"/>
  <c r="G66" i="15"/>
  <c r="H65" i="15"/>
  <c r="J65" i="15" s="1"/>
  <c r="M65" i="15" s="1"/>
  <c r="G65" i="15"/>
  <c r="H64" i="15"/>
  <c r="J64" i="15"/>
  <c r="M64" i="15" s="1"/>
  <c r="G64" i="15"/>
  <c r="H63" i="15"/>
  <c r="J63" i="15" s="1"/>
  <c r="M63" i="15" s="1"/>
  <c r="G63" i="15"/>
  <c r="H62" i="15"/>
  <c r="J62" i="15"/>
  <c r="M62" i="15" s="1"/>
  <c r="G62" i="15"/>
  <c r="H61" i="15"/>
  <c r="J61" i="15" s="1"/>
  <c r="M61" i="15" s="1"/>
  <c r="H59" i="15"/>
  <c r="J59" i="15"/>
  <c r="M59" i="15"/>
  <c r="G59" i="15"/>
  <c r="H33" i="15"/>
  <c r="J33" i="15" s="1"/>
  <c r="M33" i="15" s="1"/>
  <c r="G33" i="15"/>
  <c r="G60" i="15"/>
  <c r="H60" i="15"/>
  <c r="J60" i="15"/>
  <c r="M60" i="15"/>
  <c r="H56" i="15"/>
  <c r="J56" i="15"/>
  <c r="M56" i="15" s="1"/>
  <c r="G56" i="15"/>
  <c r="H55" i="15"/>
  <c r="J55" i="15"/>
  <c r="M55" i="15"/>
  <c r="G55" i="15"/>
  <c r="H54" i="15"/>
  <c r="J54" i="15" s="1"/>
  <c r="M54" i="15" s="1"/>
  <c r="G54" i="15"/>
  <c r="H52" i="15"/>
  <c r="J52" i="15"/>
  <c r="M52" i="15"/>
  <c r="G52" i="15"/>
  <c r="H51" i="15"/>
  <c r="J51" i="15"/>
  <c r="M51" i="15" s="1"/>
  <c r="G51" i="15"/>
  <c r="H49" i="15"/>
  <c r="J49" i="15"/>
  <c r="M49" i="15"/>
  <c r="G49" i="15"/>
  <c r="H48" i="15"/>
  <c r="J48" i="15"/>
  <c r="M48" i="15" s="1"/>
  <c r="G48" i="15"/>
  <c r="H47" i="15"/>
  <c r="J47" i="15"/>
  <c r="M47" i="15"/>
  <c r="G47" i="15"/>
  <c r="H46" i="15"/>
  <c r="J46" i="15" s="1"/>
  <c r="M46" i="15" s="1"/>
  <c r="G46" i="15"/>
  <c r="H50" i="15"/>
  <c r="J50" i="15" s="1"/>
  <c r="M50" i="15" s="1"/>
  <c r="H58" i="15"/>
  <c r="J58" i="15" s="1"/>
  <c r="M58" i="15" s="1"/>
  <c r="G58" i="15"/>
  <c r="H45" i="15"/>
  <c r="J45" i="15"/>
  <c r="M45" i="15" s="1"/>
  <c r="G45" i="15"/>
  <c r="H44" i="15"/>
  <c r="J44" i="15"/>
  <c r="M44" i="15" s="1"/>
  <c r="G44" i="15"/>
  <c r="H43" i="15"/>
  <c r="J43" i="15"/>
  <c r="M43" i="15" s="1"/>
  <c r="G43" i="15"/>
  <c r="H42" i="15"/>
  <c r="J42" i="15" s="1"/>
  <c r="M42" i="15" s="1"/>
  <c r="G42" i="15"/>
  <c r="H41" i="15"/>
  <c r="J41" i="15"/>
  <c r="M41" i="15" s="1"/>
  <c r="G41" i="15"/>
  <c r="H40" i="15"/>
  <c r="J40" i="15"/>
  <c r="M40" i="15" s="1"/>
  <c r="G40" i="15"/>
  <c r="H57" i="15"/>
  <c r="J57" i="15"/>
  <c r="M57" i="15" s="1"/>
  <c r="G57" i="15"/>
  <c r="G50" i="15"/>
  <c r="J21" i="18"/>
  <c r="M21" i="18"/>
  <c r="H21" i="18"/>
  <c r="H86" i="15"/>
  <c r="J86" i="15"/>
  <c r="M86" i="15" s="1"/>
  <c r="G86" i="15"/>
  <c r="G61" i="15"/>
  <c r="H39" i="15"/>
  <c r="J39" i="15"/>
  <c r="M39" i="15" s="1"/>
  <c r="G39" i="15"/>
  <c r="H38" i="15"/>
  <c r="J38" i="15" s="1"/>
  <c r="M38" i="15"/>
  <c r="G38" i="15"/>
  <c r="H37" i="15"/>
  <c r="J37" i="15" s="1"/>
  <c r="M37" i="15" s="1"/>
  <c r="G37" i="15"/>
  <c r="H36" i="15"/>
  <c r="J36" i="15" s="1"/>
  <c r="M36" i="15"/>
  <c r="G36" i="15"/>
  <c r="H35" i="15"/>
  <c r="J35" i="15" s="1"/>
  <c r="M35" i="15" s="1"/>
  <c r="G35" i="15"/>
  <c r="H34" i="15"/>
  <c r="J34" i="15" s="1"/>
  <c r="M34" i="15" s="1"/>
  <c r="G34" i="15"/>
  <c r="H32" i="15"/>
  <c r="J32" i="15" s="1"/>
  <c r="M32" i="15" s="1"/>
  <c r="G32" i="15"/>
  <c r="H31" i="15"/>
  <c r="J31" i="15" s="1"/>
  <c r="M31" i="15"/>
  <c r="G31" i="15"/>
  <c r="H30" i="15"/>
  <c r="J30" i="15"/>
  <c r="M30" i="15" s="1"/>
  <c r="G30" i="15"/>
  <c r="H29" i="15"/>
  <c r="J29" i="15" s="1"/>
  <c r="M29" i="15"/>
  <c r="G29" i="15"/>
  <c r="H28" i="15"/>
  <c r="J28" i="15" s="1"/>
  <c r="M28" i="15" s="1"/>
  <c r="G28" i="15"/>
  <c r="H27" i="15"/>
  <c r="J27" i="15" s="1"/>
  <c r="M27" i="15"/>
  <c r="G27" i="15"/>
  <c r="H26" i="15"/>
  <c r="J26" i="15" s="1"/>
  <c r="M26" i="15" s="1"/>
  <c r="G26" i="15"/>
  <c r="H25" i="15"/>
  <c r="J25" i="15" s="1"/>
  <c r="M25" i="15" s="1"/>
  <c r="H24" i="15"/>
  <c r="J24" i="15"/>
  <c r="M24" i="15" s="1"/>
  <c r="G24" i="15"/>
  <c r="H23" i="15"/>
  <c r="J23" i="15"/>
  <c r="M23" i="15" s="1"/>
  <c r="G23" i="15"/>
  <c r="H22" i="15"/>
  <c r="J22" i="15"/>
  <c r="M22" i="15"/>
  <c r="H21" i="15"/>
  <c r="J21" i="15" s="1"/>
  <c r="M21" i="15" s="1"/>
  <c r="H20" i="15"/>
  <c r="J20" i="15"/>
  <c r="M20" i="15"/>
  <c r="H19" i="15"/>
  <c r="J19" i="15" s="1"/>
  <c r="M19" i="15" s="1"/>
  <c r="H18" i="15"/>
  <c r="J18" i="15"/>
  <c r="M18" i="15" s="1"/>
  <c r="H17" i="15"/>
  <c r="J17" i="15"/>
  <c r="M17" i="15" s="1"/>
  <c r="H16" i="15"/>
  <c r="J16" i="15" s="1"/>
  <c r="M16" i="15" s="1"/>
  <c r="H15" i="15"/>
  <c r="J15" i="15" s="1"/>
  <c r="M15" i="15" s="1"/>
  <c r="H14" i="15"/>
  <c r="J14" i="15"/>
  <c r="M14" i="15" s="1"/>
  <c r="H13" i="15"/>
  <c r="J13" i="15" s="1"/>
  <c r="M13" i="15" s="1"/>
  <c r="H12" i="15"/>
  <c r="J12" i="15"/>
  <c r="M12" i="15" s="1"/>
  <c r="H11" i="15"/>
  <c r="J11" i="15"/>
  <c r="M11" i="15" s="1"/>
  <c r="H4" i="15"/>
  <c r="J4" i="15"/>
  <c r="M4" i="15" s="1"/>
  <c r="H120" i="13"/>
  <c r="J120" i="13" s="1"/>
  <c r="M120" i="13" s="1"/>
  <c r="J99" i="18"/>
  <c r="M99" i="18" s="1"/>
  <c r="H99" i="18"/>
  <c r="H102" i="18"/>
  <c r="J102" i="18" s="1"/>
  <c r="M102" i="18"/>
  <c r="H100" i="18"/>
  <c r="J100" i="18"/>
  <c r="M100" i="18" s="1"/>
  <c r="H98" i="18"/>
  <c r="J98" i="18" s="1"/>
  <c r="M98" i="18" s="1"/>
  <c r="H97" i="18"/>
  <c r="J97" i="18" s="1"/>
  <c r="M97" i="18" s="1"/>
  <c r="H96" i="18"/>
  <c r="J96" i="18"/>
  <c r="M96" i="18" s="1"/>
  <c r="H94" i="18"/>
  <c r="J94" i="18" s="1"/>
  <c r="M94" i="18" s="1"/>
  <c r="H81" i="18"/>
  <c r="J81" i="18"/>
  <c r="M81" i="18"/>
  <c r="H95" i="18"/>
  <c r="J95" i="18"/>
  <c r="M95" i="18" s="1"/>
  <c r="H30" i="18"/>
  <c r="J30" i="18"/>
  <c r="M30" i="18" s="1"/>
  <c r="H15" i="18"/>
  <c r="J15" i="18" s="1"/>
  <c r="M15" i="18" s="1"/>
  <c r="H33" i="18"/>
  <c r="J33" i="18" s="1"/>
  <c r="H93" i="18"/>
  <c r="J93" i="18"/>
  <c r="M93" i="18" s="1"/>
  <c r="H92" i="18"/>
  <c r="J92" i="18" s="1"/>
  <c r="M92" i="18" s="1"/>
  <c r="H91" i="18"/>
  <c r="J91" i="18" s="1"/>
  <c r="M91" i="18" s="1"/>
  <c r="H90" i="18"/>
  <c r="J90" i="18" s="1"/>
  <c r="M90" i="18"/>
  <c r="H89" i="18"/>
  <c r="J89" i="18"/>
  <c r="M89" i="18"/>
  <c r="H88" i="18"/>
  <c r="J88" i="18" s="1"/>
  <c r="M88" i="18" s="1"/>
  <c r="H87" i="18"/>
  <c r="J87" i="18"/>
  <c r="M87" i="18"/>
  <c r="H86" i="18"/>
  <c r="J86" i="18" s="1"/>
  <c r="M86" i="18" s="1"/>
  <c r="H85" i="18"/>
  <c r="J85" i="18"/>
  <c r="H84" i="18"/>
  <c r="J84" i="18"/>
  <c r="M84" i="18" s="1"/>
  <c r="H37" i="18"/>
  <c r="J37" i="18"/>
  <c r="M37" i="18" s="1"/>
  <c r="H83" i="18"/>
  <c r="J83" i="18"/>
  <c r="M83" i="18" s="1"/>
  <c r="H82" i="18"/>
  <c r="J82" i="18" s="1"/>
  <c r="M82" i="18"/>
  <c r="H80" i="18"/>
  <c r="J80" i="18" s="1"/>
  <c r="M80" i="18" s="1"/>
  <c r="H79" i="18"/>
  <c r="J79" i="18" s="1"/>
  <c r="M79" i="18" s="1"/>
  <c r="H78" i="18"/>
  <c r="J78" i="18" s="1"/>
  <c r="M78" i="18" s="1"/>
  <c r="H77" i="18"/>
  <c r="J77" i="18"/>
  <c r="M77" i="18" s="1"/>
  <c r="H76" i="18"/>
  <c r="J76" i="18"/>
  <c r="M76" i="18" s="1"/>
  <c r="H75" i="18"/>
  <c r="J75" i="18"/>
  <c r="M75" i="18"/>
  <c r="H74" i="18"/>
  <c r="J74" i="18" s="1"/>
  <c r="H72" i="18"/>
  <c r="J72" i="18"/>
  <c r="M72" i="18" s="1"/>
  <c r="H71" i="18"/>
  <c r="J71" i="18"/>
  <c r="M71" i="18" s="1"/>
  <c r="H4" i="18"/>
  <c r="J4" i="18" s="1"/>
  <c r="M4" i="18" s="1"/>
  <c r="H66" i="18"/>
  <c r="J66" i="18" s="1"/>
  <c r="M66" i="18" s="1"/>
  <c r="H64" i="18"/>
  <c r="J64" i="18"/>
  <c r="M64" i="18" s="1"/>
  <c r="H17" i="18"/>
  <c r="J17" i="18" s="1"/>
  <c r="M17" i="18" s="1"/>
  <c r="H7" i="18"/>
  <c r="J7" i="18"/>
  <c r="H70" i="18"/>
  <c r="J70" i="18" s="1"/>
  <c r="M70" i="18" s="1"/>
  <c r="H69" i="18"/>
  <c r="J69" i="18" s="1"/>
  <c r="M69" i="18" s="1"/>
  <c r="H68" i="18"/>
  <c r="J68" i="18"/>
  <c r="M68" i="18" s="1"/>
  <c r="H67" i="18"/>
  <c r="J67" i="18"/>
  <c r="M67" i="18" s="1"/>
  <c r="H65" i="18"/>
  <c r="J65" i="18"/>
  <c r="H63" i="18"/>
  <c r="J63" i="18"/>
  <c r="M63" i="18"/>
  <c r="H62" i="18"/>
  <c r="J62" i="18"/>
  <c r="M62" i="18" s="1"/>
  <c r="H61" i="18"/>
  <c r="J61" i="18"/>
  <c r="M61" i="18" s="1"/>
  <c r="H60" i="18"/>
  <c r="J60" i="18"/>
  <c r="M60" i="18" s="1"/>
  <c r="H59" i="18"/>
  <c r="J59" i="18" s="1"/>
  <c r="M59" i="18" s="1"/>
  <c r="H58" i="18"/>
  <c r="J58" i="18"/>
  <c r="H57" i="18"/>
  <c r="J57" i="18"/>
  <c r="M57" i="18"/>
  <c r="H56" i="18"/>
  <c r="J56" i="18" s="1"/>
  <c r="M56" i="18" s="1"/>
  <c r="H55" i="18"/>
  <c r="J55" i="18"/>
  <c r="M55" i="18" s="1"/>
  <c r="H54" i="18"/>
  <c r="J54" i="18"/>
  <c r="M54" i="18" s="1"/>
  <c r="H53" i="18"/>
  <c r="J53" i="18" s="1"/>
  <c r="M53" i="18" s="1"/>
  <c r="H52" i="18"/>
  <c r="J52" i="18" s="1"/>
  <c r="H51" i="18"/>
  <c r="J51" i="18"/>
  <c r="M51" i="18" s="1"/>
  <c r="H50" i="18"/>
  <c r="J50" i="18"/>
  <c r="M50" i="18" s="1"/>
  <c r="H49" i="18"/>
  <c r="J49" i="18"/>
  <c r="M49" i="18" s="1"/>
  <c r="H45" i="18"/>
  <c r="J45" i="18"/>
  <c r="M45" i="18" s="1"/>
  <c r="H44" i="18"/>
  <c r="J44" i="18"/>
  <c r="M44" i="18" s="1"/>
  <c r="H73" i="18"/>
  <c r="J73" i="18" s="1"/>
  <c r="M73" i="18" s="1"/>
  <c r="H48" i="18"/>
  <c r="J48" i="18"/>
  <c r="M48" i="18" s="1"/>
  <c r="H47" i="18"/>
  <c r="J47" i="18"/>
  <c r="M47" i="18" s="1"/>
  <c r="H46" i="18"/>
  <c r="J46" i="18"/>
  <c r="H43" i="18"/>
  <c r="J43" i="18"/>
  <c r="M43" i="18"/>
  <c r="H42" i="18"/>
  <c r="J42" i="18"/>
  <c r="H41" i="18"/>
  <c r="J41" i="18" s="1"/>
  <c r="M41" i="18" s="1"/>
  <c r="H40" i="18"/>
  <c r="J40" i="18"/>
  <c r="M40" i="18" s="1"/>
  <c r="H26" i="18"/>
  <c r="J26" i="18"/>
  <c r="M26" i="18" s="1"/>
  <c r="H39" i="18"/>
  <c r="J39" i="18"/>
  <c r="H38" i="18"/>
  <c r="J38" i="18"/>
  <c r="M38" i="18"/>
  <c r="H36" i="18"/>
  <c r="J36" i="18"/>
  <c r="M36" i="18" s="1"/>
  <c r="H35" i="18"/>
  <c r="J35" i="18"/>
  <c r="M35" i="18" s="1"/>
  <c r="H34" i="18"/>
  <c r="J34" i="18"/>
  <c r="M34" i="18" s="1"/>
  <c r="H32" i="18"/>
  <c r="J32" i="18" s="1"/>
  <c r="M32" i="18" s="1"/>
  <c r="H31" i="18"/>
  <c r="J31" i="18" s="1"/>
  <c r="M31" i="18"/>
  <c r="H29" i="18"/>
  <c r="J29" i="18"/>
  <c r="M29" i="18"/>
  <c r="H28" i="18"/>
  <c r="J28" i="18" s="1"/>
  <c r="M28" i="18" s="1"/>
  <c r="H27" i="18"/>
  <c r="J27" i="18"/>
  <c r="M27" i="18" s="1"/>
  <c r="H25" i="18"/>
  <c r="J25" i="18"/>
  <c r="M25" i="18" s="1"/>
  <c r="H24" i="18"/>
  <c r="J24" i="18" s="1"/>
  <c r="M24" i="18" s="1"/>
  <c r="H23" i="18"/>
  <c r="J23" i="18"/>
  <c r="M23" i="18"/>
  <c r="H22" i="18"/>
  <c r="J22" i="18"/>
  <c r="M22" i="18"/>
  <c r="H20" i="18"/>
  <c r="J20" i="18"/>
  <c r="M20" i="18" s="1"/>
  <c r="H19" i="18"/>
  <c r="J19" i="18" s="1"/>
  <c r="M19" i="18"/>
  <c r="H18" i="18"/>
  <c r="J18" i="18"/>
  <c r="M18" i="18" s="1"/>
  <c r="H16" i="18"/>
  <c r="J16" i="18" s="1"/>
  <c r="M16" i="18" s="1"/>
  <c r="H14" i="18"/>
  <c r="J14" i="18"/>
  <c r="H13" i="18"/>
  <c r="J13" i="18"/>
  <c r="M13" i="18" s="1"/>
  <c r="H12" i="18"/>
  <c r="J12" i="18" s="1"/>
  <c r="M12" i="18"/>
  <c r="H3" i="18"/>
  <c r="J3" i="18" s="1"/>
  <c r="J108" i="18" s="1"/>
  <c r="H89" i="13"/>
  <c r="J89" i="13"/>
  <c r="M89" i="13" s="1"/>
  <c r="H134" i="13"/>
  <c r="J134" i="13" s="1"/>
  <c r="M134" i="13"/>
  <c r="H136" i="13"/>
  <c r="J136" i="13"/>
  <c r="M136" i="13"/>
  <c r="H135" i="13"/>
  <c r="J135" i="13" s="1"/>
  <c r="M135" i="13" s="1"/>
  <c r="H133" i="13"/>
  <c r="J133" i="13"/>
  <c r="M133" i="13" s="1"/>
  <c r="H18" i="13"/>
  <c r="J18" i="13" s="1"/>
  <c r="M18" i="13" s="1"/>
  <c r="H19" i="13"/>
  <c r="J19" i="13"/>
  <c r="M19" i="13" s="1"/>
  <c r="H118" i="13"/>
  <c r="J118" i="13"/>
  <c r="M118" i="13" s="1"/>
  <c r="F144" i="13"/>
  <c r="G87" i="13" s="1"/>
  <c r="H132" i="13"/>
  <c r="J132" i="13"/>
  <c r="M132" i="13" s="1"/>
  <c r="H131" i="13"/>
  <c r="J131" i="13"/>
  <c r="M131" i="13"/>
  <c r="H130" i="13"/>
  <c r="J130" i="13"/>
  <c r="M130" i="13" s="1"/>
  <c r="H129" i="13"/>
  <c r="J129" i="13" s="1"/>
  <c r="M129" i="13"/>
  <c r="H128" i="13"/>
  <c r="J128" i="13" s="1"/>
  <c r="M128" i="13" s="1"/>
  <c r="H125" i="13"/>
  <c r="J125" i="13" s="1"/>
  <c r="M125" i="13" s="1"/>
  <c r="H127" i="13"/>
  <c r="J127" i="13"/>
  <c r="M127" i="13" s="1"/>
  <c r="H124" i="13"/>
  <c r="J124" i="13"/>
  <c r="M124" i="13" s="1"/>
  <c r="H123" i="13"/>
  <c r="J123" i="13"/>
  <c r="M123" i="13" s="1"/>
  <c r="H122" i="13"/>
  <c r="J122" i="13"/>
  <c r="M122" i="13" s="1"/>
  <c r="H121" i="13"/>
  <c r="J121" i="13"/>
  <c r="M121" i="13" s="1"/>
  <c r="H106" i="13"/>
  <c r="J106" i="13" s="1"/>
  <c r="M106" i="13"/>
  <c r="H105" i="13"/>
  <c r="J105" i="13" s="1"/>
  <c r="M105" i="13"/>
  <c r="H119" i="13"/>
  <c r="J119" i="13" s="1"/>
  <c r="M119" i="13" s="1"/>
  <c r="H117" i="13"/>
  <c r="J117" i="13"/>
  <c r="M117" i="13" s="1"/>
  <c r="H116" i="13"/>
  <c r="J116" i="13"/>
  <c r="M116" i="13" s="1"/>
  <c r="H115" i="13"/>
  <c r="J115" i="13"/>
  <c r="M115" i="13" s="1"/>
  <c r="H114" i="13"/>
  <c r="J114" i="13"/>
  <c r="M114" i="13" s="1"/>
  <c r="H113" i="13"/>
  <c r="J113" i="13"/>
  <c r="M113" i="13" s="1"/>
  <c r="H112" i="13"/>
  <c r="J112" i="13" s="1"/>
  <c r="M112" i="13"/>
  <c r="H3" i="13"/>
  <c r="J3" i="13"/>
  <c r="M3" i="13"/>
  <c r="H110" i="13"/>
  <c r="J110" i="13" s="1"/>
  <c r="M110" i="13" s="1"/>
  <c r="H109" i="13"/>
  <c r="J109" i="13"/>
  <c r="M109" i="13" s="1"/>
  <c r="H108" i="13"/>
  <c r="J108" i="13" s="1"/>
  <c r="M108" i="13" s="1"/>
  <c r="H107" i="13"/>
  <c r="J107" i="13"/>
  <c r="M107" i="13" s="1"/>
  <c r="H102" i="13"/>
  <c r="J102" i="13"/>
  <c r="M102" i="13" s="1"/>
  <c r="H101" i="13"/>
  <c r="J101" i="13" s="1"/>
  <c r="M101" i="13" s="1"/>
  <c r="H100" i="13"/>
  <c r="J100" i="13" s="1"/>
  <c r="M100" i="13"/>
  <c r="H99" i="13"/>
  <c r="J99" i="13"/>
  <c r="M99" i="13"/>
  <c r="H98" i="13"/>
  <c r="J98" i="13" s="1"/>
  <c r="M98" i="13" s="1"/>
  <c r="H97" i="13"/>
  <c r="J97" i="13"/>
  <c r="M97" i="13"/>
  <c r="H96" i="13"/>
  <c r="J96" i="13" s="1"/>
  <c r="M96" i="13" s="1"/>
  <c r="H95" i="13"/>
  <c r="J95" i="13"/>
  <c r="M95" i="13" s="1"/>
  <c r="H94" i="13"/>
  <c r="J94" i="13" s="1"/>
  <c r="M94" i="13" s="1"/>
  <c r="H92" i="13"/>
  <c r="J92" i="13" s="1"/>
  <c r="M92" i="13" s="1"/>
  <c r="H91" i="13"/>
  <c r="J91" i="13" s="1"/>
  <c r="M91" i="13"/>
  <c r="H90" i="13"/>
  <c r="J90" i="13"/>
  <c r="M90" i="13" s="1"/>
  <c r="H88" i="13"/>
  <c r="J88" i="13" s="1"/>
  <c r="M88" i="13" s="1"/>
  <c r="H87" i="13"/>
  <c r="J87" i="13"/>
  <c r="M87" i="13"/>
  <c r="H86" i="13"/>
  <c r="J86" i="13" s="1"/>
  <c r="M86" i="13" s="1"/>
  <c r="H85" i="13"/>
  <c r="J85" i="13"/>
  <c r="M85" i="13" s="1"/>
  <c r="H84" i="13"/>
  <c r="J84" i="13" s="1"/>
  <c r="M84" i="13" s="1"/>
  <c r="H83" i="13"/>
  <c r="J83" i="13" s="1"/>
  <c r="M83" i="13" s="1"/>
  <c r="H81" i="13"/>
  <c r="J81" i="13" s="1"/>
  <c r="M81" i="13" s="1"/>
  <c r="H78" i="13"/>
  <c r="J78" i="13"/>
  <c r="M78" i="13" s="1"/>
  <c r="H80" i="13"/>
  <c r="J80" i="13" s="1"/>
  <c r="M80" i="13" s="1"/>
  <c r="H75" i="13"/>
  <c r="J75" i="13"/>
  <c r="M75" i="13"/>
  <c r="H77" i="13"/>
  <c r="J77" i="13"/>
  <c r="M77" i="13"/>
  <c r="H126" i="13"/>
  <c r="J126" i="13"/>
  <c r="M126" i="13" s="1"/>
  <c r="H74" i="13"/>
  <c r="J74" i="13" s="1"/>
  <c r="M74" i="13" s="1"/>
  <c r="H104" i="13"/>
  <c r="J104" i="13"/>
  <c r="M104" i="13" s="1"/>
  <c r="H71" i="13"/>
  <c r="J71" i="13" s="1"/>
  <c r="M71" i="13" s="1"/>
  <c r="H70" i="13"/>
  <c r="J70" i="13"/>
  <c r="M70" i="13" s="1"/>
  <c r="H69" i="13"/>
  <c r="J69" i="13" s="1"/>
  <c r="M69" i="13" s="1"/>
  <c r="H67" i="13"/>
  <c r="J67" i="13"/>
  <c r="M67" i="13"/>
  <c r="H66" i="13"/>
  <c r="J66" i="13"/>
  <c r="M66" i="13"/>
  <c r="H65" i="13"/>
  <c r="J65" i="13"/>
  <c r="M65" i="13" s="1"/>
  <c r="H64" i="13"/>
  <c r="J64" i="13"/>
  <c r="M64" i="13"/>
  <c r="H63" i="13"/>
  <c r="J63" i="13"/>
  <c r="M63" i="13" s="1"/>
  <c r="H62" i="13"/>
  <c r="J62" i="13" s="1"/>
  <c r="M62" i="13" s="1"/>
  <c r="H61" i="13"/>
  <c r="J61" i="13" s="1"/>
  <c r="M61" i="13" s="1"/>
  <c r="H60" i="13"/>
  <c r="J60" i="13" s="1"/>
  <c r="M60" i="13" s="1"/>
  <c r="H59" i="13"/>
  <c r="J59" i="13"/>
  <c r="M59" i="13"/>
  <c r="H58" i="13"/>
  <c r="J58" i="13"/>
  <c r="M58" i="13" s="1"/>
  <c r="H57" i="13"/>
  <c r="J57" i="13" s="1"/>
  <c r="M57" i="13" s="1"/>
  <c r="H56" i="13"/>
  <c r="J56" i="13" s="1"/>
  <c r="M56" i="13" s="1"/>
  <c r="H55" i="13"/>
  <c r="J55" i="13" s="1"/>
  <c r="M55" i="13" s="1"/>
  <c r="H54" i="13"/>
  <c r="J54" i="13" s="1"/>
  <c r="M54" i="13" s="1"/>
  <c r="H53" i="13"/>
  <c r="J53" i="13"/>
  <c r="M53" i="13" s="1"/>
  <c r="H52" i="13"/>
  <c r="J52" i="13" s="1"/>
  <c r="M52" i="13" s="1"/>
  <c r="H51" i="13"/>
  <c r="J51" i="13"/>
  <c r="M51" i="13"/>
  <c r="H50" i="13"/>
  <c r="J50" i="13"/>
  <c r="M50" i="13" s="1"/>
  <c r="H49" i="13"/>
  <c r="J49" i="13" s="1"/>
  <c r="M49" i="13" s="1"/>
  <c r="H48" i="13"/>
  <c r="J48" i="13"/>
  <c r="M48" i="13" s="1"/>
  <c r="H47" i="13"/>
  <c r="J47" i="13" s="1"/>
  <c r="M47" i="13" s="1"/>
  <c r="H46" i="13"/>
  <c r="J46" i="13" s="1"/>
  <c r="M46" i="13" s="1"/>
  <c r="H45" i="13"/>
  <c r="J45" i="13"/>
  <c r="M45" i="13"/>
  <c r="H44" i="13"/>
  <c r="J44" i="13" s="1"/>
  <c r="M44" i="13" s="1"/>
  <c r="H43" i="13"/>
  <c r="J43" i="13"/>
  <c r="M43" i="13"/>
  <c r="H42" i="13"/>
  <c r="J42" i="13" s="1"/>
  <c r="M42" i="13" s="1"/>
  <c r="H41" i="13"/>
  <c r="J41" i="13" s="1"/>
  <c r="M41" i="13" s="1"/>
  <c r="H40" i="13"/>
  <c r="J40" i="13"/>
  <c r="M40" i="13" s="1"/>
  <c r="H39" i="13"/>
  <c r="J39" i="13" s="1"/>
  <c r="M39" i="13" s="1"/>
  <c r="H38" i="13"/>
  <c r="J38" i="13" s="1"/>
  <c r="M38" i="13"/>
  <c r="H37" i="13"/>
  <c r="J37" i="13" s="1"/>
  <c r="M37" i="13"/>
  <c r="H36" i="13"/>
  <c r="J36" i="13" s="1"/>
  <c r="M36" i="13" s="1"/>
  <c r="H35" i="13"/>
  <c r="J35" i="13"/>
  <c r="M35" i="13" s="1"/>
  <c r="H34" i="13"/>
  <c r="J34" i="13"/>
  <c r="M34" i="13" s="1"/>
  <c r="H32" i="13"/>
  <c r="J32" i="13" s="1"/>
  <c r="M32" i="13" s="1"/>
  <c r="H31" i="13"/>
  <c r="J31" i="13"/>
  <c r="M31" i="13" s="1"/>
  <c r="H30" i="13"/>
  <c r="J30" i="13"/>
  <c r="M30" i="13" s="1"/>
  <c r="H29" i="13"/>
  <c r="J29" i="13" s="1"/>
  <c r="M29" i="13" s="1"/>
  <c r="H28" i="13"/>
  <c r="J28" i="13" s="1"/>
  <c r="M28" i="13"/>
  <c r="H27" i="13"/>
  <c r="J27" i="13" s="1"/>
  <c r="M27" i="13" s="1"/>
  <c r="H26" i="13"/>
  <c r="J26" i="13"/>
  <c r="M26" i="13"/>
  <c r="H25" i="13"/>
  <c r="J25" i="13"/>
  <c r="M25" i="13" s="1"/>
  <c r="H24" i="13"/>
  <c r="J24" i="13" s="1"/>
  <c r="M24" i="13" s="1"/>
  <c r="H23" i="13"/>
  <c r="J23" i="13" s="1"/>
  <c r="M23" i="13" s="1"/>
  <c r="H22" i="13"/>
  <c r="J22" i="13" s="1"/>
  <c r="M22" i="13" s="1"/>
  <c r="H21" i="13"/>
  <c r="J21" i="13" s="1"/>
  <c r="M21" i="13" s="1"/>
  <c r="H20" i="13"/>
  <c r="J20" i="13"/>
  <c r="M20" i="13" s="1"/>
  <c r="H17" i="13"/>
  <c r="J17" i="13" s="1"/>
  <c r="M17" i="13" s="1"/>
  <c r="H33" i="13"/>
  <c r="J33" i="13"/>
  <c r="M33" i="13"/>
  <c r="H15" i="13"/>
  <c r="J15" i="13"/>
  <c r="M15" i="13" s="1"/>
  <c r="H14" i="13"/>
  <c r="J14" i="13" s="1"/>
  <c r="M14" i="13" s="1"/>
  <c r="H13" i="13"/>
  <c r="J13" i="13"/>
  <c r="M13" i="13" s="1"/>
  <c r="H11" i="13"/>
  <c r="J11" i="13" s="1"/>
  <c r="M11" i="13" s="1"/>
  <c r="H12" i="13"/>
  <c r="J12" i="13" s="1"/>
  <c r="M12" i="13" s="1"/>
  <c r="H10" i="13"/>
  <c r="J10" i="13"/>
  <c r="M10" i="13"/>
  <c r="H8" i="13"/>
  <c r="J8" i="13" s="1"/>
  <c r="M8" i="13" s="1"/>
  <c r="H111" i="13"/>
  <c r="J111" i="13"/>
  <c r="M111" i="13"/>
  <c r="H6" i="13"/>
  <c r="J6" i="13" s="1"/>
  <c r="M6" i="13" s="1"/>
  <c r="H10" i="15"/>
  <c r="J10" i="15" s="1"/>
  <c r="M10" i="15" s="1"/>
  <c r="H7" i="15"/>
  <c r="J7" i="15"/>
  <c r="M7" i="15" s="1"/>
  <c r="F108" i="18"/>
  <c r="G71" i="18" s="1"/>
  <c r="H11" i="18"/>
  <c r="J11" i="18" s="1"/>
  <c r="M11" i="18" s="1"/>
  <c r="H10" i="18"/>
  <c r="J10" i="18"/>
  <c r="M10" i="18" s="1"/>
  <c r="H9" i="18"/>
  <c r="J9" i="18" s="1"/>
  <c r="M9" i="18" s="1"/>
  <c r="H8" i="18"/>
  <c r="J8" i="18" s="1"/>
  <c r="M8" i="18" s="1"/>
  <c r="H6" i="18"/>
  <c r="J6" i="18"/>
  <c r="M6" i="18" s="1"/>
  <c r="H5" i="18"/>
  <c r="J5" i="18" s="1"/>
  <c r="M5" i="18" s="1"/>
  <c r="G7" i="15"/>
  <c r="H9" i="15"/>
  <c r="J9" i="15" s="1"/>
  <c r="M9" i="15" s="1"/>
  <c r="H8" i="15"/>
  <c r="J8" i="15" s="1"/>
  <c r="M8" i="15" s="1"/>
  <c r="H6" i="15"/>
  <c r="J6" i="15" s="1"/>
  <c r="M6" i="15"/>
  <c r="H5" i="15"/>
  <c r="J5" i="15" s="1"/>
  <c r="M5" i="15" s="1"/>
  <c r="H72" i="13"/>
  <c r="J72" i="13" s="1"/>
  <c r="M72" i="13" s="1"/>
  <c r="H9" i="13"/>
  <c r="J9" i="13"/>
  <c r="M9" i="13"/>
  <c r="H73" i="13"/>
  <c r="J73" i="13" s="1"/>
  <c r="M73" i="13" s="1"/>
  <c r="H68" i="13"/>
  <c r="J68" i="13" s="1"/>
  <c r="M68" i="13" s="1"/>
  <c r="M65" i="18"/>
  <c r="M74" i="18"/>
  <c r="M33" i="18"/>
  <c r="M7" i="18"/>
  <c r="M42" i="18"/>
  <c r="M14" i="18"/>
  <c r="M46" i="18"/>
  <c r="M85" i="18"/>
  <c r="M39" i="18"/>
  <c r="M58" i="18"/>
  <c r="M52" i="18"/>
  <c r="G25" i="15"/>
  <c r="G22" i="15"/>
  <c r="G21" i="15"/>
  <c r="G19" i="15"/>
  <c r="G20" i="15"/>
  <c r="G18" i="15"/>
  <c r="G17" i="15"/>
  <c r="G16" i="15"/>
  <c r="G12" i="15"/>
  <c r="G15" i="15"/>
  <c r="G14" i="15"/>
  <c r="G13" i="15"/>
  <c r="G11" i="15"/>
  <c r="G5" i="15"/>
  <c r="G9" i="15"/>
  <c r="G6" i="15"/>
  <c r="G10" i="15"/>
  <c r="G4" i="15"/>
  <c r="G8" i="15"/>
  <c r="M101" i="18"/>
  <c r="G48" i="18"/>
  <c r="G20" i="18"/>
  <c r="G27" i="18"/>
  <c r="G77" i="18"/>
  <c r="G3" i="18"/>
  <c r="G68" i="18"/>
  <c r="G56" i="18"/>
  <c r="G35" i="18"/>
  <c r="G14" i="18"/>
  <c r="G40" i="18"/>
  <c r="G72" i="18"/>
  <c r="G25" i="18"/>
  <c r="G64" i="18"/>
  <c r="G51" i="18"/>
  <c r="G61" i="18"/>
  <c r="G32" i="18"/>
  <c r="G73" i="18"/>
  <c r="G59" i="18"/>
  <c r="G53" i="18"/>
  <c r="G58" i="18"/>
  <c r="G98" i="18"/>
  <c r="G89" i="18"/>
  <c r="G49" i="18"/>
  <c r="G93" i="18"/>
  <c r="G99" i="18"/>
  <c r="G44" i="18"/>
  <c r="G29" i="18"/>
  <c r="G85" i="18"/>
  <c r="G18" i="18"/>
  <c r="G54" i="18"/>
  <c r="G69" i="18"/>
  <c r="G91" i="18"/>
  <c r="G78" i="18"/>
  <c r="G74" i="18"/>
  <c r="G11" i="18"/>
  <c r="G17" i="18"/>
  <c r="G42" i="18"/>
  <c r="G20" i="13"/>
  <c r="G104" i="13"/>
  <c r="G12" i="13"/>
  <c r="G10" i="13"/>
  <c r="G99" i="13"/>
  <c r="G7" i="13"/>
  <c r="G14" i="13"/>
  <c r="G77" i="13"/>
  <c r="G11" i="13"/>
  <c r="G128" i="13"/>
  <c r="G136" i="13"/>
  <c r="G109" i="13"/>
  <c r="G9" i="13"/>
  <c r="G18" i="13"/>
  <c r="G119" i="13"/>
  <c r="G96" i="13"/>
  <c r="G78" i="13"/>
  <c r="G30" i="13"/>
  <c r="G76" i="13"/>
  <c r="G120" i="13"/>
  <c r="G52" i="13"/>
  <c r="G125" i="13"/>
  <c r="G17" i="13"/>
  <c r="G56" i="13"/>
  <c r="G57" i="13"/>
  <c r="M5" i="13"/>
  <c r="M144" i="13" l="1"/>
  <c r="G37" i="13"/>
  <c r="G42" i="13"/>
  <c r="G33" i="13"/>
  <c r="G61" i="13"/>
  <c r="G101" i="13"/>
  <c r="G28" i="13"/>
  <c r="G97" i="13"/>
  <c r="G27" i="13"/>
  <c r="M3" i="18"/>
  <c r="M108" i="18" s="1"/>
  <c r="G5" i="13"/>
  <c r="G83" i="13"/>
  <c r="G67" i="13"/>
  <c r="G31" i="13"/>
  <c r="G72" i="13"/>
  <c r="G23" i="13"/>
  <c r="G95" i="13"/>
  <c r="G98" i="13"/>
  <c r="G132" i="13"/>
  <c r="G24" i="13"/>
  <c r="G74" i="13"/>
  <c r="G121" i="13"/>
  <c r="G116" i="13"/>
  <c r="G107" i="13"/>
  <c r="G55" i="13"/>
  <c r="G22" i="13"/>
  <c r="G70" i="13"/>
  <c r="G41" i="13"/>
  <c r="G13" i="13"/>
  <c r="G103" i="13"/>
  <c r="G93" i="13"/>
  <c r="G66" i="13"/>
  <c r="G43" i="13"/>
  <c r="G54" i="13"/>
  <c r="G82" i="13"/>
  <c r="G48" i="13"/>
  <c r="G86" i="13"/>
  <c r="G40" i="13"/>
  <c r="G45" i="13"/>
  <c r="G47" i="13"/>
  <c r="G62" i="13"/>
  <c r="G64" i="13"/>
  <c r="G59" i="13"/>
  <c r="G81" i="13"/>
  <c r="G79" i="13"/>
  <c r="G50" i="13"/>
  <c r="G21" i="13"/>
  <c r="G89" i="13"/>
  <c r="G114" i="13"/>
  <c r="G53" i="13"/>
  <c r="G90" i="13"/>
  <c r="G68" i="13"/>
  <c r="G38" i="13"/>
  <c r="G110" i="13"/>
  <c r="G113" i="13"/>
  <c r="G94" i="13"/>
  <c r="G32" i="13"/>
  <c r="G49" i="13"/>
  <c r="G4" i="13"/>
  <c r="G8" i="13"/>
  <c r="G112" i="13"/>
  <c r="G84" i="13"/>
  <c r="G69" i="13"/>
  <c r="G92" i="13"/>
  <c r="G75" i="13"/>
  <c r="G91" i="13"/>
  <c r="G25" i="13"/>
  <c r="G80" i="13"/>
  <c r="G118" i="13"/>
  <c r="G105" i="13"/>
  <c r="G130" i="13"/>
  <c r="G126" i="13"/>
  <c r="G3" i="13"/>
  <c r="G88" i="13"/>
  <c r="G26" i="13"/>
  <c r="G44" i="13"/>
  <c r="G58" i="13"/>
  <c r="G133" i="13"/>
  <c r="G106" i="13"/>
  <c r="G46" i="13"/>
  <c r="G15" i="13"/>
  <c r="G36" i="13"/>
  <c r="G73" i="13"/>
  <c r="G137" i="13"/>
  <c r="G100" i="13"/>
  <c r="G131" i="13"/>
  <c r="G71" i="13"/>
  <c r="G6" i="18"/>
  <c r="G65" i="18"/>
  <c r="G81" i="18"/>
  <c r="G36" i="18"/>
  <c r="G30" i="18"/>
  <c r="G19" i="18"/>
  <c r="G39" i="13"/>
  <c r="G6" i="13"/>
  <c r="G111" i="13"/>
  <c r="G35" i="13"/>
  <c r="G108" i="13"/>
  <c r="G29" i="13"/>
  <c r="G60" i="13"/>
  <c r="G51" i="13"/>
  <c r="G28" i="18"/>
  <c r="G5" i="18"/>
  <c r="G41" i="18"/>
  <c r="G37" i="18"/>
  <c r="G57" i="18"/>
  <c r="G63" i="18"/>
  <c r="G94" i="18"/>
  <c r="G80" i="18"/>
  <c r="G38" i="18"/>
  <c r="G34" i="18"/>
  <c r="G84" i="18"/>
  <c r="G101" i="18"/>
  <c r="G75" i="18"/>
  <c r="G9" i="18"/>
  <c r="G24" i="18"/>
  <c r="G55" i="18"/>
  <c r="G7" i="18"/>
  <c r="G100" i="18"/>
  <c r="G60" i="18"/>
  <c r="G95" i="18"/>
  <c r="G43" i="18"/>
  <c r="G4" i="18"/>
  <c r="G108" i="18" s="1"/>
  <c r="G21" i="18"/>
  <c r="G46" i="18"/>
  <c r="G88" i="18"/>
  <c r="G82" i="18"/>
  <c r="G96" i="18"/>
  <c r="G76" i="18"/>
  <c r="G62" i="18"/>
  <c r="G23" i="18"/>
  <c r="G15" i="18"/>
  <c r="G90" i="18"/>
  <c r="G31" i="18"/>
  <c r="G8" i="18"/>
  <c r="G70" i="18"/>
  <c r="G12" i="18"/>
  <c r="G47" i="18"/>
  <c r="G87" i="18"/>
  <c r="G10" i="18"/>
  <c r="G79" i="18"/>
  <c r="G39" i="18"/>
  <c r="G52" i="18"/>
  <c r="G13" i="18"/>
  <c r="G33" i="18"/>
  <c r="G16" i="18"/>
  <c r="G83" i="18"/>
  <c r="G97" i="18"/>
  <c r="G22" i="18"/>
  <c r="G45" i="18"/>
  <c r="G134" i="13"/>
  <c r="G85" i="13"/>
  <c r="J144" i="13"/>
  <c r="G115" i="13"/>
  <c r="G129" i="13"/>
  <c r="G124" i="13"/>
  <c r="G16" i="13"/>
  <c r="G63" i="13"/>
  <c r="G102" i="13"/>
  <c r="G65" i="13"/>
  <c r="G127" i="13"/>
  <c r="G34" i="13"/>
  <c r="G123" i="13"/>
  <c r="G122" i="13"/>
  <c r="G135" i="13"/>
  <c r="G117" i="13"/>
  <c r="G19" i="13"/>
  <c r="G66" i="18"/>
  <c r="G50" i="18"/>
  <c r="G67" i="18"/>
  <c r="G92" i="18"/>
  <c r="G86" i="18"/>
  <c r="G26" i="18"/>
  <c r="G144" i="13" l="1"/>
</calcChain>
</file>

<file path=xl/sharedStrings.xml><?xml version="1.0" encoding="utf-8"?>
<sst xmlns="http://schemas.openxmlformats.org/spreadsheetml/2006/main" count="2011" uniqueCount="1080">
  <si>
    <t>Seeds per Pound</t>
  </si>
  <si>
    <t>Seeds per Square Foot</t>
  </si>
  <si>
    <t>Seeds per Acre</t>
  </si>
  <si>
    <t>Botanical Name</t>
  </si>
  <si>
    <t>Common Name</t>
  </si>
  <si>
    <t>PLS % by Composition</t>
  </si>
  <si>
    <t>Min. Purity</t>
  </si>
  <si>
    <t>Min. Germ.</t>
  </si>
  <si>
    <t>Total</t>
  </si>
  <si>
    <t>PLS Rate (lbs/ac)</t>
  </si>
  <si>
    <t>USFWS Indicator</t>
  </si>
  <si>
    <r>
      <t>The purity and germination rates are theoretical minimums. The final actual application rate should be based on the purity and germination rates shown on the seed certification tags provided by the supplier. This table uses the theoretical minimums to calculate an approximate</t>
    </r>
    <r>
      <rPr>
        <sz val="10"/>
        <rFont val="Arial"/>
        <family val="2"/>
      </rPr>
      <t xml:space="preserve"> </t>
    </r>
    <r>
      <rPr>
        <b/>
        <sz val="10"/>
        <rFont val="Arial"/>
        <family val="2"/>
      </rPr>
      <t>material</t>
    </r>
    <r>
      <rPr>
        <sz val="10"/>
        <rFont val="Arial"/>
        <family val="2"/>
      </rPr>
      <t xml:space="preserve"> cost for estimating purposes.</t>
    </r>
  </si>
  <si>
    <t>Actual Rate (lbs/ac)</t>
  </si>
  <si>
    <t>Bromus carinatus</t>
  </si>
  <si>
    <t>Roemer's fescue</t>
  </si>
  <si>
    <t>Bloom Period</t>
  </si>
  <si>
    <t>Height</t>
  </si>
  <si>
    <t>3'</t>
  </si>
  <si>
    <t>Beckmannia syzigachne</t>
  </si>
  <si>
    <t>Bromus vulgaris</t>
  </si>
  <si>
    <t>Carex densa</t>
  </si>
  <si>
    <t>Danthonia californica</t>
  </si>
  <si>
    <t>California oatgrass</t>
  </si>
  <si>
    <t>Glyceria occidentalis</t>
  </si>
  <si>
    <t>western mannagrass</t>
  </si>
  <si>
    <t>Juncus tenuis</t>
  </si>
  <si>
    <t>Pseudoregneria spicata</t>
  </si>
  <si>
    <t>bluebunch wheatgrass</t>
  </si>
  <si>
    <t>Thurber's needlegrass</t>
  </si>
  <si>
    <t>Achnatherum lemmonii</t>
  </si>
  <si>
    <t>Lemmon's needlegrass</t>
  </si>
  <si>
    <t>30"</t>
  </si>
  <si>
    <t>Balsamorhiza sagittata</t>
  </si>
  <si>
    <t>arrowleaf balsamroot</t>
  </si>
  <si>
    <t>36"</t>
  </si>
  <si>
    <t>Lomatium triternatum</t>
  </si>
  <si>
    <t>xx</t>
  </si>
  <si>
    <t>FACU</t>
  </si>
  <si>
    <t>FACW</t>
  </si>
  <si>
    <t>western wheatgrass</t>
  </si>
  <si>
    <t xml:space="preserve">slender wheatgrass </t>
  </si>
  <si>
    <t>spike bentgrass</t>
  </si>
  <si>
    <t>Agrostis idahoensis</t>
  </si>
  <si>
    <t>Idaho bentgrass</t>
  </si>
  <si>
    <t>water foxtail</t>
  </si>
  <si>
    <t>FACW+</t>
  </si>
  <si>
    <t>Andropogon gerardi</t>
  </si>
  <si>
    <t>big bluestem</t>
  </si>
  <si>
    <t>xxx</t>
  </si>
  <si>
    <t>sand bluestem</t>
  </si>
  <si>
    <t>Arctagrostis pratensis</t>
  </si>
  <si>
    <t>polargrass</t>
  </si>
  <si>
    <t>Aristida purpurea</t>
  </si>
  <si>
    <t>purple three-awn</t>
  </si>
  <si>
    <t>OBL</t>
  </si>
  <si>
    <t>American sloughgrass</t>
  </si>
  <si>
    <t>Bouteloua aristidoides</t>
  </si>
  <si>
    <t>needle grama</t>
  </si>
  <si>
    <t>Bouteloua curtipendula</t>
  </si>
  <si>
    <t>sideoats grama</t>
  </si>
  <si>
    <t>California brome</t>
  </si>
  <si>
    <t>Bromus marginatus</t>
  </si>
  <si>
    <t>mountain brome</t>
  </si>
  <si>
    <t>Bromus sitchensis</t>
  </si>
  <si>
    <t>Sitka brome</t>
  </si>
  <si>
    <t>Columbia brome</t>
  </si>
  <si>
    <t>Buchloe dactyloides</t>
  </si>
  <si>
    <t>Calamagrostis canadensis</t>
  </si>
  <si>
    <t>bluejoint reedgrass</t>
  </si>
  <si>
    <t>Calamagrostis rubescens</t>
  </si>
  <si>
    <t>pinegrass</t>
  </si>
  <si>
    <t>FAC</t>
  </si>
  <si>
    <t>Calamovilfa longifolia</t>
  </si>
  <si>
    <t>prarie sandreed</t>
  </si>
  <si>
    <t>Carex amplifolia</t>
  </si>
  <si>
    <t>big leaf sedge</t>
  </si>
  <si>
    <t>Carex angusta</t>
  </si>
  <si>
    <t>slender sedge</t>
  </si>
  <si>
    <t>Carex aperta</t>
  </si>
  <si>
    <t>Columbia sedge</t>
  </si>
  <si>
    <t>Carex aquatilis</t>
  </si>
  <si>
    <t>water sedge</t>
  </si>
  <si>
    <t>Carex bebbii</t>
  </si>
  <si>
    <t>Bebb's sedge</t>
  </si>
  <si>
    <t>Carex comosa</t>
  </si>
  <si>
    <t>cosmos sedge</t>
  </si>
  <si>
    <t>Carex cusickii</t>
  </si>
  <si>
    <t>Cusick's sedge</t>
  </si>
  <si>
    <t>dense-headed sedge</t>
  </si>
  <si>
    <t>Carex dewyana</t>
  </si>
  <si>
    <t>Deweys sedge</t>
  </si>
  <si>
    <t>Carex geyeri</t>
  </si>
  <si>
    <t>elk sedge</t>
  </si>
  <si>
    <t>UPL</t>
  </si>
  <si>
    <t>Carex hoodii</t>
  </si>
  <si>
    <t>Hood's sedge</t>
  </si>
  <si>
    <t>porcupine sedge</t>
  </si>
  <si>
    <t>12-18"</t>
  </si>
  <si>
    <t>16-36"</t>
  </si>
  <si>
    <t>6-14"</t>
  </si>
  <si>
    <t>34-45"</t>
  </si>
  <si>
    <t>40"</t>
  </si>
  <si>
    <t>60"</t>
  </si>
  <si>
    <t>12-24"</t>
  </si>
  <si>
    <t>16-28"</t>
  </si>
  <si>
    <t>20-36"</t>
  </si>
  <si>
    <t>20-40"</t>
  </si>
  <si>
    <t>36"+</t>
  </si>
  <si>
    <t>24-40"</t>
  </si>
  <si>
    <t>1-12"</t>
  </si>
  <si>
    <t>6-18"</t>
  </si>
  <si>
    <t>13-25"+</t>
  </si>
  <si>
    <t>12-25"</t>
  </si>
  <si>
    <t>42"</t>
  </si>
  <si>
    <t>1-24"</t>
  </si>
  <si>
    <t>24-60"</t>
  </si>
  <si>
    <t>6-24"</t>
  </si>
  <si>
    <t>lens sedge</t>
  </si>
  <si>
    <t xml:space="preserve">16-32" </t>
  </si>
  <si>
    <t>hare sedge</t>
  </si>
  <si>
    <t>Carex lyngbyei</t>
  </si>
  <si>
    <t>Lyngby's sedge</t>
  </si>
  <si>
    <t>Carex macrocephala</t>
  </si>
  <si>
    <t>Carex microptera</t>
  </si>
  <si>
    <t>small wing sedge</t>
  </si>
  <si>
    <t>24-36"</t>
  </si>
  <si>
    <t>Nebraska sedge</t>
  </si>
  <si>
    <t>Carex obnupta</t>
  </si>
  <si>
    <t>slough sedge</t>
  </si>
  <si>
    <t>24"+</t>
  </si>
  <si>
    <t>Carex praticola</t>
  </si>
  <si>
    <t>meadow sedge</t>
  </si>
  <si>
    <t>Carex retrorsa</t>
  </si>
  <si>
    <t>knot sheathed sedge</t>
  </si>
  <si>
    <t>30-40"</t>
  </si>
  <si>
    <t>Cares rostrata</t>
  </si>
  <si>
    <t>beaked sedge</t>
  </si>
  <si>
    <t>12-25"+</t>
  </si>
  <si>
    <t>Carex scoparia</t>
  </si>
  <si>
    <t>blunt broomsedge</t>
  </si>
  <si>
    <t>8-36"</t>
  </si>
  <si>
    <t>short beaked sedge</t>
  </si>
  <si>
    <t>12-16"</t>
  </si>
  <si>
    <t>Carex tumulicola</t>
  </si>
  <si>
    <t>Carex unilateralis</t>
  </si>
  <si>
    <t>one-sided sedge</t>
  </si>
  <si>
    <t xml:space="preserve">Carex vesicaria </t>
  </si>
  <si>
    <t>blister sedge</t>
  </si>
  <si>
    <t>26-42"</t>
  </si>
  <si>
    <t>Carex vulpinoidea</t>
  </si>
  <si>
    <t>fox sedge</t>
  </si>
  <si>
    <t>Dactylis glomerata</t>
  </si>
  <si>
    <t>orchard grass (not native)</t>
  </si>
  <si>
    <t>14-30"</t>
  </si>
  <si>
    <t>Danthonia intermedia</t>
  </si>
  <si>
    <t>intermediate oatgrass</t>
  </si>
  <si>
    <t>Deschampsia cespitosa</t>
  </si>
  <si>
    <t>tufted hairgrass</t>
  </si>
  <si>
    <t>20-60"</t>
  </si>
  <si>
    <t>Deschampsia elongata</t>
  </si>
  <si>
    <t>slender hairgrass</t>
  </si>
  <si>
    <t>inland saltgrass</t>
  </si>
  <si>
    <t xml:space="preserve">Eleocharis acicularis </t>
  </si>
  <si>
    <t>needle spike rush</t>
  </si>
  <si>
    <t>2-10"</t>
  </si>
  <si>
    <t>Eleocharis ovata</t>
  </si>
  <si>
    <t>ovoid spike rush</t>
  </si>
  <si>
    <t>Eleocharis palustris</t>
  </si>
  <si>
    <t>creeping spike rush</t>
  </si>
  <si>
    <t>Elymus cinereus</t>
  </si>
  <si>
    <t>great basin wild rye</t>
  </si>
  <si>
    <t xml:space="preserve">Elymus elymoides </t>
  </si>
  <si>
    <t>bottlebrush squirreltail</t>
  </si>
  <si>
    <t>Elymus glaucus</t>
  </si>
  <si>
    <t>blue wildrye</t>
  </si>
  <si>
    <t>13-60"</t>
  </si>
  <si>
    <t>American dunegrass</t>
  </si>
  <si>
    <t>creeping wildrye</t>
  </si>
  <si>
    <t>Elymus wawawaiensis (Secar)</t>
  </si>
  <si>
    <t>Snake River wheatgrass</t>
  </si>
  <si>
    <t>tall fescue (turf grass)</t>
  </si>
  <si>
    <t>Festuca californica</t>
  </si>
  <si>
    <t>California fescue</t>
  </si>
  <si>
    <t>12-28"</t>
  </si>
  <si>
    <t>Festuca idahoensis</t>
  </si>
  <si>
    <t>Idaho fescue</t>
  </si>
  <si>
    <t>hard fescue (turf grass)</t>
  </si>
  <si>
    <t>Festuca occidentalis</t>
  </si>
  <si>
    <t>western fescue</t>
  </si>
  <si>
    <t>Festuca ovina</t>
  </si>
  <si>
    <t>sheep fescue</t>
  </si>
  <si>
    <t>Festuca rubra rubra</t>
  </si>
  <si>
    <t>red fescue (native)</t>
  </si>
  <si>
    <t>rough fescue</t>
  </si>
  <si>
    <t>Festuca subuliflora</t>
  </si>
  <si>
    <t>coast fescue</t>
  </si>
  <si>
    <t>Glyceria grandis</t>
  </si>
  <si>
    <t>American mannagrass</t>
  </si>
  <si>
    <t>72"</t>
  </si>
  <si>
    <t>Glyceria septentrionalis</t>
  </si>
  <si>
    <t>floating mannagrass</t>
  </si>
  <si>
    <t>24"</t>
  </si>
  <si>
    <t>fowl mannagrass</t>
  </si>
  <si>
    <t>galleta grass</t>
  </si>
  <si>
    <t>Hordeum bracyantherum</t>
  </si>
  <si>
    <t>meadow barley</t>
  </si>
  <si>
    <t>Hordeum vulgare 'Poco'</t>
  </si>
  <si>
    <t>Poco barley (nurse crop)</t>
  </si>
  <si>
    <t>NA</t>
  </si>
  <si>
    <t>Juncus bolanderi</t>
  </si>
  <si>
    <t>Bolander's rush</t>
  </si>
  <si>
    <t>Juncus bufonius</t>
  </si>
  <si>
    <t>toad rush</t>
  </si>
  <si>
    <t>2-8"</t>
  </si>
  <si>
    <t>Juncus confusus</t>
  </si>
  <si>
    <t>Juncus effusus</t>
  </si>
  <si>
    <t>Juncus ensifolius</t>
  </si>
  <si>
    <t>dagger-leaf rush</t>
  </si>
  <si>
    <t>Juncus patens</t>
  </si>
  <si>
    <t>soft rush (common rush)</t>
  </si>
  <si>
    <t>24-48"</t>
  </si>
  <si>
    <t>Juncus torreyi</t>
  </si>
  <si>
    <t>Torrey's rush</t>
  </si>
  <si>
    <t>Koeleria cristata</t>
  </si>
  <si>
    <t>prarie junegrass</t>
  </si>
  <si>
    <t xml:space="preserve">Leersia oryzoides </t>
  </si>
  <si>
    <t>rice cutgrass</t>
  </si>
  <si>
    <t>48-60"</t>
  </si>
  <si>
    <t>Melica smithii</t>
  </si>
  <si>
    <t>Smith's melic grass</t>
  </si>
  <si>
    <t>spike muhly</t>
  </si>
  <si>
    <t>Panicum virgatum</t>
  </si>
  <si>
    <t>switchgrass (not OR ntv)</t>
  </si>
  <si>
    <t>36-60"</t>
  </si>
  <si>
    <t>Lolium perenne</t>
  </si>
  <si>
    <t>Lolium perenne 'multiflorum'</t>
  </si>
  <si>
    <t>24'-36"</t>
  </si>
  <si>
    <t>Kentucky blue grass (turf)</t>
  </si>
  <si>
    <t>Poa alpina</t>
  </si>
  <si>
    <t>alpine bluegrass</t>
  </si>
  <si>
    <t>Canada bluegrass</t>
  </si>
  <si>
    <t>Poa secunda</t>
  </si>
  <si>
    <t>Sandberg bluegrass</t>
  </si>
  <si>
    <t>8-36"+</t>
  </si>
  <si>
    <t>muttongrass</t>
  </si>
  <si>
    <t>10-30"</t>
  </si>
  <si>
    <t>FACU+</t>
  </si>
  <si>
    <t>Poa glauca</t>
  </si>
  <si>
    <t>upland bluegrass</t>
  </si>
  <si>
    <t>Poa palustris</t>
  </si>
  <si>
    <t>fowl bluegrass</t>
  </si>
  <si>
    <t>8-24"</t>
  </si>
  <si>
    <t>Nuttal's alkaligrass</t>
  </si>
  <si>
    <t>alkaligrass</t>
  </si>
  <si>
    <t>little bluestem</t>
  </si>
  <si>
    <t>Scirpus acutus</t>
  </si>
  <si>
    <t>hardstem bulrush</t>
  </si>
  <si>
    <t>Schoenoplectus pungens</t>
  </si>
  <si>
    <t>common threesquare bulrush</t>
  </si>
  <si>
    <t>36-48"</t>
  </si>
  <si>
    <t>Scirpus cyperinus</t>
  </si>
  <si>
    <t>wool bulrush</t>
  </si>
  <si>
    <t>Bolboschoenus fluviatilis</t>
  </si>
  <si>
    <t>river bulrush</t>
  </si>
  <si>
    <t>36-120"</t>
  </si>
  <si>
    <t>alkali bulrush</t>
  </si>
  <si>
    <t>Schoenoplectus robustus</t>
  </si>
  <si>
    <t>softstem bulrush</t>
  </si>
  <si>
    <t>48" -120"</t>
  </si>
  <si>
    <t>Scolochloa festucacea</t>
  </si>
  <si>
    <t>whitetop rivergrass (v rare)</t>
  </si>
  <si>
    <t>24-42"</t>
  </si>
  <si>
    <t>FAC+</t>
  </si>
  <si>
    <t>Spartina pectinata</t>
  </si>
  <si>
    <t>prarie cordgrass</t>
  </si>
  <si>
    <t>60-96"</t>
  </si>
  <si>
    <t>alkali sacaton</t>
  </si>
  <si>
    <t>Sporobolus airoides</t>
  </si>
  <si>
    <t>Sporobolus cryptandrus</t>
  </si>
  <si>
    <t>sand dropseed</t>
  </si>
  <si>
    <t>giant dropseed</t>
  </si>
  <si>
    <t>prarie dropseed (ornamental)</t>
  </si>
  <si>
    <t>Hesperostipa comata</t>
  </si>
  <si>
    <t>needle and thread</t>
  </si>
  <si>
    <t>12-48"</t>
  </si>
  <si>
    <t>desert needlegrass</t>
  </si>
  <si>
    <t>Triglochin maritima</t>
  </si>
  <si>
    <t>seaside arrowgrass (toxic)</t>
  </si>
  <si>
    <t>Triticum aestivum x elytrigia elongata</t>
  </si>
  <si>
    <t>FAC/FACW</t>
  </si>
  <si>
    <t>Regreen (nurse crop)</t>
  </si>
  <si>
    <t>Achillea millefolium</t>
  </si>
  <si>
    <t>yarrow</t>
  </si>
  <si>
    <t>8-18"</t>
  </si>
  <si>
    <t>Jun-Sept</t>
  </si>
  <si>
    <t>Aconitum columbianum</t>
  </si>
  <si>
    <t>18-58"</t>
  </si>
  <si>
    <t>---</t>
  </si>
  <si>
    <t>Actaea rubra</t>
  </si>
  <si>
    <t>monkshood (poisonous)</t>
  </si>
  <si>
    <t>bainesberry (poisonous)</t>
  </si>
  <si>
    <t>16-31"</t>
  </si>
  <si>
    <t>Allium cernuum</t>
  </si>
  <si>
    <t>nodding onion</t>
  </si>
  <si>
    <t>18-24"</t>
  </si>
  <si>
    <t>Armeria maritima</t>
  </si>
  <si>
    <t>thrift seapink</t>
  </si>
  <si>
    <t>6-12"</t>
  </si>
  <si>
    <t>Anaphhalis margaritacea</t>
  </si>
  <si>
    <t>pearly everlasting</t>
  </si>
  <si>
    <t>12-36"</t>
  </si>
  <si>
    <t>littleaf pussytoes</t>
  </si>
  <si>
    <t>Antennaria microphylla</t>
  </si>
  <si>
    <t>2-16"</t>
  </si>
  <si>
    <t>Aquilegia formosa</t>
  </si>
  <si>
    <t>western columbine</t>
  </si>
  <si>
    <t>6-36"</t>
  </si>
  <si>
    <t>Apr-Jun</t>
  </si>
  <si>
    <t>Aralia californica</t>
  </si>
  <si>
    <t>California spikenard</t>
  </si>
  <si>
    <t>Arnica latifolia</t>
  </si>
  <si>
    <t>broadleaf arnica</t>
  </si>
  <si>
    <t>2-24"</t>
  </si>
  <si>
    <t>Jun-Jul</t>
  </si>
  <si>
    <t>goat's beard</t>
  </si>
  <si>
    <t>Aruncus dioicus (sylvester)</t>
  </si>
  <si>
    <t>Jun-Aug</t>
  </si>
  <si>
    <t>showy milkweed (toxicity)</t>
  </si>
  <si>
    <t>18-60"</t>
  </si>
  <si>
    <t>Asclepias speciosa</t>
  </si>
  <si>
    <t>Balsamorhiza hookeri</t>
  </si>
  <si>
    <t>Hooker balsamroot</t>
  </si>
  <si>
    <t>Apr-May</t>
  </si>
  <si>
    <t>16-30"</t>
  </si>
  <si>
    <t>May-Jun</t>
  </si>
  <si>
    <t>4-6"</t>
  </si>
  <si>
    <t>white marsh marigold</t>
  </si>
  <si>
    <t>4-12"</t>
  </si>
  <si>
    <t>Mar-Apr</t>
  </si>
  <si>
    <t>Caltha leptosepala</t>
  </si>
  <si>
    <t>Camassia quamash</t>
  </si>
  <si>
    <t>small camas</t>
  </si>
  <si>
    <t>18-28"</t>
  </si>
  <si>
    <t>Campanula rotundifolia</t>
  </si>
  <si>
    <t>harebell</t>
  </si>
  <si>
    <t xml:space="preserve">Castilleja angustifolia </t>
  </si>
  <si>
    <t>indian paintbrush</t>
  </si>
  <si>
    <t>Clarkia amoena</t>
  </si>
  <si>
    <t>farewell to spring</t>
  </si>
  <si>
    <t>Cleome serrulata</t>
  </si>
  <si>
    <t>36-72"</t>
  </si>
  <si>
    <t>Jul-Aug</t>
  </si>
  <si>
    <t>Collinsia hetrophylla</t>
  </si>
  <si>
    <t>Feb-Apr</t>
  </si>
  <si>
    <t>Chinese houses (Calif native)</t>
  </si>
  <si>
    <t>Coreopsis lanceolata</t>
  </si>
  <si>
    <t>lance leaf coreopsis</t>
  </si>
  <si>
    <t>18-36"</t>
  </si>
  <si>
    <t>Coreopsis tinctoria</t>
  </si>
  <si>
    <t>plains coreopsis</t>
  </si>
  <si>
    <t>18-48"</t>
  </si>
  <si>
    <t>Delphinium trollifolium</t>
  </si>
  <si>
    <t>tall larkspur</t>
  </si>
  <si>
    <t>Dicentra formosa</t>
  </si>
  <si>
    <t>bleeding heart</t>
  </si>
  <si>
    <t>Digitalis purpurea</t>
  </si>
  <si>
    <t>3-5'</t>
  </si>
  <si>
    <t>foxglove (not native)</t>
  </si>
  <si>
    <t>Chamerion angustifolium</t>
  </si>
  <si>
    <t xml:space="preserve">fireweed </t>
  </si>
  <si>
    <t>12-72"</t>
  </si>
  <si>
    <t>dense spike primrose</t>
  </si>
  <si>
    <t>Erigeron glaucus</t>
  </si>
  <si>
    <t>seaside daisy</t>
  </si>
  <si>
    <t>Jan-Aug</t>
  </si>
  <si>
    <t>Erigeron speciosus</t>
  </si>
  <si>
    <t>aspen fleabane</t>
  </si>
  <si>
    <t>Eriophyllum lanatum</t>
  </si>
  <si>
    <t>Oregon sunshine</t>
  </si>
  <si>
    <t>6-12</t>
  </si>
  <si>
    <t>Eriogonum latifolium</t>
  </si>
  <si>
    <t>beach buckwheat</t>
  </si>
  <si>
    <t>snow buckwheat</t>
  </si>
  <si>
    <t>Eriogonum niveum (bees!)</t>
  </si>
  <si>
    <t>Eriogonum umbellatum</t>
  </si>
  <si>
    <t>sulfur flower</t>
  </si>
  <si>
    <t>Aug-Oct</t>
  </si>
  <si>
    <t>Eschscholzia californica</t>
  </si>
  <si>
    <t>California poppy</t>
  </si>
  <si>
    <t>Mar-Jun</t>
  </si>
  <si>
    <t>Gaillardia aristata</t>
  </si>
  <si>
    <t>blanketflower</t>
  </si>
  <si>
    <t>10-24"</t>
  </si>
  <si>
    <t>Jul-Sept</t>
  </si>
  <si>
    <t>Geranium viscosissimum</t>
  </si>
  <si>
    <t>sticky purple geranium</t>
  </si>
  <si>
    <t>May-Aug</t>
  </si>
  <si>
    <t>Gilia capitata</t>
  </si>
  <si>
    <t>bluehead gilia</t>
  </si>
  <si>
    <t>curlycup gum weed</t>
  </si>
  <si>
    <t>Grindelia squarrosa (Bees)</t>
  </si>
  <si>
    <t>Grindelia stricta</t>
  </si>
  <si>
    <t>Oregon gumplant</t>
  </si>
  <si>
    <t>May-Oct</t>
  </si>
  <si>
    <t>Hedysarum boreale</t>
  </si>
  <si>
    <t>Utah sweetvetch</t>
  </si>
  <si>
    <t>12-18</t>
  </si>
  <si>
    <t>Apr-Aug</t>
  </si>
  <si>
    <t>Oct</t>
  </si>
  <si>
    <t>Helianthus annuus</t>
  </si>
  <si>
    <t xml:space="preserve"> common sunflower</t>
  </si>
  <si>
    <t>Heracleum lanatum</t>
  </si>
  <si>
    <t>Feb-Sept</t>
  </si>
  <si>
    <t>cow parsnip (poisonous)</t>
  </si>
  <si>
    <t>Heuchera cylindrica</t>
  </si>
  <si>
    <t>roundleaf alumroot</t>
  </si>
  <si>
    <t>lliamna rivularis</t>
  </si>
  <si>
    <t>streambank wild hollyhock</t>
  </si>
  <si>
    <t>30-72"</t>
  </si>
  <si>
    <t>Iris bracteata</t>
  </si>
  <si>
    <t>Siskiyou iris</t>
  </si>
  <si>
    <t>Iris douglasiana</t>
  </si>
  <si>
    <t>Douglas Iris</t>
  </si>
  <si>
    <t>Iris missouriensis</t>
  </si>
  <si>
    <t>wild blue iris</t>
  </si>
  <si>
    <t>Iris tenax</t>
  </si>
  <si>
    <t>tough leaf iris</t>
  </si>
  <si>
    <t>8-14"</t>
  </si>
  <si>
    <t>Lathyrus Japonicus</t>
  </si>
  <si>
    <t>beach pea</t>
  </si>
  <si>
    <t>Lewisia rediviva</t>
  </si>
  <si>
    <t>bitterroot</t>
  </si>
  <si>
    <t>6"</t>
  </si>
  <si>
    <t>Linum perenne</t>
  </si>
  <si>
    <t>blue flax (not native)</t>
  </si>
  <si>
    <t>Agastache urticifolia</t>
  </si>
  <si>
    <t>Asclepias fascicularis</t>
  </si>
  <si>
    <t>Mar-Sept</t>
  </si>
  <si>
    <t>Lomatium macrocarpum</t>
  </si>
  <si>
    <t>bigseed biscuitroot</t>
  </si>
  <si>
    <t>Feb-Mar</t>
  </si>
  <si>
    <t>Lomatium dissectum</t>
  </si>
  <si>
    <t>fernleaf biscuiroot</t>
  </si>
  <si>
    <t>Acmispon americanus</t>
  </si>
  <si>
    <t>bird's foot trefoil</t>
  </si>
  <si>
    <t>Apr-Jul</t>
  </si>
  <si>
    <t>Lupinus albicaulis</t>
  </si>
  <si>
    <t>sickle keeled lupine</t>
  </si>
  <si>
    <t>Lupinus argenteus</t>
  </si>
  <si>
    <t>silver lupine</t>
  </si>
  <si>
    <t>Lupinus bicolor</t>
  </si>
  <si>
    <t>miniature lupine</t>
  </si>
  <si>
    <t>3-8"</t>
  </si>
  <si>
    <t>Lupinus latifolius</t>
  </si>
  <si>
    <t>broadleaf lupine</t>
  </si>
  <si>
    <t>lupinus polyphyllus</t>
  </si>
  <si>
    <t>bigleaf lupine</t>
  </si>
  <si>
    <t>Lupinus rivularis</t>
  </si>
  <si>
    <t>riverbank lupine</t>
  </si>
  <si>
    <t>12-60"</t>
  </si>
  <si>
    <t>Lupinus sericeus</t>
  </si>
  <si>
    <t>silky lupine</t>
  </si>
  <si>
    <t>Lupinus sulphureus</t>
  </si>
  <si>
    <t>sulfur lupine</t>
  </si>
  <si>
    <t>May</t>
  </si>
  <si>
    <t>Diplacus aurantiacus</t>
  </si>
  <si>
    <t>orange bush monkeyflower</t>
  </si>
  <si>
    <t>Mar-Aug</t>
  </si>
  <si>
    <t>yellow monkeyflower</t>
  </si>
  <si>
    <t>Erythranthe guttata (mimulus)</t>
  </si>
  <si>
    <t>Monarda fistulosa</t>
  </si>
  <si>
    <t>wild bergamot</t>
  </si>
  <si>
    <t>may-sept</t>
  </si>
  <si>
    <t>nemophila maculata</t>
  </si>
  <si>
    <t>fivespot</t>
  </si>
  <si>
    <t>Nemophila menziesii</t>
  </si>
  <si>
    <t>baby blue eyes</t>
  </si>
  <si>
    <t>May-Jul</t>
  </si>
  <si>
    <t>Oenanthe sarmentosa</t>
  </si>
  <si>
    <t>water parsley</t>
  </si>
  <si>
    <t>Oenothera caespitosa</t>
  </si>
  <si>
    <t>tufted evening primrose</t>
  </si>
  <si>
    <t>Hooker's evening primrose</t>
  </si>
  <si>
    <t>Aug-Sept</t>
  </si>
  <si>
    <t>12-30"</t>
  </si>
  <si>
    <t>Mar-May</t>
  </si>
  <si>
    <t xml:space="preserve">Osmorhiza occidentalis </t>
  </si>
  <si>
    <t>western sweet cicely</t>
  </si>
  <si>
    <t>16'36</t>
  </si>
  <si>
    <t>pentstamen eatoni</t>
  </si>
  <si>
    <t>16-40"</t>
  </si>
  <si>
    <t>pentstamen strictus</t>
  </si>
  <si>
    <t>firecracker pentstemon</t>
  </si>
  <si>
    <t>Rocky Mt. pentstemon</t>
  </si>
  <si>
    <t>Dalea purpurea</t>
  </si>
  <si>
    <t>Purple prarie clover</t>
  </si>
  <si>
    <t>15-30"</t>
  </si>
  <si>
    <t>Phacelia tanacetifolia</t>
  </si>
  <si>
    <t>lacy phacelia</t>
  </si>
  <si>
    <t>Plagiobothrys figuratus</t>
  </si>
  <si>
    <t>fragrant popcornflower</t>
  </si>
  <si>
    <t>4-18"</t>
  </si>
  <si>
    <t>Argentina anserina (Pontilla)</t>
  </si>
  <si>
    <t>silverweed cinquefoil</t>
  </si>
  <si>
    <t>6-9"</t>
  </si>
  <si>
    <t>May-Sept</t>
  </si>
  <si>
    <t>potentilla arguta</t>
  </si>
  <si>
    <t>tall cinquefoil</t>
  </si>
  <si>
    <t>marsh cinquefoil</t>
  </si>
  <si>
    <t>Comarum palustre</t>
  </si>
  <si>
    <t>Prunella vulgaris</t>
  </si>
  <si>
    <t>common selfheal</t>
  </si>
  <si>
    <t xml:space="preserve">Ranunculus occidentalis </t>
  </si>
  <si>
    <t>western buttercup</t>
  </si>
  <si>
    <t>6-30"</t>
  </si>
  <si>
    <t>ratibida columnifera</t>
  </si>
  <si>
    <t>prarie coneflower (not OR native)</t>
  </si>
  <si>
    <t>Rudbeckia hirta</t>
  </si>
  <si>
    <t>black eyed susan</t>
  </si>
  <si>
    <t>Sidalcea virgata</t>
  </si>
  <si>
    <t>rose checkermallow</t>
  </si>
  <si>
    <t>8-40"</t>
  </si>
  <si>
    <t>Sisyrinchium bellum</t>
  </si>
  <si>
    <t>blue eyed grass</t>
  </si>
  <si>
    <t>Sisyrinchium californicum</t>
  </si>
  <si>
    <t>golden blue eyed grass</t>
  </si>
  <si>
    <t>Olsynium douglasii</t>
  </si>
  <si>
    <t>Grass widow</t>
  </si>
  <si>
    <t>Solidago canadensis</t>
  </si>
  <si>
    <t>Canada goldenrod</t>
  </si>
  <si>
    <t>12-84"</t>
  </si>
  <si>
    <t>Jul-Oct</t>
  </si>
  <si>
    <t>Solidago gigantea</t>
  </si>
  <si>
    <t>smooth goldenrod</t>
  </si>
  <si>
    <t>Sphaeralcea ambigua</t>
  </si>
  <si>
    <t>desert globemallow (not OR native)</t>
  </si>
  <si>
    <t>Sphaeralcea parvifolia</t>
  </si>
  <si>
    <t>Small leaf globemallow (not OR native)</t>
  </si>
  <si>
    <t>western trillium</t>
  </si>
  <si>
    <t>Trillium ovatum</t>
  </si>
  <si>
    <t>6-15"</t>
  </si>
  <si>
    <t>Wyethia amplexicaulis</t>
  </si>
  <si>
    <t>mules ears</t>
  </si>
  <si>
    <t>Link</t>
  </si>
  <si>
    <t>Eco-region</t>
  </si>
  <si>
    <t>Epilobium densiflorum</t>
  </si>
  <si>
    <t>Oenothera elata V. hookeri</t>
  </si>
  <si>
    <t>Western aster</t>
  </si>
  <si>
    <t>Symphyotrichum subspicatum</t>
  </si>
  <si>
    <t>narrowleaf milkweed (toxicity)</t>
  </si>
  <si>
    <t>LINK TO WEB</t>
  </si>
  <si>
    <t>ECO-REGION</t>
  </si>
  <si>
    <t>Eco-Region</t>
  </si>
  <si>
    <t>Scientific  Name</t>
  </si>
  <si>
    <t>horse mint (bees)</t>
  </si>
  <si>
    <t>Abies amabilis</t>
  </si>
  <si>
    <t>Pacific silver fir</t>
  </si>
  <si>
    <t>100-200'</t>
  </si>
  <si>
    <t>Type</t>
  </si>
  <si>
    <t>EG tree</t>
  </si>
  <si>
    <t>Abies concolor</t>
  </si>
  <si>
    <t>white fir</t>
  </si>
  <si>
    <t>80-120'</t>
  </si>
  <si>
    <t>Abies grandis</t>
  </si>
  <si>
    <t>grand fir</t>
  </si>
  <si>
    <t>80-200'</t>
  </si>
  <si>
    <t>Height-Spread</t>
  </si>
  <si>
    <t>Abies lasiocarpa</t>
  </si>
  <si>
    <t>sub-alpine fir</t>
  </si>
  <si>
    <t>60-90'</t>
  </si>
  <si>
    <t xml:space="preserve">Abies magnifica </t>
  </si>
  <si>
    <t>California red fir</t>
  </si>
  <si>
    <t>100-160;</t>
  </si>
  <si>
    <t>Abies procura</t>
  </si>
  <si>
    <t>noble fir</t>
  </si>
  <si>
    <t>140-230'</t>
  </si>
  <si>
    <t>Acer circinatum</t>
  </si>
  <si>
    <t>vine maple</t>
  </si>
  <si>
    <t>5-35'</t>
  </si>
  <si>
    <t>Dec Tree</t>
  </si>
  <si>
    <t>Acer glabrum</t>
  </si>
  <si>
    <t>Rocky Mt. maple</t>
  </si>
  <si>
    <t>30'</t>
  </si>
  <si>
    <t>Acer macrophyllum</t>
  </si>
  <si>
    <t>big-leaf maple</t>
  </si>
  <si>
    <t>30-75' x 75'</t>
  </si>
  <si>
    <t>Alnus rubra</t>
  </si>
  <si>
    <t>red alder</t>
  </si>
  <si>
    <t>90' x 35'</t>
  </si>
  <si>
    <t>Alnus sinuata</t>
  </si>
  <si>
    <t>Sitka alder</t>
  </si>
  <si>
    <t>40'</t>
  </si>
  <si>
    <t>Amelanchier alnifolia</t>
  </si>
  <si>
    <t>3-15'</t>
  </si>
  <si>
    <t>Dec shurb</t>
  </si>
  <si>
    <t xml:space="preserve">Amelanchier utahensis </t>
  </si>
  <si>
    <t>Utah serviceberry</t>
  </si>
  <si>
    <t>Saskatoon serviceberry</t>
  </si>
  <si>
    <t>3-12'</t>
  </si>
  <si>
    <t>Pacific madrone</t>
  </si>
  <si>
    <t>20-100</t>
  </si>
  <si>
    <t>Arbutus menziesii (bees)</t>
  </si>
  <si>
    <t>EG Tree</t>
  </si>
  <si>
    <t>Arctostaphylos columbiana</t>
  </si>
  <si>
    <t>hairy manzanita</t>
  </si>
  <si>
    <t>EG Shrub</t>
  </si>
  <si>
    <t>Arctostaphylos uva-ursi</t>
  </si>
  <si>
    <t>kinnikinnick</t>
  </si>
  <si>
    <t>1/2-1'</t>
  </si>
  <si>
    <t>Arctostaphylos patula</t>
  </si>
  <si>
    <t>greenleaf manzanita</t>
  </si>
  <si>
    <t>3-6'</t>
  </si>
  <si>
    <t>Artemisia cana</t>
  </si>
  <si>
    <t>silver sagebrush</t>
  </si>
  <si>
    <t>2 1/2-4'</t>
  </si>
  <si>
    <t>Artemisia ludoviciana</t>
  </si>
  <si>
    <t>white sagebrush</t>
  </si>
  <si>
    <t>2 - 3 1/2'</t>
  </si>
  <si>
    <t>Artemisia nova</t>
  </si>
  <si>
    <t>black sagebrush</t>
  </si>
  <si>
    <t>2-4'</t>
  </si>
  <si>
    <t>Artemisia suksdorfii</t>
  </si>
  <si>
    <t>coast wormwood</t>
  </si>
  <si>
    <t>1 1/2 - 3'</t>
  </si>
  <si>
    <t>Artemisia tridentata</t>
  </si>
  <si>
    <t>Big Basin sagebrush</t>
  </si>
  <si>
    <t>4-15'</t>
  </si>
  <si>
    <t>Artemisia tridentata var. vasey</t>
  </si>
  <si>
    <t>mountain sagebrush</t>
  </si>
  <si>
    <t>Atriplex canescens</t>
  </si>
  <si>
    <t>four wing saltbush</t>
  </si>
  <si>
    <t>2-6'</t>
  </si>
  <si>
    <t xml:space="preserve">Atriplex confertifolia </t>
  </si>
  <si>
    <t>shadescale saltbush</t>
  </si>
  <si>
    <t>2-5'</t>
  </si>
  <si>
    <t>Baccharis pilularis</t>
  </si>
  <si>
    <t xml:space="preserve">coyote brush </t>
  </si>
  <si>
    <t>1-12'</t>
  </si>
  <si>
    <t>Betula glandulosa</t>
  </si>
  <si>
    <t>resin birch</t>
  </si>
  <si>
    <t xml:space="preserve">12-15' </t>
  </si>
  <si>
    <t>Betula occidentalis</t>
  </si>
  <si>
    <t>water birch</t>
  </si>
  <si>
    <t>30-60'</t>
  </si>
  <si>
    <t>Betula papyrifera</t>
  </si>
  <si>
    <t>paper birch</t>
  </si>
  <si>
    <t>5-75'</t>
  </si>
  <si>
    <t>Bidens cernua</t>
  </si>
  <si>
    <t>nodding beggars tick</t>
  </si>
  <si>
    <t>Ceanothus integerrimus</t>
  </si>
  <si>
    <t>deer brush</t>
  </si>
  <si>
    <t>Ceanothus sanguineus</t>
  </si>
  <si>
    <t>red stem ceanothus</t>
  </si>
  <si>
    <t>5-10'</t>
  </si>
  <si>
    <t xml:space="preserve">Ceanothus velutinus </t>
  </si>
  <si>
    <t>snowbrush</t>
  </si>
  <si>
    <t>3-10'</t>
  </si>
  <si>
    <t>Krascheninnikovia lanata</t>
  </si>
  <si>
    <t>winterfat</t>
  </si>
  <si>
    <t>1-3'</t>
  </si>
  <si>
    <t>western redbud</t>
  </si>
  <si>
    <t>Cercis orbiculata (Calif native)</t>
  </si>
  <si>
    <t>Cercocarpus ledifolius</t>
  </si>
  <si>
    <t xml:space="preserve">Mt. mahogany </t>
  </si>
  <si>
    <t>Chamaecyparis lawsoniana</t>
  </si>
  <si>
    <t>Port Orford cedar</t>
  </si>
  <si>
    <t>200-250'</t>
  </si>
  <si>
    <t>8-30'</t>
  </si>
  <si>
    <t>EC Shrub</t>
  </si>
  <si>
    <t>5-20'</t>
  </si>
  <si>
    <t>Ericameria nauseosa</t>
  </si>
  <si>
    <t>rubber rabbitbrush</t>
  </si>
  <si>
    <t>2-7'</t>
  </si>
  <si>
    <t>Shrub</t>
  </si>
  <si>
    <t>Chrysothamnus viscidiflorus</t>
  </si>
  <si>
    <t>low rabbitbrush</t>
  </si>
  <si>
    <t>1-1 1/2'</t>
  </si>
  <si>
    <t>Clematis columbiana</t>
  </si>
  <si>
    <t>rock clematis</t>
  </si>
  <si>
    <t>3-40'</t>
  </si>
  <si>
    <t>Clematis hirsutissima</t>
  </si>
  <si>
    <t>hairy clematis</t>
  </si>
  <si>
    <t>12-20'</t>
  </si>
  <si>
    <t>Cornus canadensis</t>
  </si>
  <si>
    <t>bunchberry</t>
  </si>
  <si>
    <t>1'</t>
  </si>
  <si>
    <t>Cornus nuttalli</t>
  </si>
  <si>
    <t>Pacific dogwood</t>
  </si>
  <si>
    <t>50'</t>
  </si>
  <si>
    <t>Red osier dogwood</t>
  </si>
  <si>
    <t>3-9'</t>
  </si>
  <si>
    <t>Cornus sericea</t>
  </si>
  <si>
    <t>cliff rose</t>
  </si>
  <si>
    <t>Purshia stansburiana (Idaho &amp; Nevada)</t>
  </si>
  <si>
    <t>3-20'</t>
  </si>
  <si>
    <t>20'</t>
  </si>
  <si>
    <t>Crataegus chrysocarpa</t>
  </si>
  <si>
    <t>fireberry hawthorn</t>
  </si>
  <si>
    <t>Crataegus douglasii</t>
  </si>
  <si>
    <t>black hawthorn</t>
  </si>
  <si>
    <t>American silverberry</t>
  </si>
  <si>
    <t>6-15'</t>
  </si>
  <si>
    <t>Elaeagnus commutata (Washington)</t>
  </si>
  <si>
    <t>Mormon tea</t>
  </si>
  <si>
    <t>Ephedra viridis (toxic)</t>
  </si>
  <si>
    <t>California buckwheat</t>
  </si>
  <si>
    <t>Eriogonum fasiculatum  (Calif)</t>
  </si>
  <si>
    <t>Fraxinus latifolia</t>
  </si>
  <si>
    <t>Oregon Ash</t>
  </si>
  <si>
    <t>40-80'</t>
  </si>
  <si>
    <t>Gaultheria shallon</t>
  </si>
  <si>
    <t>salal</t>
  </si>
  <si>
    <t>4-10'</t>
  </si>
  <si>
    <t>Holodiscus discolor</t>
  </si>
  <si>
    <t>oceanspray</t>
  </si>
  <si>
    <t>Juniperous occidentalis</t>
  </si>
  <si>
    <t>western juniper</t>
  </si>
  <si>
    <t>Larix occidentalis</t>
  </si>
  <si>
    <t>western larch</t>
  </si>
  <si>
    <t>100-180'</t>
  </si>
  <si>
    <t>Calocedrus decurrens</t>
  </si>
  <si>
    <t>Incense cedar</t>
  </si>
  <si>
    <t>50-225</t>
  </si>
  <si>
    <t>Lonicera cilosa</t>
  </si>
  <si>
    <t>6-10'</t>
  </si>
  <si>
    <t>orange honeysuckle</t>
  </si>
  <si>
    <t>Lonicera involucrata</t>
  </si>
  <si>
    <t>twinberry honeysuckle</t>
  </si>
  <si>
    <t>6-12'</t>
  </si>
  <si>
    <t>Mahonia aquifolium</t>
  </si>
  <si>
    <t>tall Oregon grape</t>
  </si>
  <si>
    <t>6'</t>
  </si>
  <si>
    <t>Mahonia nervosa</t>
  </si>
  <si>
    <t>Cascade Oregon grape</t>
  </si>
  <si>
    <t>2-3'</t>
  </si>
  <si>
    <t>Mahonia repens</t>
  </si>
  <si>
    <t>creeping Oregon grape</t>
  </si>
  <si>
    <t>1-2'</t>
  </si>
  <si>
    <t>Oregon crab apple</t>
  </si>
  <si>
    <t>15-25'</t>
  </si>
  <si>
    <t>Menziesia ferruginea</t>
  </si>
  <si>
    <t>fool's huckleberry</t>
  </si>
  <si>
    <t>4-7'</t>
  </si>
  <si>
    <t>Myrica californica</t>
  </si>
  <si>
    <t>California wax myrtle</t>
  </si>
  <si>
    <t>10-30'</t>
  </si>
  <si>
    <t>oemleria cerasiformis</t>
  </si>
  <si>
    <t>indian plum</t>
  </si>
  <si>
    <t>Philadelphus lewisii</t>
  </si>
  <si>
    <t>Lewis mock orange</t>
  </si>
  <si>
    <t>Physocarpus capitatus</t>
  </si>
  <si>
    <t>ninebark</t>
  </si>
  <si>
    <t>Picea pungens (Idaho, Montana)</t>
  </si>
  <si>
    <t>blue spruce</t>
  </si>
  <si>
    <t>70-165'</t>
  </si>
  <si>
    <t>Picea engalmannii</t>
  </si>
  <si>
    <t>Engalman's spruce</t>
  </si>
  <si>
    <t>60-200</t>
  </si>
  <si>
    <t>Picea sitchensis</t>
  </si>
  <si>
    <t>Sitka spruce</t>
  </si>
  <si>
    <t>60-240'</t>
  </si>
  <si>
    <t>Pinus aristata</t>
  </si>
  <si>
    <t>bristlecone pine</t>
  </si>
  <si>
    <t>12-30'</t>
  </si>
  <si>
    <t>Pinus attenuata</t>
  </si>
  <si>
    <t>knobcone pine</t>
  </si>
  <si>
    <t>15-5-'</t>
  </si>
  <si>
    <t>Pinus contorta</t>
  </si>
  <si>
    <t>shore pine (and lodgepole pine)</t>
  </si>
  <si>
    <t>20-35' (150')</t>
  </si>
  <si>
    <t>Pinus flexilis</t>
  </si>
  <si>
    <t>limber pine</t>
  </si>
  <si>
    <t>20-80'</t>
  </si>
  <si>
    <t>Pinus monticola</t>
  </si>
  <si>
    <t>western white pine</t>
  </si>
  <si>
    <t>90-200'</t>
  </si>
  <si>
    <t>Trees and Shrubs</t>
  </si>
  <si>
    <t>Grasses</t>
  </si>
  <si>
    <t>Pinus muricata</t>
  </si>
  <si>
    <t>Bishop pine</t>
  </si>
  <si>
    <t>40-90'</t>
  </si>
  <si>
    <t>Pinus ponderosa</t>
  </si>
  <si>
    <t>Ponderosa pine</t>
  </si>
  <si>
    <t>75-150'</t>
  </si>
  <si>
    <t>Populus balsamifera ssp. Trichocarpa</t>
  </si>
  <si>
    <t>black cottonwood</t>
  </si>
  <si>
    <t>60-180'</t>
  </si>
  <si>
    <t>Populus tremuloides</t>
  </si>
  <si>
    <t>aspen</t>
  </si>
  <si>
    <t>20-60'</t>
  </si>
  <si>
    <t>Prunus emarginata</t>
  </si>
  <si>
    <t>bitter cherry</t>
  </si>
  <si>
    <t>Prunus virginiana</t>
  </si>
  <si>
    <t>chokecherry</t>
  </si>
  <si>
    <t>5-30'</t>
  </si>
  <si>
    <t>gray pine</t>
  </si>
  <si>
    <t>Pinus sabiniana</t>
  </si>
  <si>
    <t>Pseudotsuga menziesii</t>
  </si>
  <si>
    <t>Douglas fir</t>
  </si>
  <si>
    <t>80-250</t>
  </si>
  <si>
    <t>Purshia tridentata</t>
  </si>
  <si>
    <t>antelope bitterbrush</t>
  </si>
  <si>
    <t>Malus fusca (Pyrus fusca)</t>
  </si>
  <si>
    <t>blue oak</t>
  </si>
  <si>
    <t>30-50'</t>
  </si>
  <si>
    <t>Quercus douglasii  (Calif native)</t>
  </si>
  <si>
    <t>Quercus garryana</t>
  </si>
  <si>
    <t>Oregon white oak</t>
  </si>
  <si>
    <t>Quercus sadleriana</t>
  </si>
  <si>
    <t>deer oak</t>
  </si>
  <si>
    <t>Sadlers_oak</t>
  </si>
  <si>
    <t>Rhamnus alnifolia</t>
  </si>
  <si>
    <t>alder buckthorn</t>
  </si>
  <si>
    <t>Alderleaf_buckthorn</t>
  </si>
  <si>
    <t>Frangula prushiana (Rhamnus)</t>
  </si>
  <si>
    <t>Cascara buckthorn</t>
  </si>
  <si>
    <t>20-40'</t>
  </si>
  <si>
    <t xml:space="preserve">Rhododentron macrophyllum </t>
  </si>
  <si>
    <t>bigleaf rhododendron</t>
  </si>
  <si>
    <t>Rhus glabra</t>
  </si>
  <si>
    <t>smooth sumac</t>
  </si>
  <si>
    <t>Rhus trilobata</t>
  </si>
  <si>
    <t>skunkbush</t>
  </si>
  <si>
    <t>Ribes aureum</t>
  </si>
  <si>
    <t>golden currant</t>
  </si>
  <si>
    <t>3-8'</t>
  </si>
  <si>
    <t>Ribes cereum</t>
  </si>
  <si>
    <t>wax squaw currant</t>
  </si>
  <si>
    <t xml:space="preserve">Ribes divaricatum </t>
  </si>
  <si>
    <t>straggly goosberry</t>
  </si>
  <si>
    <t>Dec shrub</t>
  </si>
  <si>
    <t>straggly gooseberry</t>
  </si>
  <si>
    <t>Ribes laxiflorum</t>
  </si>
  <si>
    <t>trailing black cruuant</t>
  </si>
  <si>
    <t>Ribes montigenum</t>
  </si>
  <si>
    <t>gooseberry currant</t>
  </si>
  <si>
    <t>Dec Shrub</t>
  </si>
  <si>
    <t>Ribes sanguineum</t>
  </si>
  <si>
    <t>red flowering currant</t>
  </si>
  <si>
    <t>4-20'</t>
  </si>
  <si>
    <t>Ribes viscosissimum</t>
  </si>
  <si>
    <t>sticky currant</t>
  </si>
  <si>
    <t>1-6'</t>
  </si>
  <si>
    <t>Robinia pseudoacacia</t>
  </si>
  <si>
    <t>black locust</t>
  </si>
  <si>
    <t>30-70'</t>
  </si>
  <si>
    <t>white clover</t>
  </si>
  <si>
    <t>3-12"</t>
  </si>
  <si>
    <t>May - Aug</t>
  </si>
  <si>
    <t>Trifolium repens - non native</t>
  </si>
  <si>
    <t>Achnatherum thurberianum</t>
  </si>
  <si>
    <t>Rosa gymnocarpa</t>
  </si>
  <si>
    <t>baldhip rose</t>
  </si>
  <si>
    <t>1-9'</t>
  </si>
  <si>
    <t>Rosa nutkana</t>
  </si>
  <si>
    <t>Nootka rose</t>
  </si>
  <si>
    <t>Rosa pisocarpa</t>
  </si>
  <si>
    <t>swamp rose</t>
  </si>
  <si>
    <t>2-10'</t>
  </si>
  <si>
    <t>Rosa woodsii</t>
  </si>
  <si>
    <t>woods rose</t>
  </si>
  <si>
    <t>Rubus parviflorus</t>
  </si>
  <si>
    <t>thimbleberry</t>
  </si>
  <si>
    <t>Rubus spectabilis</t>
  </si>
  <si>
    <t>salmonberry</t>
  </si>
  <si>
    <t>Salix exigua</t>
  </si>
  <si>
    <t>sandbar willow</t>
  </si>
  <si>
    <t>Dec Shrub/Tree</t>
  </si>
  <si>
    <t>Salix hookeriana</t>
  </si>
  <si>
    <t>Hooker's willow</t>
  </si>
  <si>
    <t>15'18'</t>
  </si>
  <si>
    <t>Salix lucida var. lasiandra</t>
  </si>
  <si>
    <t>pacific willow</t>
  </si>
  <si>
    <t>24-36'</t>
  </si>
  <si>
    <t>N/A</t>
  </si>
  <si>
    <t>Salix scouleriana</t>
  </si>
  <si>
    <t>Scouler's willow</t>
  </si>
  <si>
    <t>20-50'</t>
  </si>
  <si>
    <t>Salix sitchensis</t>
  </si>
  <si>
    <t>Sitka willow</t>
  </si>
  <si>
    <t>5-25'</t>
  </si>
  <si>
    <t>Sambucus nigra ssp. Cerulea</t>
  </si>
  <si>
    <t>blue elderberry</t>
  </si>
  <si>
    <t>6-20'</t>
  </si>
  <si>
    <t>red elderberry</t>
  </si>
  <si>
    <t>Sambucus racemosa (fruit toxic)</t>
  </si>
  <si>
    <t>greasewood</t>
  </si>
  <si>
    <t>Sarcobatus vermiculatus (toxic)</t>
  </si>
  <si>
    <t>Shepherdia argentea</t>
  </si>
  <si>
    <t>silver buffaloberry</t>
  </si>
  <si>
    <t>Sorbus sitchensis</t>
  </si>
  <si>
    <t>Sitka mountain ash</t>
  </si>
  <si>
    <t>white spiraea</t>
  </si>
  <si>
    <t>4-8'</t>
  </si>
  <si>
    <t>Spiraea betulifolia var. Lucida</t>
  </si>
  <si>
    <t>Spiraea douglasii</t>
  </si>
  <si>
    <t>hard hack</t>
  </si>
  <si>
    <t>Symphoricarpos albus</t>
  </si>
  <si>
    <t>snowberry</t>
  </si>
  <si>
    <t>Symphoricarpos mollis</t>
  </si>
  <si>
    <t>creeping snow berry</t>
  </si>
  <si>
    <t>symphoricarpos occidentalis</t>
  </si>
  <si>
    <t>western snowberry</t>
  </si>
  <si>
    <t>Symphoricarpos oreophilus</t>
  </si>
  <si>
    <t>mountain snowberry</t>
  </si>
  <si>
    <t>Pacific yew</t>
  </si>
  <si>
    <t>Taxis brevifolia (toxic)</t>
  </si>
  <si>
    <t>Thuja plicata</t>
  </si>
  <si>
    <t>western redcedar</t>
  </si>
  <si>
    <t>50-100'</t>
  </si>
  <si>
    <t>50-60'</t>
  </si>
  <si>
    <t>Tsuga hegrophylla</t>
  </si>
  <si>
    <t>western hemlock</t>
  </si>
  <si>
    <t>Tsuga mertensiana</t>
  </si>
  <si>
    <t>Mt. hemlock</t>
  </si>
  <si>
    <t>70-130'</t>
  </si>
  <si>
    <t>90-260'</t>
  </si>
  <si>
    <t>Vaccinium alaskaense</t>
  </si>
  <si>
    <t>Alaska blueberry</t>
  </si>
  <si>
    <t>6-8'</t>
  </si>
  <si>
    <t>Vaccinium ovatum</t>
  </si>
  <si>
    <t>evergreen huckleberry</t>
  </si>
  <si>
    <t>Vaccinium parvifolium</t>
  </si>
  <si>
    <t>red huckleberry</t>
  </si>
  <si>
    <t>Vitis californica</t>
  </si>
  <si>
    <t>wild grape</t>
  </si>
  <si>
    <t>10-35'</t>
  </si>
  <si>
    <t>DEC vine</t>
  </si>
  <si>
    <t>Y</t>
  </si>
  <si>
    <t>Agostis capilaris</t>
  </si>
  <si>
    <t>N</t>
  </si>
  <si>
    <t>colonial bentgrass</t>
  </si>
  <si>
    <t>Kentucky blue grass</t>
  </si>
  <si>
    <t xml:space="preserve">annual ryegrass </t>
  </si>
  <si>
    <t xml:space="preserve">perennial ryegrass </t>
  </si>
  <si>
    <t>perennial ryegrass</t>
  </si>
  <si>
    <t xml:space="preserve">Regreen </t>
  </si>
  <si>
    <t>QuickGuard (nurse crop)</t>
  </si>
  <si>
    <t>Quick Guard</t>
  </si>
  <si>
    <t>Festuca rubra Commutata</t>
  </si>
  <si>
    <t>chewings fescue (turf)</t>
  </si>
  <si>
    <t>chewings fescue</t>
  </si>
  <si>
    <t>native red fescue</t>
  </si>
  <si>
    <t>Elymus albicans</t>
  </si>
  <si>
    <t>WA &amp; ID</t>
  </si>
  <si>
    <t>Montana wheatgrass</t>
  </si>
  <si>
    <t>Elymus lanceolatus</t>
  </si>
  <si>
    <t>thickspike wheatgrass</t>
  </si>
  <si>
    <t>Pascopyrum smithii</t>
  </si>
  <si>
    <t>Elymus trachycaulus</t>
  </si>
  <si>
    <t>slender wheatgrass</t>
  </si>
  <si>
    <t>Agrostis exarata</t>
  </si>
  <si>
    <t>Alopecurus geniculatus</t>
  </si>
  <si>
    <t>Andropogon hallii</t>
  </si>
  <si>
    <t>N (md west)</t>
  </si>
  <si>
    <t>Alaska</t>
  </si>
  <si>
    <t>N (So west)</t>
  </si>
  <si>
    <t xml:space="preserve">Buffalograss </t>
  </si>
  <si>
    <t>(Calif)</t>
  </si>
  <si>
    <t>Bolboschoenus maritimus</t>
  </si>
  <si>
    <t>N (Plains)</t>
  </si>
  <si>
    <t>Or. Native</t>
  </si>
  <si>
    <t>Carex hystericina</t>
  </si>
  <si>
    <t>Carex lenticularis</t>
  </si>
  <si>
    <t>Carex leporina (C. ovalis)</t>
  </si>
  <si>
    <t>big-head sedge</t>
  </si>
  <si>
    <t>Carex nebrascensis</t>
  </si>
  <si>
    <t>N (Wa)</t>
  </si>
  <si>
    <t>Carex simulata</t>
  </si>
  <si>
    <t>Carex stipita</t>
  </si>
  <si>
    <t>awlfruit sedge</t>
  </si>
  <si>
    <t>splitawn sedge</t>
  </si>
  <si>
    <t xml:space="preserve">orchard grass </t>
  </si>
  <si>
    <t>Deschampsia beringensis</t>
  </si>
  <si>
    <t>Bering's tufted hairgrass</t>
  </si>
  <si>
    <t>Distichlis spicata</t>
  </si>
  <si>
    <t>N (Canada)</t>
  </si>
  <si>
    <t>hard fescue</t>
  </si>
  <si>
    <t>tall fescue</t>
  </si>
  <si>
    <t>Leymus triticoides (Elymus)</t>
  </si>
  <si>
    <t>Leymus mollis (Elymus)</t>
  </si>
  <si>
    <t>Schedonorus arundinacea (festuca)</t>
  </si>
  <si>
    <t>Festuca brevipila (longifolia)</t>
  </si>
  <si>
    <t>Festuca idahoensis ssp. roemeri</t>
  </si>
  <si>
    <t>Festuca campestris  (scabrella)</t>
  </si>
  <si>
    <t>Poco barley</t>
  </si>
  <si>
    <t>Glyceria striata  (elata)</t>
  </si>
  <si>
    <t>N (East)</t>
  </si>
  <si>
    <t>Tapertip rush</t>
  </si>
  <si>
    <t>Juncus acuminatus</t>
  </si>
  <si>
    <t>tapertip rush</t>
  </si>
  <si>
    <t>Needle &amp; Thread</t>
  </si>
  <si>
    <t>Hilaria jamesii (Calif)</t>
  </si>
  <si>
    <t xml:space="preserve">Colorado rush </t>
  </si>
  <si>
    <t>Colorado rush</t>
  </si>
  <si>
    <t>common rush</t>
  </si>
  <si>
    <t>spreading rush</t>
  </si>
  <si>
    <t>poverty rush</t>
  </si>
  <si>
    <t>curly cup gumweed</t>
  </si>
  <si>
    <t>monkshood</t>
  </si>
  <si>
    <t>bainsberry</t>
  </si>
  <si>
    <t>horse mint</t>
  </si>
  <si>
    <t>little leaf pussytoes</t>
  </si>
  <si>
    <t>narrow leaf milkweed</t>
  </si>
  <si>
    <t>showy milkweed</t>
  </si>
  <si>
    <t>fireweed</t>
  </si>
  <si>
    <t>Rocky Mt. Beeplant</t>
  </si>
  <si>
    <t>Rocky Mt. beeplant</t>
  </si>
  <si>
    <t>Chinese houses</t>
  </si>
  <si>
    <t>purple prarie clover</t>
  </si>
  <si>
    <t>foxglove</t>
  </si>
  <si>
    <t>common sunflower</t>
  </si>
  <si>
    <t>cow parsnip</t>
  </si>
  <si>
    <t>Douglas iris</t>
  </si>
  <si>
    <t>blue flax</t>
  </si>
  <si>
    <t>fernleaf biscuitroot</t>
  </si>
  <si>
    <t>nineleaf biscuitroot</t>
  </si>
  <si>
    <t>boradleaf lupine</t>
  </si>
  <si>
    <t>grass widow</t>
  </si>
  <si>
    <t>firecracker penstemon</t>
  </si>
  <si>
    <t>Rocky  Mt. pentstemon</t>
  </si>
  <si>
    <t>Lacy phacelia</t>
  </si>
  <si>
    <t>prarie coneflower</t>
  </si>
  <si>
    <t>golden eyed grass</t>
  </si>
  <si>
    <t>desert globemallow</t>
  </si>
  <si>
    <t>small leaf globemallow</t>
  </si>
  <si>
    <t>western aster</t>
  </si>
  <si>
    <t>western trilium</t>
  </si>
  <si>
    <t>mule's ears</t>
  </si>
  <si>
    <t>Smith's melicgrass</t>
  </si>
  <si>
    <t>deergrass muhly</t>
  </si>
  <si>
    <t>Mublengergia rigens</t>
  </si>
  <si>
    <t>deergrass (Calif)</t>
  </si>
  <si>
    <t>Mulbengergia wrightii</t>
  </si>
  <si>
    <t>spike muhly (SW states)</t>
  </si>
  <si>
    <t>contracted ricegrass</t>
  </si>
  <si>
    <t>Achnatherum contractum (Oryzopsis hymenoides)</t>
  </si>
  <si>
    <t>switchgrass</t>
  </si>
  <si>
    <t>Poa fendleriana</t>
  </si>
  <si>
    <t>Poa compressa (not native-weedy)</t>
  </si>
  <si>
    <t>Poa pratensis (not OR native)</t>
  </si>
  <si>
    <t>Puccinellia nuttalliana</t>
  </si>
  <si>
    <t>Puccinellia distans (not native)</t>
  </si>
  <si>
    <t>Schizachyrium scoparium (not OR native)</t>
  </si>
  <si>
    <t>Common thresquare bulrush</t>
  </si>
  <si>
    <t>Bolboschoenus robustus</t>
  </si>
  <si>
    <t>sturdy bulrush</t>
  </si>
  <si>
    <t>whitetop rivergrass</t>
  </si>
  <si>
    <t>Sporobolus giganteus (SW states)</t>
  </si>
  <si>
    <t>pratie dropseed</t>
  </si>
  <si>
    <t>Sporobolus heterolepis (midwest)</t>
  </si>
  <si>
    <t>Achnatherum speciosum (Stipa)</t>
  </si>
  <si>
    <t>seaside arrowgrass</t>
  </si>
  <si>
    <t>green leaf manzanita</t>
  </si>
  <si>
    <t>big basin sagebrush</t>
  </si>
  <si>
    <t>shadescale saltbrush</t>
  </si>
  <si>
    <t>coyote brush</t>
  </si>
  <si>
    <t>incense cedar</t>
  </si>
  <si>
    <t>mt. mahogany</t>
  </si>
  <si>
    <t>red-osier dogwood</t>
  </si>
  <si>
    <t>Douglas hawthorn</t>
  </si>
  <si>
    <t>mormon tea</t>
  </si>
  <si>
    <t>Oregon ash</t>
  </si>
  <si>
    <t>cascara buckthorn</t>
  </si>
  <si>
    <t>shore (lodgepole) pine</t>
  </si>
  <si>
    <t>bishop pine</t>
  </si>
  <si>
    <t>ponderosa pine</t>
  </si>
  <si>
    <t>clif rose</t>
  </si>
  <si>
    <t>trailing black currant</t>
  </si>
  <si>
    <t>Pacific willow</t>
  </si>
  <si>
    <t>Sitka Mt. ash</t>
  </si>
  <si>
    <t>hardhack</t>
  </si>
  <si>
    <t>creeping snowberry</t>
  </si>
  <si>
    <t>pacific yew</t>
  </si>
  <si>
    <t>western red cedar</t>
  </si>
  <si>
    <t>mountain hemlock</t>
  </si>
  <si>
    <t>Dec tree</t>
  </si>
  <si>
    <t>Dec Vine</t>
  </si>
  <si>
    <t>DEC Vine</t>
  </si>
  <si>
    <t>HERBACEOUS PLANTS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</si>
</sst>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
    <numFmt numFmtId="166" formatCode="0.000"/>
    <numFmt numFmtId="167" formatCode="0.0000"/>
  </numFmts>
  <fonts count="14" x14ac:knownFonts="1">
    <font>
      <sz val="10"/>
      <name val="Arial"/>
    </font>
    <font>
      <sz val="10"/>
      <name val="Arial"/>
      <family val="2"/>
    </font>
    <font>
      <b/>
      <sz val="10"/>
      <name val="Arial"/>
      <family val="2"/>
    </font>
    <font>
      <i/>
      <sz val="10"/>
      <name val="Arial"/>
      <family val="2"/>
    </font>
    <font>
      <sz val="10"/>
      <name val="Arial"/>
      <family val="2"/>
    </font>
    <font>
      <b/>
      <sz val="10"/>
      <color indexed="9"/>
      <name val="Arial"/>
      <family val="2"/>
    </font>
    <font>
      <u/>
      <sz val="8"/>
      <color indexed="12"/>
      <name val="Arial"/>
      <family val="2"/>
    </font>
    <font>
      <sz val="9"/>
      <name val="Arial"/>
      <family val="2"/>
    </font>
    <font>
      <i/>
      <sz val="9"/>
      <name val="Arial"/>
      <family val="2"/>
    </font>
    <font>
      <b/>
      <sz val="16"/>
      <name val="Arial"/>
      <family val="2"/>
    </font>
    <font>
      <i/>
      <sz val="10"/>
      <color rgb="FF000000"/>
      <name val="Arial"/>
      <family val="2"/>
    </font>
    <font>
      <b/>
      <sz val="16"/>
      <color theme="1"/>
      <name val="Arial"/>
      <family val="2"/>
    </font>
    <font>
      <i/>
      <sz val="8"/>
      <color rgb="FF228622"/>
      <name val="Verdana"/>
      <family val="2"/>
    </font>
    <font>
      <b/>
      <sz val="10"/>
      <color rgb="FFF9F9F9"/>
      <name val="Arial"/>
      <family val="2"/>
    </font>
  </fonts>
  <fills count="6">
    <fill>
      <patternFill patternType="none"/>
    </fill>
    <fill>
      <patternFill patternType="gray125"/>
    </fill>
    <fill>
      <patternFill patternType="solid">
        <fgColor indexed="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s>
  <borders count="4">
    <border>
      <left/>
      <right/>
      <top/>
      <bottom/>
      <diagonal/>
    </border>
    <border>
      <left/>
      <right/>
      <top style="double">
        <color indexed="64"/>
      </top>
      <bottom/>
      <diagonal/>
    </border>
    <border>
      <left/>
      <right/>
      <top/>
      <bottom style="double">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6" fillId="0" borderId="0" applyNumberFormat="0" applyFill="0" applyBorder="0" applyAlignment="0" applyProtection="0">
      <alignment vertical="top"/>
      <protection locked="0"/>
    </xf>
    <xf numFmtId="9" fontId="1" fillId="0" borderId="0" applyFont="0" applyFill="0" applyBorder="0" applyAlignment="0" applyProtection="0"/>
  </cellStyleXfs>
  <cellXfs count="88">
    <xf numFmtId="0" fontId="0" fillId="0" borderId="0" xfId="0"/>
    <xf numFmtId="0" fontId="2" fillId="0" borderId="0" xfId="0" applyFont="1"/>
    <xf numFmtId="0" fontId="3" fillId="0" borderId="0" xfId="0" applyFont="1"/>
    <xf numFmtId="2" fontId="0" fillId="0" borderId="0" xfId="0" applyNumberFormat="1" applyAlignment="1">
      <alignment horizontal="center"/>
    </xf>
    <xf numFmtId="2" fontId="2" fillId="0" borderId="1" xfId="0" applyNumberFormat="1" applyFont="1" applyBorder="1" applyAlignment="1">
      <alignment horizontal="center"/>
    </xf>
    <xf numFmtId="3" fontId="0" fillId="0" borderId="0" xfId="0" applyNumberFormat="1" applyAlignment="1">
      <alignment horizontal="center"/>
    </xf>
    <xf numFmtId="0" fontId="0" fillId="0" borderId="0" xfId="0" applyAlignment="1">
      <alignment horizontal="center"/>
    </xf>
    <xf numFmtId="0" fontId="0" fillId="0" borderId="0" xfId="0" applyAlignment="1">
      <alignment vertical="top" wrapText="1"/>
    </xf>
    <xf numFmtId="164" fontId="0" fillId="0" borderId="0" xfId="1" applyNumberFormat="1" applyFont="1" applyAlignment="1">
      <alignment wrapText="1"/>
    </xf>
    <xf numFmtId="164" fontId="0" fillId="0" borderId="0" xfId="0" applyNumberFormat="1"/>
    <xf numFmtId="0" fontId="2" fillId="0" borderId="1" xfId="0" applyFont="1" applyBorder="1" applyAlignment="1">
      <alignment horizontal="left"/>
    </xf>
    <xf numFmtId="0" fontId="2" fillId="0" borderId="1" xfId="0" applyFont="1" applyBorder="1" applyAlignment="1">
      <alignment horizontal="center"/>
    </xf>
    <xf numFmtId="164" fontId="2" fillId="0" borderId="1" xfId="0" applyNumberFormat="1" applyFont="1" applyBorder="1" applyAlignment="1">
      <alignment horizontal="right"/>
    </xf>
    <xf numFmtId="0" fontId="2" fillId="0" borderId="0" xfId="0" applyFont="1" applyAlignment="1">
      <alignment horizontal="center"/>
    </xf>
    <xf numFmtId="165" fontId="4" fillId="0" borderId="2" xfId="3" applyNumberFormat="1" applyFont="1" applyBorder="1" applyAlignment="1">
      <alignment horizontal="center" wrapText="1"/>
    </xf>
    <xf numFmtId="165" fontId="2" fillId="0" borderId="1" xfId="0" applyNumberFormat="1" applyFont="1" applyBorder="1" applyAlignment="1">
      <alignment horizontal="center"/>
    </xf>
    <xf numFmtId="165" fontId="0" fillId="0" borderId="0" xfId="0" applyNumberFormat="1"/>
    <xf numFmtId="3" fontId="0" fillId="0" borderId="2" xfId="0" applyNumberFormat="1" applyBorder="1" applyAlignment="1">
      <alignment horizontal="center"/>
    </xf>
    <xf numFmtId="0" fontId="5" fillId="2" borderId="0" xfId="0" applyFont="1" applyFill="1" applyAlignment="1">
      <alignment vertical="top" wrapText="1"/>
    </xf>
    <xf numFmtId="165" fontId="5" fillId="2" borderId="0" xfId="0" applyNumberFormat="1" applyFont="1" applyFill="1" applyAlignment="1">
      <alignment horizontal="center" vertical="top" wrapText="1"/>
    </xf>
    <xf numFmtId="0" fontId="5" fillId="2" borderId="0" xfId="0" applyFont="1" applyFill="1" applyAlignment="1">
      <alignment horizontal="center" vertical="top" wrapText="1"/>
    </xf>
    <xf numFmtId="3" fontId="5" fillId="2" borderId="0" xfId="0" applyNumberFormat="1" applyFont="1" applyFill="1" applyAlignment="1">
      <alignment horizontal="center" vertical="top" wrapText="1"/>
    </xf>
    <xf numFmtId="2" fontId="5" fillId="2" borderId="0" xfId="0" applyNumberFormat="1" applyFont="1" applyFill="1" applyAlignment="1">
      <alignment horizontal="center" vertical="top" wrapText="1"/>
    </xf>
    <xf numFmtId="0" fontId="5" fillId="2" borderId="3" xfId="0" applyFont="1" applyFill="1" applyBorder="1" applyAlignment="1">
      <alignment horizontal="center" vertical="top" wrapText="1"/>
    </xf>
    <xf numFmtId="0" fontId="0" fillId="0" borderId="0" xfId="0" applyAlignment="1">
      <alignment horizontal="left" vertical="top"/>
    </xf>
    <xf numFmtId="0" fontId="4" fillId="0" borderId="0" xfId="0" applyFont="1"/>
    <xf numFmtId="165" fontId="4" fillId="0" borderId="0" xfId="0" applyNumberFormat="1" applyFont="1"/>
    <xf numFmtId="0" fontId="0" fillId="0" borderId="0" xfId="0" applyAlignment="1">
      <alignment wrapText="1"/>
    </xf>
    <xf numFmtId="0" fontId="3" fillId="0" borderId="0" xfId="0" applyFont="1" applyAlignment="1">
      <alignment horizontal="left" vertical="top"/>
    </xf>
    <xf numFmtId="164" fontId="1" fillId="0" borderId="0" xfId="1" applyNumberFormat="1" applyFill="1" applyAlignment="1">
      <alignment wrapText="1"/>
    </xf>
    <xf numFmtId="164" fontId="1" fillId="0" borderId="0" xfId="1" applyNumberFormat="1" applyFill="1"/>
    <xf numFmtId="164" fontId="1" fillId="0" borderId="0" xfId="1" applyNumberFormat="1" applyFill="1" applyBorder="1" applyAlignment="1">
      <alignment wrapText="1"/>
    </xf>
    <xf numFmtId="165" fontId="4" fillId="0" borderId="0" xfId="3" applyNumberFormat="1" applyFont="1" applyFill="1" applyBorder="1" applyAlignment="1">
      <alignment horizontal="center" wrapText="1"/>
    </xf>
    <xf numFmtId="164" fontId="0" fillId="0" borderId="0" xfId="1" applyNumberFormat="1" applyFont="1" applyFill="1" applyAlignment="1">
      <alignment wrapText="1"/>
    </xf>
    <xf numFmtId="2" fontId="0" fillId="3" borderId="0" xfId="0" applyNumberFormat="1" applyFill="1" applyAlignment="1">
      <alignment horizontal="center"/>
    </xf>
    <xf numFmtId="2" fontId="2" fillId="3" borderId="1" xfId="0" applyNumberFormat="1" applyFont="1" applyFill="1" applyBorder="1" applyAlignment="1">
      <alignment horizontal="center"/>
    </xf>
    <xf numFmtId="0" fontId="4" fillId="0" borderId="0" xfId="0" applyFont="1" applyAlignment="1">
      <alignment horizontal="left" vertical="top"/>
    </xf>
    <xf numFmtId="0" fontId="4" fillId="0" borderId="0" xfId="0" applyFont="1" applyAlignment="1">
      <alignment horizontal="center"/>
    </xf>
    <xf numFmtId="0" fontId="4" fillId="0" borderId="0" xfId="0" applyFont="1" applyAlignment="1">
      <alignment horizontal="center" vertical="top"/>
    </xf>
    <xf numFmtId="0" fontId="10" fillId="0" borderId="0" xfId="0" applyFont="1"/>
    <xf numFmtId="167" fontId="0" fillId="3" borderId="0" xfId="0" applyNumberFormat="1" applyFill="1" applyAlignment="1">
      <alignment horizontal="center"/>
    </xf>
    <xf numFmtId="166" fontId="0" fillId="3" borderId="0" xfId="0" applyNumberFormat="1" applyFill="1" applyAlignment="1">
      <alignment horizontal="center"/>
    </xf>
    <xf numFmtId="3" fontId="4" fillId="4" borderId="0" xfId="0" applyNumberFormat="1" applyFont="1" applyFill="1" applyAlignment="1">
      <alignment horizontal="center"/>
    </xf>
    <xf numFmtId="49" fontId="4" fillId="0" borderId="0" xfId="0" applyNumberFormat="1" applyFont="1" applyAlignment="1">
      <alignment horizontal="center" vertical="top"/>
    </xf>
    <xf numFmtId="49" fontId="2" fillId="0" borderId="1" xfId="0" applyNumberFormat="1" applyFont="1" applyBorder="1" applyAlignment="1">
      <alignment horizontal="center"/>
    </xf>
    <xf numFmtId="49" fontId="0" fillId="0" borderId="0" xfId="0" applyNumberFormat="1" applyAlignment="1">
      <alignment horizontal="center"/>
    </xf>
    <xf numFmtId="49" fontId="5" fillId="2" borderId="0" xfId="0" applyNumberFormat="1" applyFont="1" applyFill="1" applyAlignment="1">
      <alignment horizontal="center" vertical="top" wrapText="1"/>
    </xf>
    <xf numFmtId="49" fontId="4" fillId="0" borderId="0" xfId="0" applyNumberFormat="1" applyFont="1" applyAlignment="1">
      <alignment horizontal="center"/>
    </xf>
    <xf numFmtId="49" fontId="0" fillId="0" borderId="0" xfId="0" applyNumberFormat="1" applyAlignment="1">
      <alignment horizontal="center" vertical="top"/>
    </xf>
    <xf numFmtId="49" fontId="4" fillId="0" borderId="0" xfId="0" quotePrefix="1" applyNumberFormat="1" applyFont="1" applyAlignment="1">
      <alignment horizontal="center" vertical="top"/>
    </xf>
    <xf numFmtId="49" fontId="0" fillId="0" borderId="0" xfId="0" applyNumberFormat="1" applyAlignment="1">
      <alignment wrapText="1"/>
    </xf>
    <xf numFmtId="1" fontId="0" fillId="0" borderId="0" xfId="0" applyNumberFormat="1"/>
    <xf numFmtId="1" fontId="5" fillId="2" borderId="0" xfId="0" applyNumberFormat="1" applyFont="1" applyFill="1" applyAlignment="1">
      <alignment horizontal="center" vertical="top" wrapText="1"/>
    </xf>
    <xf numFmtId="1" fontId="0" fillId="0" borderId="0" xfId="0" applyNumberFormat="1" applyAlignment="1">
      <alignment horizontal="center"/>
    </xf>
    <xf numFmtId="1" fontId="4" fillId="0" borderId="0" xfId="0" applyNumberFormat="1" applyFont="1" applyAlignment="1">
      <alignment horizontal="center"/>
    </xf>
    <xf numFmtId="1" fontId="2" fillId="0" borderId="1" xfId="0" applyNumberFormat="1" applyFont="1" applyBorder="1" applyAlignment="1">
      <alignment horizontal="center"/>
    </xf>
    <xf numFmtId="1" fontId="0" fillId="0" borderId="0" xfId="0" applyNumberFormat="1" applyAlignment="1">
      <alignment wrapText="1"/>
    </xf>
    <xf numFmtId="1" fontId="4" fillId="0" borderId="0" xfId="0" applyNumberFormat="1" applyFont="1"/>
    <xf numFmtId="3" fontId="0" fillId="5" borderId="0" xfId="0" applyNumberFormat="1" applyFill="1" applyAlignment="1">
      <alignment horizontal="center"/>
    </xf>
    <xf numFmtId="0" fontId="0" fillId="0" borderId="0" xfId="0" applyAlignment="1">
      <alignment horizontal="center" wrapText="1"/>
    </xf>
    <xf numFmtId="2" fontId="4" fillId="0" borderId="1" xfId="0" applyNumberFormat="1" applyFont="1" applyBorder="1" applyAlignment="1">
      <alignment horizontal="center"/>
    </xf>
    <xf numFmtId="0" fontId="5" fillId="2" borderId="0" xfId="0" applyFont="1" applyFill="1" applyAlignment="1">
      <alignment horizontal="center" vertical="center" wrapText="1"/>
    </xf>
    <xf numFmtId="0" fontId="5" fillId="2" borderId="0" xfId="0" applyFont="1" applyFill="1" applyAlignment="1">
      <alignment vertical="center" wrapText="1"/>
    </xf>
    <xf numFmtId="0" fontId="5" fillId="2" borderId="3" xfId="0" applyFont="1" applyFill="1" applyBorder="1" applyAlignment="1">
      <alignment horizontal="center" vertical="center" wrapText="1"/>
    </xf>
    <xf numFmtId="164" fontId="6" fillId="0" borderId="0" xfId="2" applyNumberFormat="1" applyFill="1" applyAlignment="1" applyProtection="1">
      <alignment wrapText="1"/>
    </xf>
    <xf numFmtId="2" fontId="6" fillId="0" borderId="0" xfId="2" applyNumberFormat="1" applyFill="1" applyBorder="1" applyAlignment="1" applyProtection="1">
      <alignment horizontal="left" wrapText="1"/>
    </xf>
    <xf numFmtId="0" fontId="6" fillId="0" borderId="0" xfId="2" applyAlignment="1" applyProtection="1">
      <alignment wrapText="1"/>
    </xf>
    <xf numFmtId="0" fontId="6" fillId="0" borderId="0" xfId="2" applyFill="1" applyAlignment="1" applyProtection="1">
      <alignment wrapText="1"/>
    </xf>
    <xf numFmtId="164" fontId="0" fillId="0" borderId="0" xfId="0" applyNumberFormat="1" applyAlignment="1">
      <alignment wrapText="1"/>
    </xf>
    <xf numFmtId="0" fontId="2" fillId="0" borderId="1" xfId="0" applyFont="1" applyBorder="1" applyAlignment="1">
      <alignment horizontal="center" wrapText="1"/>
    </xf>
    <xf numFmtId="0" fontId="4" fillId="0" borderId="0" xfId="0" applyFont="1" applyAlignment="1">
      <alignment wrapText="1"/>
    </xf>
    <xf numFmtId="0" fontId="0" fillId="0" borderId="0" xfId="0" applyAlignment="1">
      <alignment horizontal="center" vertical="center"/>
    </xf>
    <xf numFmtId="0" fontId="4" fillId="0" borderId="0" xfId="0" applyFont="1" applyAlignment="1">
      <alignment horizontal="center" vertical="center"/>
    </xf>
    <xf numFmtId="164" fontId="6" fillId="0" borderId="0" xfId="2" applyNumberFormat="1" applyFill="1" applyAlignment="1" applyProtection="1"/>
    <xf numFmtId="16" fontId="4" fillId="0" borderId="0" xfId="0" applyNumberFormat="1" applyFont="1" applyAlignment="1">
      <alignment horizontal="center" vertical="top"/>
    </xf>
    <xf numFmtId="0" fontId="8" fillId="0" borderId="0" xfId="0" applyFont="1"/>
    <xf numFmtId="0" fontId="7" fillId="0" borderId="0" xfId="0" applyFont="1"/>
    <xf numFmtId="0" fontId="6" fillId="0" borderId="0" xfId="2" applyFill="1" applyAlignment="1" applyProtection="1"/>
    <xf numFmtId="0" fontId="11" fillId="0" borderId="0" xfId="0" applyFont="1"/>
    <xf numFmtId="0" fontId="9" fillId="0" borderId="0" xfId="0" applyFont="1"/>
    <xf numFmtId="0" fontId="6" fillId="0" borderId="0" xfId="2" applyFill="1" applyAlignment="1" applyProtection="1">
      <alignment horizontal="left" vertical="top"/>
    </xf>
    <xf numFmtId="3" fontId="0" fillId="4" borderId="0" xfId="0" applyNumberFormat="1" applyFill="1" applyAlignment="1">
      <alignment horizontal="center"/>
    </xf>
    <xf numFmtId="0" fontId="6" fillId="0" borderId="0" xfId="2" applyNumberFormat="1" applyFill="1" applyAlignment="1" applyProtection="1"/>
    <xf numFmtId="0" fontId="3" fillId="0" borderId="0" xfId="0" applyFont="1" applyAlignment="1">
      <alignment horizontal="left" vertical="top" wrapText="1"/>
    </xf>
    <xf numFmtId="3" fontId="4" fillId="5" borderId="0" xfId="0" applyNumberFormat="1" applyFont="1" applyFill="1" applyAlignment="1">
      <alignment horizontal="center"/>
    </xf>
    <xf numFmtId="0" fontId="12" fillId="0" borderId="0" xfId="0" applyFont="1"/>
    <xf numFmtId="0" fontId="0" fillId="0" borderId="0" xfId="0" applyAlignment="1">
      <alignment wrapText="1"/>
    </xf>
    <xf numFmtId="0" fontId="13" fillId="2" borderId="0" xfId="0" applyFont="1" applyFill="1" applyAlignment="1">
      <alignment vertical="top" wrapText="1"/>
    </xf>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wildflower.org/plants/result.php?id_plant=aran7" TargetMode="External"/><Relationship Id="rId21" Type="http://schemas.openxmlformats.org/officeDocument/2006/relationships/hyperlink" Target="http://www.calflora.org/cgi-bin/species_query.cgi?where-taxon=Osmorhiza+occidentalis" TargetMode="External"/><Relationship Id="rId42" Type="http://schemas.openxmlformats.org/officeDocument/2006/relationships/hyperlink" Target="https://www.wildflower.org/plants/result.php?id_plant=HEMA80" TargetMode="External"/><Relationship Id="rId47" Type="http://schemas.openxmlformats.org/officeDocument/2006/relationships/hyperlink" Target="https://plants.usda.gov/core/profile?symbol=AGUR" TargetMode="External"/><Relationship Id="rId63" Type="http://schemas.openxmlformats.org/officeDocument/2006/relationships/hyperlink" Target="https://plants.usda.gov/core/profile?symbol=CARO2" TargetMode="External"/><Relationship Id="rId68" Type="http://schemas.openxmlformats.org/officeDocument/2006/relationships/hyperlink" Target="https://plants.usda.gov/core/profile?symbol=cohe" TargetMode="External"/><Relationship Id="rId84" Type="http://schemas.openxmlformats.org/officeDocument/2006/relationships/hyperlink" Target="https://plants.usda.gov/plantguide/pdf/pg_gevi2.pdf" TargetMode="External"/><Relationship Id="rId89" Type="http://schemas.openxmlformats.org/officeDocument/2006/relationships/hyperlink" Target="https://plants.usda.gov/core/profile?symbol=LUSU5" TargetMode="External"/><Relationship Id="rId16" Type="http://schemas.openxmlformats.org/officeDocument/2006/relationships/hyperlink" Target="https://plants.usda.gov/plantguide/pdf/cs_irmi.pdf" TargetMode="External"/><Relationship Id="rId11" Type="http://schemas.openxmlformats.org/officeDocument/2006/relationships/hyperlink" Target="http://www.calflora.org/cgi-bin/species_query.cgi?where-calrecnum=5519" TargetMode="External"/><Relationship Id="rId32" Type="http://schemas.openxmlformats.org/officeDocument/2006/relationships/hyperlink" Target="https://plants.usda.gov/factsheet/pdf/fs_ruhi2.pdf" TargetMode="External"/><Relationship Id="rId37" Type="http://schemas.openxmlformats.org/officeDocument/2006/relationships/hyperlink" Target="https://plants.usda.gov/factsheet/pdf/fs_soca6.pdf" TargetMode="External"/><Relationship Id="rId53" Type="http://schemas.openxmlformats.org/officeDocument/2006/relationships/hyperlink" Target="https://plants.usda.gov/core/profile?symbol=AQFO" TargetMode="External"/><Relationship Id="rId58" Type="http://schemas.openxmlformats.org/officeDocument/2006/relationships/hyperlink" Target="https://plants.usda.gov/factsheet/pdf/fs_assp.pdf" TargetMode="External"/><Relationship Id="rId74" Type="http://schemas.openxmlformats.org/officeDocument/2006/relationships/hyperlink" Target="https://plants.usda.gov/core/profile?symbol=DIAU" TargetMode="External"/><Relationship Id="rId79" Type="http://schemas.openxmlformats.org/officeDocument/2006/relationships/hyperlink" Target="https://plants.usda.gov/plantguide/pdf/pg_erni2.pdf" TargetMode="External"/><Relationship Id="rId5" Type="http://schemas.openxmlformats.org/officeDocument/2006/relationships/hyperlink" Target="https://www.wildflower.org/plants/result.php?id_plant=luar3" TargetMode="External"/><Relationship Id="rId90" Type="http://schemas.openxmlformats.org/officeDocument/2006/relationships/hyperlink" Target="https://plants.usda.gov/core/profile?symbol=MOFIF" TargetMode="External"/><Relationship Id="rId95" Type="http://schemas.openxmlformats.org/officeDocument/2006/relationships/hyperlink" Target="https://www.nrcs.usda.gov/Internet/FSE_PLANTMATERIALS/publications/idpmcpg8308.pdf" TargetMode="External"/><Relationship Id="rId22" Type="http://schemas.openxmlformats.org/officeDocument/2006/relationships/hyperlink" Target="https://www.calflora.org/cgi-bin/species_query.cgi?where-calrecnum=6158" TargetMode="External"/><Relationship Id="rId27" Type="http://schemas.openxmlformats.org/officeDocument/2006/relationships/hyperlink" Target="https://www.wildflower.org/plants/result.php?id_plant=POAR7" TargetMode="External"/><Relationship Id="rId43" Type="http://schemas.openxmlformats.org/officeDocument/2006/relationships/hyperlink" Target="https://plants.usda.gov/core/profile?symbol=HECY2" TargetMode="External"/><Relationship Id="rId48" Type="http://schemas.openxmlformats.org/officeDocument/2006/relationships/hyperlink" Target="https://plants.usda.gov/core/profile?symbol=ACRU2" TargetMode="External"/><Relationship Id="rId64" Type="http://schemas.openxmlformats.org/officeDocument/2006/relationships/hyperlink" Target="https://plants.usda.gov/core/profile?symbol=CAAN7" TargetMode="External"/><Relationship Id="rId69" Type="http://schemas.openxmlformats.org/officeDocument/2006/relationships/hyperlink" Target="https://plants.usda.gov/factsheet/pdf/fs_cola5.pdf" TargetMode="External"/><Relationship Id="rId80" Type="http://schemas.openxmlformats.org/officeDocument/2006/relationships/hyperlink" Target="https://plants.usda.gov/factsheet/pdf/fs_erum.pdf" TargetMode="External"/><Relationship Id="rId85" Type="http://schemas.openxmlformats.org/officeDocument/2006/relationships/hyperlink" Target="https://plants.usda.gov/core/profile?symbol=GICA5" TargetMode="External"/><Relationship Id="rId12" Type="http://schemas.openxmlformats.org/officeDocument/2006/relationships/hyperlink" Target="http://www.calflora.org/cgi-bin/species_query.cgi?where-taxon=Nemophila+maculata" TargetMode="External"/><Relationship Id="rId17" Type="http://schemas.openxmlformats.org/officeDocument/2006/relationships/hyperlink" Target="https://plants.usda.gov/plantguide/pdf/cs_irdo.pdf" TargetMode="External"/><Relationship Id="rId25" Type="http://schemas.openxmlformats.org/officeDocument/2006/relationships/hyperlink" Target="https://www.wildflower.org/plants/result.php?id_plant=PHTA" TargetMode="External"/><Relationship Id="rId33" Type="http://schemas.openxmlformats.org/officeDocument/2006/relationships/hyperlink" Target="https://plants.usda.gov/plantguide/pdf/pg_sivi3.pdf" TargetMode="External"/><Relationship Id="rId38" Type="http://schemas.openxmlformats.org/officeDocument/2006/relationships/hyperlink" Target="https://plants.usda.gov/plantguide/pdf/pg_spam2.pdf" TargetMode="External"/><Relationship Id="rId46" Type="http://schemas.openxmlformats.org/officeDocument/2006/relationships/hyperlink" Target="https://plants.usda.gov/core/profile?symbol=ACCO4" TargetMode="External"/><Relationship Id="rId59" Type="http://schemas.openxmlformats.org/officeDocument/2006/relationships/hyperlink" Target="https://plants.usda.gov/plantguide/pdf/pg_baho.pdf" TargetMode="External"/><Relationship Id="rId67" Type="http://schemas.openxmlformats.org/officeDocument/2006/relationships/hyperlink" Target="https://plants.usda.gov/core/profile?symbol=CLSE" TargetMode="External"/><Relationship Id="rId20" Type="http://schemas.openxmlformats.org/officeDocument/2006/relationships/hyperlink" Target="https://www.wildflower.org/plants/result.php?id_plant=oeca10" TargetMode="External"/><Relationship Id="rId41" Type="http://schemas.openxmlformats.org/officeDocument/2006/relationships/hyperlink" Target="https://www.wildflower.org/plants/result.php?id_plant=WYAM" TargetMode="External"/><Relationship Id="rId54" Type="http://schemas.openxmlformats.org/officeDocument/2006/relationships/hyperlink" Target="https://plants.usda.gov/core/profile?symbol=ARCA2" TargetMode="External"/><Relationship Id="rId62" Type="http://schemas.openxmlformats.org/officeDocument/2006/relationships/hyperlink" Target="https://plants.usda.gov/core/profile?symbol=CAQU2" TargetMode="External"/><Relationship Id="rId70" Type="http://schemas.openxmlformats.org/officeDocument/2006/relationships/hyperlink" Target="https://plants.usda.gov/factsheet/pdf/fs_coti3.pdf" TargetMode="External"/><Relationship Id="rId75" Type="http://schemas.openxmlformats.org/officeDocument/2006/relationships/hyperlink" Target="https://plants.usda.gov/core/profile?symbol=EPDE4" TargetMode="External"/><Relationship Id="rId83" Type="http://schemas.openxmlformats.org/officeDocument/2006/relationships/hyperlink" Target="https://plants.usda.gov/factsheet/pdf/fs_gaar.pdf" TargetMode="External"/><Relationship Id="rId88" Type="http://schemas.openxmlformats.org/officeDocument/2006/relationships/hyperlink" Target="https://plants.usda.gov/core/profile?symbol=LOMA3" TargetMode="External"/><Relationship Id="rId91" Type="http://schemas.openxmlformats.org/officeDocument/2006/relationships/hyperlink" Target="https://plants.usda.gov/core/profile?symbol=OEELH" TargetMode="External"/><Relationship Id="rId96" Type="http://schemas.openxmlformats.org/officeDocument/2006/relationships/hyperlink" Target="https://www.wildflower.org/plants/result.php?id_plant=laja" TargetMode="External"/><Relationship Id="rId1" Type="http://schemas.openxmlformats.org/officeDocument/2006/relationships/hyperlink" Target="https://plants.usda.gov/plantguide/pdf/pg_lodi.pdf" TargetMode="External"/><Relationship Id="rId6" Type="http://schemas.openxmlformats.org/officeDocument/2006/relationships/hyperlink" Target="https://www.wildflower.org/plants/result.php?id_plant=lubi" TargetMode="External"/><Relationship Id="rId15" Type="http://schemas.openxmlformats.org/officeDocument/2006/relationships/hyperlink" Target="https://plants.usda.gov/factsheet/pdf/fs_lipe2.pdf" TargetMode="External"/><Relationship Id="rId23" Type="http://schemas.openxmlformats.org/officeDocument/2006/relationships/hyperlink" Target="https://www.wildflower.org/plants/result.php?id_plant=pest2" TargetMode="External"/><Relationship Id="rId28" Type="http://schemas.openxmlformats.org/officeDocument/2006/relationships/hyperlink" Target="http://www.calflora.org/cgi-bin/species_query.cgi?where-taxon=Potentilla+palustris" TargetMode="External"/><Relationship Id="rId36" Type="http://schemas.openxmlformats.org/officeDocument/2006/relationships/hyperlink" Target="https://plants.usda.gov/core/profile?symbol=SICA8" TargetMode="External"/><Relationship Id="rId49" Type="http://schemas.openxmlformats.org/officeDocument/2006/relationships/hyperlink" Target="https://plants.usda.gov/core/profile?symbol=alce2" TargetMode="External"/><Relationship Id="rId57" Type="http://schemas.openxmlformats.org/officeDocument/2006/relationships/hyperlink" Target="https://plants.usda.gov/plantguide/pdf/cs_asfa.pdf" TargetMode="External"/><Relationship Id="rId10" Type="http://schemas.openxmlformats.org/officeDocument/2006/relationships/hyperlink" Target="https://plants.usda.gov/plantguide/pdf/pg_luse4.pdf" TargetMode="External"/><Relationship Id="rId31" Type="http://schemas.openxmlformats.org/officeDocument/2006/relationships/hyperlink" Target="https://plants.usda.gov/factsheet/pdf/fs_raco3.pdf" TargetMode="External"/><Relationship Id="rId44" Type="http://schemas.openxmlformats.org/officeDocument/2006/relationships/hyperlink" Target="https://www.wildflower.org/plants/result.php?id_plant=ILRI" TargetMode="External"/><Relationship Id="rId52" Type="http://schemas.openxmlformats.org/officeDocument/2006/relationships/hyperlink" Target="https://plants.usda.gov/core/profile?symbol=ANMI3" TargetMode="External"/><Relationship Id="rId60" Type="http://schemas.openxmlformats.org/officeDocument/2006/relationships/hyperlink" Target="https://plants.usda.gov/plantguide/pdf/pg_basa3.pdf" TargetMode="External"/><Relationship Id="rId65" Type="http://schemas.openxmlformats.org/officeDocument/2006/relationships/hyperlink" Target="https://plants.usda.gov/plantguide/pdf/pg_chan9.pdf" TargetMode="External"/><Relationship Id="rId73" Type="http://schemas.openxmlformats.org/officeDocument/2006/relationships/hyperlink" Target="https://plants.usda.gov/core/profile?symbol=DIPU" TargetMode="External"/><Relationship Id="rId78" Type="http://schemas.openxmlformats.org/officeDocument/2006/relationships/hyperlink" Target="https://plants.usda.gov/core/profile?symbol=ERLA5" TargetMode="External"/><Relationship Id="rId81" Type="http://schemas.openxmlformats.org/officeDocument/2006/relationships/hyperlink" Target="https://plants.usda.gov/factsheet/pdf/fs_erla6.pdf" TargetMode="External"/><Relationship Id="rId86" Type="http://schemas.openxmlformats.org/officeDocument/2006/relationships/hyperlink" Target="https://plants.usda.gov/core/profile?symbol=GRST3" TargetMode="External"/><Relationship Id="rId94" Type="http://schemas.openxmlformats.org/officeDocument/2006/relationships/hyperlink" Target="https://plants.usda.gov/plantguide/pdf/pg_syas3.pdf" TargetMode="External"/><Relationship Id="rId99" Type="http://schemas.openxmlformats.org/officeDocument/2006/relationships/hyperlink" Target="https://plants.usda.gov/factsheet/pdf/fs_hebo.pdf" TargetMode="External"/><Relationship Id="rId101" Type="http://schemas.openxmlformats.org/officeDocument/2006/relationships/printerSettings" Target="../printerSettings/printerSettings1.bin"/><Relationship Id="rId4" Type="http://schemas.openxmlformats.org/officeDocument/2006/relationships/hyperlink" Target="https://www.wildflower.org/plants/result.php?id_plant=LUAL3" TargetMode="External"/><Relationship Id="rId9" Type="http://schemas.openxmlformats.org/officeDocument/2006/relationships/hyperlink" Target="https://plants.usda.gov/factsheet/pdf/fs_luri.pdf" TargetMode="External"/><Relationship Id="rId13" Type="http://schemas.openxmlformats.org/officeDocument/2006/relationships/hyperlink" Target="https://www.calflora.org/cgi-bin/species_query.cgi?where-calrecnum=5836" TargetMode="External"/><Relationship Id="rId18" Type="http://schemas.openxmlformats.org/officeDocument/2006/relationships/hyperlink" Target="https://plants.usda.gov/plantguide/pdf/cs_irdo.pdf" TargetMode="External"/><Relationship Id="rId39" Type="http://schemas.openxmlformats.org/officeDocument/2006/relationships/hyperlink" Target="https://plants.usda.gov/core/profile?symbol=SPPA2" TargetMode="External"/><Relationship Id="rId34" Type="http://schemas.openxmlformats.org/officeDocument/2006/relationships/hyperlink" Target="https://www.calflora.org/cgi-bin/species_query.cgi?where-calrecnum=7632" TargetMode="External"/><Relationship Id="rId50" Type="http://schemas.openxmlformats.org/officeDocument/2006/relationships/hyperlink" Target="https://plants.usda.gov/core/profile?symbol=ARMA6" TargetMode="External"/><Relationship Id="rId55" Type="http://schemas.openxmlformats.org/officeDocument/2006/relationships/hyperlink" Target="https://plants.usda.gov/core/profile?symbol=ARLA8" TargetMode="External"/><Relationship Id="rId76" Type="http://schemas.openxmlformats.org/officeDocument/2006/relationships/hyperlink" Target="https://plants.usda.gov/core/profile?symbol=ERGL3" TargetMode="External"/><Relationship Id="rId97" Type="http://schemas.openxmlformats.org/officeDocument/2006/relationships/hyperlink" Target="https://plants.usda.gov/plantguide/pdf/pg_grsq.pdf" TargetMode="External"/><Relationship Id="rId7" Type="http://schemas.openxmlformats.org/officeDocument/2006/relationships/hyperlink" Target="https://www.pnwflowers.com/flower/lupinus-latifolius" TargetMode="External"/><Relationship Id="rId71" Type="http://schemas.openxmlformats.org/officeDocument/2006/relationships/hyperlink" Target="https://plants.usda.gov/core/profile?symbol=DETR2" TargetMode="External"/><Relationship Id="rId92" Type="http://schemas.openxmlformats.org/officeDocument/2006/relationships/hyperlink" Target="https://plants.usda.gov/core/profile?symbol=PLFI" TargetMode="External"/><Relationship Id="rId2" Type="http://schemas.openxmlformats.org/officeDocument/2006/relationships/hyperlink" Target="https://plants.usda.gov/plantguide/pdf/pg_lodi.pdf" TargetMode="External"/><Relationship Id="rId29" Type="http://schemas.openxmlformats.org/officeDocument/2006/relationships/hyperlink" Target="https://plants.usda.gov/core/profile?symbol=prvu" TargetMode="External"/><Relationship Id="rId24" Type="http://schemas.openxmlformats.org/officeDocument/2006/relationships/hyperlink" Target="https://www.wildflower.org/plants/result.php?id_plant=dapu5" TargetMode="External"/><Relationship Id="rId40" Type="http://schemas.openxmlformats.org/officeDocument/2006/relationships/hyperlink" Target="https://plants.usda.gov/core/profile?symbol=TROV2" TargetMode="External"/><Relationship Id="rId45" Type="http://schemas.openxmlformats.org/officeDocument/2006/relationships/hyperlink" Target="https://plants.usda.gov/core/profile?symbol=ACMI2" TargetMode="External"/><Relationship Id="rId66" Type="http://schemas.openxmlformats.org/officeDocument/2006/relationships/hyperlink" Target="https://plants.usda.gov/factsheet/pdf/fs_clam.pdf" TargetMode="External"/><Relationship Id="rId87" Type="http://schemas.openxmlformats.org/officeDocument/2006/relationships/hyperlink" Target="https://plants.usda.gov/core/profile?symbol=IRTE" TargetMode="External"/><Relationship Id="rId61" Type="http://schemas.openxmlformats.org/officeDocument/2006/relationships/hyperlink" Target="https://plants.usda.gov/core/profile?symbol=CALE4" TargetMode="External"/><Relationship Id="rId82" Type="http://schemas.openxmlformats.org/officeDocument/2006/relationships/hyperlink" Target="https://plants.usda.gov/plantguide/pdf/pg_esca2.pdf" TargetMode="External"/><Relationship Id="rId19" Type="http://schemas.openxmlformats.org/officeDocument/2006/relationships/hyperlink" Target="https://plants.usda.gov/core/profile?symbol=oesa" TargetMode="External"/><Relationship Id="rId14" Type="http://schemas.openxmlformats.org/officeDocument/2006/relationships/hyperlink" Target="https://plants.usda.gov/factsheet/pdf/fs_lipe2.pdf" TargetMode="External"/><Relationship Id="rId30" Type="http://schemas.openxmlformats.org/officeDocument/2006/relationships/hyperlink" Target="https://plants.usda.gov/plantguide/pdf/pg_raoc.pdf" TargetMode="External"/><Relationship Id="rId35" Type="http://schemas.openxmlformats.org/officeDocument/2006/relationships/hyperlink" Target="https://www.pnwflowers.com/flower/olsynium-douglasii" TargetMode="External"/><Relationship Id="rId56" Type="http://schemas.openxmlformats.org/officeDocument/2006/relationships/hyperlink" Target="https://plants.usda.gov/core/profile?symbol=ARDI8" TargetMode="External"/><Relationship Id="rId77" Type="http://schemas.openxmlformats.org/officeDocument/2006/relationships/hyperlink" Target="https://plants.usda.gov/core/profile?symbol=ERSP4" TargetMode="External"/><Relationship Id="rId100" Type="http://schemas.openxmlformats.org/officeDocument/2006/relationships/hyperlink" Target="https://plants.usda.gov/plantguide/pdf/cs_hean3.pdf" TargetMode="External"/><Relationship Id="rId8" Type="http://schemas.openxmlformats.org/officeDocument/2006/relationships/hyperlink" Target="https://plants.usda.gov/plantguide/pdf/pg_lupo2.pdf" TargetMode="External"/><Relationship Id="rId51" Type="http://schemas.openxmlformats.org/officeDocument/2006/relationships/hyperlink" Target="https://plants.usda.gov/core/profile?symbol=ANMA" TargetMode="External"/><Relationship Id="rId72" Type="http://schemas.openxmlformats.org/officeDocument/2006/relationships/hyperlink" Target="https://plants.usda.gov/core/profile?symbol=DIFO" TargetMode="External"/><Relationship Id="rId93" Type="http://schemas.openxmlformats.org/officeDocument/2006/relationships/hyperlink" Target="https://plants.usda.gov/core/profile?symbol=SOGI" TargetMode="External"/><Relationship Id="rId98" Type="http://schemas.openxmlformats.org/officeDocument/2006/relationships/hyperlink" Target="https://www.wildflower.org/plants/result.php?id_plant=bice" TargetMode="External"/><Relationship Id="rId3" Type="http://schemas.openxmlformats.org/officeDocument/2006/relationships/hyperlink" Target="https://www.calflora.org/cgi-bin/species_query.cgi?where-calrecnum=12131"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plants.usda.gov/core/profile?symbol=SOSI2" TargetMode="External"/><Relationship Id="rId21" Type="http://schemas.openxmlformats.org/officeDocument/2006/relationships/hyperlink" Target="https://plants.usda.gov/core/profile?symbol=SAVE4" TargetMode="External"/><Relationship Id="rId42" Type="http://schemas.openxmlformats.org/officeDocument/2006/relationships/hyperlink" Target="https://plants.usda.gov/core/profile?symbol=BEGL" TargetMode="External"/><Relationship Id="rId47" Type="http://schemas.openxmlformats.org/officeDocument/2006/relationships/hyperlink" Target="https://plants.usda.gov/core/profile?symbol=CEVE" TargetMode="External"/><Relationship Id="rId63" Type="http://schemas.openxmlformats.org/officeDocument/2006/relationships/hyperlink" Target="https://plants.usda.gov/core/profile?symbol=frpu7" TargetMode="External"/><Relationship Id="rId68" Type="http://schemas.openxmlformats.org/officeDocument/2006/relationships/hyperlink" Target="http://nwconifers.com/nwhi/wlarch.htm" TargetMode="External"/><Relationship Id="rId84" Type="http://schemas.openxmlformats.org/officeDocument/2006/relationships/hyperlink" Target="https://plants.usda.gov/core/profile?symbol=pico" TargetMode="External"/><Relationship Id="rId89" Type="http://schemas.openxmlformats.org/officeDocument/2006/relationships/hyperlink" Target="https://plants.usda.gov/plantguide/pdf/cs_pobat.pdf" TargetMode="External"/><Relationship Id="rId112" Type="http://schemas.openxmlformats.org/officeDocument/2006/relationships/hyperlink" Target="https://plants.usda.gov/core/profile?symbol=SAHO" TargetMode="External"/><Relationship Id="rId16" Type="http://schemas.openxmlformats.org/officeDocument/2006/relationships/hyperlink" Target="https://plants.usda.gov/core/profile?symbol=ROGY" TargetMode="External"/><Relationship Id="rId107" Type="http://schemas.openxmlformats.org/officeDocument/2006/relationships/hyperlink" Target="https://plants.usda.gov/core/profile?symbol=ROPI2" TargetMode="External"/><Relationship Id="rId11" Type="http://schemas.openxmlformats.org/officeDocument/2006/relationships/hyperlink" Target="https://plants.usda.gov/factsheet/pdf/fs_oece.pdf" TargetMode="External"/><Relationship Id="rId32" Type="http://schemas.openxmlformats.org/officeDocument/2006/relationships/hyperlink" Target="https://plants.usda.gov/factsheet/pdf/fs_aruv.pdf" TargetMode="External"/><Relationship Id="rId37" Type="http://schemas.openxmlformats.org/officeDocument/2006/relationships/hyperlink" Target="https://plants.usda.gov/plantguide/pdf/pg_arno4.pdf" TargetMode="External"/><Relationship Id="rId53" Type="http://schemas.openxmlformats.org/officeDocument/2006/relationships/hyperlink" Target="https://plants.usda.gov/core/profile?symbol=CLHI" TargetMode="External"/><Relationship Id="rId58" Type="http://schemas.openxmlformats.org/officeDocument/2006/relationships/hyperlink" Target="https://plants.usda.gov/plantguide/pdf/pg_crdo2.pdf" TargetMode="External"/><Relationship Id="rId74" Type="http://schemas.openxmlformats.org/officeDocument/2006/relationships/hyperlink" Target="http://nativeplantspnw.com/pacific-crabapple-malus-fusca/" TargetMode="External"/><Relationship Id="rId79" Type="http://schemas.openxmlformats.org/officeDocument/2006/relationships/hyperlink" Target="https://plants.usda.gov/plantguide/pdf/pg_pien.pdf" TargetMode="External"/><Relationship Id="rId102" Type="http://schemas.openxmlformats.org/officeDocument/2006/relationships/hyperlink" Target="https://plants.usda.gov/core/profile?symbol=RIMO2" TargetMode="External"/><Relationship Id="rId123" Type="http://schemas.openxmlformats.org/officeDocument/2006/relationships/hyperlink" Target="https://plants.usda.gov/core/profile?symbol=THPL" TargetMode="External"/><Relationship Id="rId128" Type="http://schemas.openxmlformats.org/officeDocument/2006/relationships/hyperlink" Target="https://plants.usda.gov/core/profile?symbol=VAPA" TargetMode="External"/><Relationship Id="rId5" Type="http://schemas.openxmlformats.org/officeDocument/2006/relationships/hyperlink" Target="https://plants.usda.gov/core/profile?symbol=ABMA" TargetMode="External"/><Relationship Id="rId90" Type="http://schemas.openxmlformats.org/officeDocument/2006/relationships/hyperlink" Target="https://plants.usda.gov/plantguide/pdf/cs_prem.pdf" TargetMode="External"/><Relationship Id="rId95" Type="http://schemas.openxmlformats.org/officeDocument/2006/relationships/hyperlink" Target="https://plants.usda.gov/plantguide/pdf/pg_quga4.pdf" TargetMode="External"/><Relationship Id="rId22" Type="http://schemas.openxmlformats.org/officeDocument/2006/relationships/hyperlink" Target="https://plants.usda.gov/plantguide/pdf/cs_potr5.pdf" TargetMode="External"/><Relationship Id="rId27" Type="http://schemas.openxmlformats.org/officeDocument/2006/relationships/hyperlink" Target="https://plants.usda.gov/factsheet/pdf/fs_alvis.pdf" TargetMode="External"/><Relationship Id="rId43" Type="http://schemas.openxmlformats.org/officeDocument/2006/relationships/hyperlink" Target="https://plants.usda.gov/plantguide/pdf/pg_bepa.pdf" TargetMode="External"/><Relationship Id="rId48" Type="http://schemas.openxmlformats.org/officeDocument/2006/relationships/hyperlink" Target="https://plants.usda.gov/factsheet/pdf/fs_ceor9.pdf" TargetMode="External"/><Relationship Id="rId64" Type="http://schemas.openxmlformats.org/officeDocument/2006/relationships/hyperlink" Target="https://plants.usda.gov/core/profile?symbol=frpu7" TargetMode="External"/><Relationship Id="rId69" Type="http://schemas.openxmlformats.org/officeDocument/2006/relationships/hyperlink" Target="https://plants.usda.gov/core/profile?symbol=loci3" TargetMode="External"/><Relationship Id="rId113" Type="http://schemas.openxmlformats.org/officeDocument/2006/relationships/hyperlink" Target="https://plants.usda.gov/core/profile?symbol=SALUL" TargetMode="External"/><Relationship Id="rId118" Type="http://schemas.openxmlformats.org/officeDocument/2006/relationships/hyperlink" Target="https://plants.usda.gov/core/profile?symbol=SPDO" TargetMode="External"/><Relationship Id="rId80" Type="http://schemas.openxmlformats.org/officeDocument/2006/relationships/hyperlink" Target="https://plants.usda.gov/plantguide/pdf/pg_pipu.pdf" TargetMode="External"/><Relationship Id="rId85" Type="http://schemas.openxmlformats.org/officeDocument/2006/relationships/hyperlink" Target="https://plants.usda.gov/core/profile?symbol=PIFL2" TargetMode="External"/><Relationship Id="rId12" Type="http://schemas.openxmlformats.org/officeDocument/2006/relationships/hyperlink" Target="https://plants.usda.gov/core/profile?symbol=PIMO3" TargetMode="External"/><Relationship Id="rId17" Type="http://schemas.openxmlformats.org/officeDocument/2006/relationships/hyperlink" Target="https://plants.usda.gov/core/profile?symbol=SARA2" TargetMode="External"/><Relationship Id="rId33" Type="http://schemas.openxmlformats.org/officeDocument/2006/relationships/hyperlink" Target="https://plants.usda.gov/core/profile?symbol=ARCA13" TargetMode="External"/><Relationship Id="rId38" Type="http://schemas.openxmlformats.org/officeDocument/2006/relationships/hyperlink" Target="https://plants.usda.gov/plantguide/pdf/pg_artrv.pdf" TargetMode="External"/><Relationship Id="rId59" Type="http://schemas.openxmlformats.org/officeDocument/2006/relationships/hyperlink" Target="https://plants.usda.gov/plantguide/pdf/pg_elco.pdf" TargetMode="External"/><Relationship Id="rId103" Type="http://schemas.openxmlformats.org/officeDocument/2006/relationships/hyperlink" Target="https://plants.usda.gov/factsheet/pdf/fs_risa.pdf" TargetMode="External"/><Relationship Id="rId108" Type="http://schemas.openxmlformats.org/officeDocument/2006/relationships/hyperlink" Target="https://plants.usda.gov/core/profile?symbol=rowo" TargetMode="External"/><Relationship Id="rId124" Type="http://schemas.openxmlformats.org/officeDocument/2006/relationships/hyperlink" Target="https://plants.usda.gov/core/profile?symbol=TSHE" TargetMode="External"/><Relationship Id="rId129" Type="http://schemas.openxmlformats.org/officeDocument/2006/relationships/hyperlink" Target="https://plants.usda.gov/core/profile?symbol=VICA5" TargetMode="External"/><Relationship Id="rId54" Type="http://schemas.openxmlformats.org/officeDocument/2006/relationships/hyperlink" Target="https://plants.usda.gov/core/profile?symbol=COCA13" TargetMode="External"/><Relationship Id="rId70" Type="http://schemas.openxmlformats.org/officeDocument/2006/relationships/hyperlink" Target="https://plants.usda.gov/factsheet/pdf/fs_loin5.pdf" TargetMode="External"/><Relationship Id="rId75" Type="http://schemas.openxmlformats.org/officeDocument/2006/relationships/hyperlink" Target="http://dendro.cnre.vt.edu/dendrology/syllabus/factsheet.cfm?ID=685" TargetMode="External"/><Relationship Id="rId91" Type="http://schemas.openxmlformats.org/officeDocument/2006/relationships/hyperlink" Target="https://plants.usda.gov/factsheet/pdf/fs_prvi.pdf" TargetMode="External"/><Relationship Id="rId96" Type="http://schemas.openxmlformats.org/officeDocument/2006/relationships/hyperlink" Target="https://plants.usda.gov/core/profile?symbol=RHMA3" TargetMode="External"/><Relationship Id="rId1" Type="http://schemas.openxmlformats.org/officeDocument/2006/relationships/hyperlink" Target="https://plants.usda.gov/plantguide/pdf/pg_abam.pdf" TargetMode="External"/><Relationship Id="rId6" Type="http://schemas.openxmlformats.org/officeDocument/2006/relationships/hyperlink" Target="https://plants.usda.gov/core/profile?symbol=ABPR" TargetMode="External"/><Relationship Id="rId23" Type="http://schemas.openxmlformats.org/officeDocument/2006/relationships/hyperlink" Target="https://plants.usda.gov/core/profile?symbol=pust" TargetMode="External"/><Relationship Id="rId28" Type="http://schemas.openxmlformats.org/officeDocument/2006/relationships/hyperlink" Target="https://plants.usda.gov/plantguide/pdf/pg_amal2.pdf" TargetMode="External"/><Relationship Id="rId49" Type="http://schemas.openxmlformats.org/officeDocument/2006/relationships/hyperlink" Target="https://plants.usda.gov/core/profile?symbol=cele3" TargetMode="External"/><Relationship Id="rId114" Type="http://schemas.openxmlformats.org/officeDocument/2006/relationships/hyperlink" Target="https://plants.usda.gov/core/profile?symbol=SASC" TargetMode="External"/><Relationship Id="rId119" Type="http://schemas.openxmlformats.org/officeDocument/2006/relationships/hyperlink" Target="https://plants.usda.gov/core/profile?symbol=SYMO" TargetMode="External"/><Relationship Id="rId44" Type="http://schemas.openxmlformats.org/officeDocument/2006/relationships/hyperlink" Target="https://plants.usda.gov/plantguide/pdf/pg_cade27.pdf" TargetMode="External"/><Relationship Id="rId60" Type="http://schemas.openxmlformats.org/officeDocument/2006/relationships/hyperlink" Target="https://plants.usda.gov/plantguide/pdf/cs_epvi.pdf" TargetMode="External"/><Relationship Id="rId65" Type="http://schemas.openxmlformats.org/officeDocument/2006/relationships/hyperlink" Target="https://plants.usda.gov/core/profile?symbol=HODI" TargetMode="External"/><Relationship Id="rId81" Type="http://schemas.openxmlformats.org/officeDocument/2006/relationships/hyperlink" Target="https://plants.usda.gov/plantguide/pdf/cs_pisi.pdf" TargetMode="External"/><Relationship Id="rId86" Type="http://schemas.openxmlformats.org/officeDocument/2006/relationships/hyperlink" Target="https://plants.usda.gov/core/profile?symbol=pimu" TargetMode="External"/><Relationship Id="rId130" Type="http://schemas.openxmlformats.org/officeDocument/2006/relationships/printerSettings" Target="../printerSettings/printerSettings2.bin"/><Relationship Id="rId13" Type="http://schemas.openxmlformats.org/officeDocument/2006/relationships/hyperlink" Target="http://www.calflora.org/cgi-bin/species_query.cgi?where-taxon=Quercus+sadleriana" TargetMode="External"/><Relationship Id="rId18" Type="http://schemas.openxmlformats.org/officeDocument/2006/relationships/hyperlink" Target="https://plants.usda.gov/core/profile?symbol=SPBE2" TargetMode="External"/><Relationship Id="rId39" Type="http://schemas.openxmlformats.org/officeDocument/2006/relationships/hyperlink" Target="https://plants.usda.gov/factsheet/pdf/fs_atca2.pdf" TargetMode="External"/><Relationship Id="rId109" Type="http://schemas.openxmlformats.org/officeDocument/2006/relationships/hyperlink" Target="https://plants.usda.gov/core/profile?symbol=RUPA" TargetMode="External"/><Relationship Id="rId34" Type="http://schemas.openxmlformats.org/officeDocument/2006/relationships/hyperlink" Target="https://plants.usda.gov/plantguide/pdf/cs_arlu.pdf" TargetMode="External"/><Relationship Id="rId50" Type="http://schemas.openxmlformats.org/officeDocument/2006/relationships/hyperlink" Target="http://www.conifers.org/cu/Chamaecyparis_lawsoniana.php" TargetMode="External"/><Relationship Id="rId55" Type="http://schemas.openxmlformats.org/officeDocument/2006/relationships/hyperlink" Target="https://plants.usda.gov/core/profile?symbol=CONU4" TargetMode="External"/><Relationship Id="rId76" Type="http://schemas.openxmlformats.org/officeDocument/2006/relationships/hyperlink" Target="https://plants.usda.gov/plantguide/pdf/cs_moca6.pdf" TargetMode="External"/><Relationship Id="rId97" Type="http://schemas.openxmlformats.org/officeDocument/2006/relationships/hyperlink" Target="https://plants.usda.gov/factsheet/pdf/fs_rhgl.pdf" TargetMode="External"/><Relationship Id="rId104" Type="http://schemas.openxmlformats.org/officeDocument/2006/relationships/hyperlink" Target="https://plants.usda.gov/core/profile?symbol=RIVI3" TargetMode="External"/><Relationship Id="rId120" Type="http://schemas.openxmlformats.org/officeDocument/2006/relationships/hyperlink" Target="https://plants.usda.gov/core/profile?symbol=SYOC" TargetMode="External"/><Relationship Id="rId125" Type="http://schemas.openxmlformats.org/officeDocument/2006/relationships/hyperlink" Target="https://plants.usda.gov/core/profile?symbol=TSHE" TargetMode="External"/><Relationship Id="rId7" Type="http://schemas.openxmlformats.org/officeDocument/2006/relationships/hyperlink" Target="https://plants.usda.gov/plantguide/pdf/pg_acci.pdf" TargetMode="External"/><Relationship Id="rId71" Type="http://schemas.openxmlformats.org/officeDocument/2006/relationships/hyperlink" Target="https://plants.usda.gov/core/profile?symbol=MAAQ2" TargetMode="External"/><Relationship Id="rId92" Type="http://schemas.openxmlformats.org/officeDocument/2006/relationships/hyperlink" Target="https://plants.usda.gov/factsheet/pdf/fs_psme.pdf" TargetMode="External"/><Relationship Id="rId2" Type="http://schemas.openxmlformats.org/officeDocument/2006/relationships/hyperlink" Target="https://plants.usda.gov/factsheet/pdf/fs_abco.pdf" TargetMode="External"/><Relationship Id="rId29" Type="http://schemas.openxmlformats.org/officeDocument/2006/relationships/hyperlink" Target="https://plants.usda.gov/factsheet/pdf/fs_amut.pdf" TargetMode="External"/><Relationship Id="rId24" Type="http://schemas.openxmlformats.org/officeDocument/2006/relationships/hyperlink" Target="https://plants.usda.gov/plantguide/pdf/pg_acgl.pdf" TargetMode="External"/><Relationship Id="rId40" Type="http://schemas.openxmlformats.org/officeDocument/2006/relationships/hyperlink" Target="https://plants.usda.gov/core/profile?symbol=ATCO" TargetMode="External"/><Relationship Id="rId45" Type="http://schemas.openxmlformats.org/officeDocument/2006/relationships/hyperlink" Target="https://plants.usda.gov/core/profile?symbol=cein3" TargetMode="External"/><Relationship Id="rId66" Type="http://schemas.openxmlformats.org/officeDocument/2006/relationships/hyperlink" Target="https://plants.usda.gov/core/profile?symbol=JUOC" TargetMode="External"/><Relationship Id="rId87" Type="http://schemas.openxmlformats.org/officeDocument/2006/relationships/hyperlink" Target="https://plants.usda.gov/factsheet/pdf/fs_pipo.pdf" TargetMode="External"/><Relationship Id="rId110" Type="http://schemas.openxmlformats.org/officeDocument/2006/relationships/hyperlink" Target="https://plants.usda.gov/core/profile?symbol=RUSP" TargetMode="External"/><Relationship Id="rId115" Type="http://schemas.openxmlformats.org/officeDocument/2006/relationships/hyperlink" Target="https://plants.usda.gov/core/profile?symbol=SASI2" TargetMode="External"/><Relationship Id="rId61" Type="http://schemas.openxmlformats.org/officeDocument/2006/relationships/hyperlink" Target="https://plants.usda.gov/plantguide/pdf/cs_epvi.pdf" TargetMode="External"/><Relationship Id="rId82" Type="http://schemas.openxmlformats.org/officeDocument/2006/relationships/hyperlink" Target="http://conifersociety.org/conifers/conifer/pinus/aristata/" TargetMode="External"/><Relationship Id="rId19" Type="http://schemas.openxmlformats.org/officeDocument/2006/relationships/hyperlink" Target="https://plants.usda.gov/core/profile?symbol=syal" TargetMode="External"/><Relationship Id="rId14" Type="http://schemas.openxmlformats.org/officeDocument/2006/relationships/hyperlink" Target="https://gobotany.newenglandwild.org/species/rhamnus/alnifolia/" TargetMode="External"/><Relationship Id="rId30" Type="http://schemas.openxmlformats.org/officeDocument/2006/relationships/hyperlink" Target="https://plants.usda.gov/factsheet/pdf/fs_amut.pdf" TargetMode="External"/><Relationship Id="rId35" Type="http://schemas.openxmlformats.org/officeDocument/2006/relationships/hyperlink" Target="https://plants.usda.gov/plantguide/pdf/pg_arno4.pdf" TargetMode="External"/><Relationship Id="rId56" Type="http://schemas.openxmlformats.org/officeDocument/2006/relationships/hyperlink" Target="https://plants.usda.gov/core/profile?symbol=CONU4" TargetMode="External"/><Relationship Id="rId77" Type="http://schemas.openxmlformats.org/officeDocument/2006/relationships/hyperlink" Target="https://plants.usda.gov/factsheet/pdf/fs_phle4.pdf" TargetMode="External"/><Relationship Id="rId100" Type="http://schemas.openxmlformats.org/officeDocument/2006/relationships/hyperlink" Target="https://plants.usda.gov/core/profile?symbol=RICE" TargetMode="External"/><Relationship Id="rId105" Type="http://schemas.openxmlformats.org/officeDocument/2006/relationships/hyperlink" Target="https://plants.usda.gov/core/profile?symbol=ROPS" TargetMode="External"/><Relationship Id="rId126" Type="http://schemas.openxmlformats.org/officeDocument/2006/relationships/hyperlink" Target="https://plants.usda.gov/core/profile?symbol=VAAL3" TargetMode="External"/><Relationship Id="rId8" Type="http://schemas.openxmlformats.org/officeDocument/2006/relationships/hyperlink" Target="https://plants.usda.gov/plantguide/pdf/cs_arme.pdf" TargetMode="External"/><Relationship Id="rId51" Type="http://schemas.openxmlformats.org/officeDocument/2006/relationships/hyperlink" Target="https://plants.usda.gov/plantguide/pdf/pg_chvi8.pdf" TargetMode="External"/><Relationship Id="rId72" Type="http://schemas.openxmlformats.org/officeDocument/2006/relationships/hyperlink" Target="https://plants.usda.gov/core/profile?symbol=MANE2" TargetMode="External"/><Relationship Id="rId93" Type="http://schemas.openxmlformats.org/officeDocument/2006/relationships/hyperlink" Target="https://plants.usda.gov/factsheet/pdf/fs_putr2.pdf" TargetMode="External"/><Relationship Id="rId98" Type="http://schemas.openxmlformats.org/officeDocument/2006/relationships/hyperlink" Target="https://plants.usda.gov/plantguide/pdf/cs_rhtr.pdf" TargetMode="External"/><Relationship Id="rId121" Type="http://schemas.openxmlformats.org/officeDocument/2006/relationships/hyperlink" Target="https://plants.usda.gov/core/profile?symbol=SYOR2" TargetMode="External"/><Relationship Id="rId3" Type="http://schemas.openxmlformats.org/officeDocument/2006/relationships/hyperlink" Target="https://plants.usda.gov/plantguide/pdf/pg_abgr.pdf" TargetMode="External"/><Relationship Id="rId25" Type="http://schemas.openxmlformats.org/officeDocument/2006/relationships/hyperlink" Target="https://plants.usda.gov/plantguide/pdf/pg_acma3.pdf" TargetMode="External"/><Relationship Id="rId46" Type="http://schemas.openxmlformats.org/officeDocument/2006/relationships/hyperlink" Target="https://plants.usda.gov/core/profile?symbol=CESA" TargetMode="External"/><Relationship Id="rId67" Type="http://schemas.openxmlformats.org/officeDocument/2006/relationships/hyperlink" Target="https://plants.usda.gov/core/profile?symbol=KRLA2" TargetMode="External"/><Relationship Id="rId116" Type="http://schemas.openxmlformats.org/officeDocument/2006/relationships/hyperlink" Target="https://plants.usda.gov/core/profile?symbol=SANIC5" TargetMode="External"/><Relationship Id="rId20" Type="http://schemas.openxmlformats.org/officeDocument/2006/relationships/hyperlink" Target="https://plants.usda.gov/core/profile?symbol=SHAR" TargetMode="External"/><Relationship Id="rId41" Type="http://schemas.openxmlformats.org/officeDocument/2006/relationships/hyperlink" Target="https://plants.usda.gov/plantguide/pdf/pg_bapi.pdf" TargetMode="External"/><Relationship Id="rId62" Type="http://schemas.openxmlformats.org/officeDocument/2006/relationships/hyperlink" Target="https://plants.usda.gov/core/profile?symbol=FRLA" TargetMode="External"/><Relationship Id="rId83" Type="http://schemas.openxmlformats.org/officeDocument/2006/relationships/hyperlink" Target="http://www.conifers.org/pi/Pinus_attenuata.php" TargetMode="External"/><Relationship Id="rId88" Type="http://schemas.openxmlformats.org/officeDocument/2006/relationships/hyperlink" Target="https://plants.usda.gov/plantguide/pdf/cs_pisa2.pdf" TargetMode="External"/><Relationship Id="rId111" Type="http://schemas.openxmlformats.org/officeDocument/2006/relationships/hyperlink" Target="https://plants.usda.gov/core/profile?symbol=SAEX" TargetMode="External"/><Relationship Id="rId15" Type="http://schemas.openxmlformats.org/officeDocument/2006/relationships/hyperlink" Target="http://www.calflora.org/cgi-bin/species_query.cgi?where-calrecnum=7114" TargetMode="External"/><Relationship Id="rId36" Type="http://schemas.openxmlformats.org/officeDocument/2006/relationships/hyperlink" Target="https://plants.usda.gov/plantguide/pdf/pg_arno4.pdf" TargetMode="External"/><Relationship Id="rId57" Type="http://schemas.openxmlformats.org/officeDocument/2006/relationships/hyperlink" Target="https://plants.usda.gov/plantguide/pdf/pg_crch.pdf" TargetMode="External"/><Relationship Id="rId106" Type="http://schemas.openxmlformats.org/officeDocument/2006/relationships/hyperlink" Target="https://plants.usda.gov/core/profile?symbol=RONU" TargetMode="External"/><Relationship Id="rId127" Type="http://schemas.openxmlformats.org/officeDocument/2006/relationships/hyperlink" Target="https://plants.usda.gov/core/profile?symbol=VAOV2" TargetMode="External"/><Relationship Id="rId10" Type="http://schemas.openxmlformats.org/officeDocument/2006/relationships/hyperlink" Target="https://plants.usda.gov/plantguide/pdf/pg_erfa2.pdf" TargetMode="External"/><Relationship Id="rId31" Type="http://schemas.openxmlformats.org/officeDocument/2006/relationships/hyperlink" Target="https://plants.usda.gov/plantguide/pdf/pg_arpa6.pdf" TargetMode="External"/><Relationship Id="rId52" Type="http://schemas.openxmlformats.org/officeDocument/2006/relationships/hyperlink" Target="https://plants.usda.gov/core/profile?symbol=CLCO2" TargetMode="External"/><Relationship Id="rId73" Type="http://schemas.openxmlformats.org/officeDocument/2006/relationships/hyperlink" Target="https://plants.usda.gov/core/profile?symbol=MARE11" TargetMode="External"/><Relationship Id="rId78" Type="http://schemas.openxmlformats.org/officeDocument/2006/relationships/hyperlink" Target="https://plants.usda.gov/factsheet/pdf/fs_phca11.pdf" TargetMode="External"/><Relationship Id="rId94" Type="http://schemas.openxmlformats.org/officeDocument/2006/relationships/hyperlink" Target="https://plants.usda.gov/plantguide/pdf/cs_qudo.pdf" TargetMode="External"/><Relationship Id="rId99" Type="http://schemas.openxmlformats.org/officeDocument/2006/relationships/hyperlink" Target="https://plants.usda.gov/plantguide/pdf/cs_riau.pdf" TargetMode="External"/><Relationship Id="rId101" Type="http://schemas.openxmlformats.org/officeDocument/2006/relationships/hyperlink" Target="https://plants.usda.gov/core/profile?symbol=RILA3" TargetMode="External"/><Relationship Id="rId122" Type="http://schemas.openxmlformats.org/officeDocument/2006/relationships/hyperlink" Target="https://plants.usda.gov/core/profile?symbol=tabr2" TargetMode="External"/><Relationship Id="rId4" Type="http://schemas.openxmlformats.org/officeDocument/2006/relationships/hyperlink" Target="https://plants.usda.gov/plantguide/pdf/pg_abla.pdf" TargetMode="External"/><Relationship Id="rId9" Type="http://schemas.openxmlformats.org/officeDocument/2006/relationships/hyperlink" Target="https://plants.usda.gov/plantguide/pdf/pg_beoc2.pdf" TargetMode="External"/><Relationship Id="rId26" Type="http://schemas.openxmlformats.org/officeDocument/2006/relationships/hyperlink" Target="https://plants.usda.gov/plantguide/pdf/cs_alru2.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plants.usda.gov/core/profile?symbol=POPA2" TargetMode="External"/><Relationship Id="rId21" Type="http://schemas.openxmlformats.org/officeDocument/2006/relationships/hyperlink" Target="https://www.fs.fed.us/database/feis/plants/graminoid/arclat/all.html" TargetMode="External"/><Relationship Id="rId42" Type="http://schemas.openxmlformats.org/officeDocument/2006/relationships/hyperlink" Target="https://plants.usda.gov/core/profile?symbol=CACU5" TargetMode="External"/><Relationship Id="rId63" Type="http://schemas.openxmlformats.org/officeDocument/2006/relationships/hyperlink" Target="https://www.plants.usda.gov/core/profile?symbol=CAVE6" TargetMode="External"/><Relationship Id="rId84" Type="http://schemas.openxmlformats.org/officeDocument/2006/relationships/hyperlink" Target="https://plants.usda.gov/core/profile?symbol=FEOV" TargetMode="External"/><Relationship Id="rId16" Type="http://schemas.openxmlformats.org/officeDocument/2006/relationships/hyperlink" Target="https://plants.usda.gov/core/profile?symbol=AGEX" TargetMode="External"/><Relationship Id="rId107" Type="http://schemas.openxmlformats.org/officeDocument/2006/relationships/hyperlink" Target="https://plants.usda.gov/core/profile?symbol=LEOR" TargetMode="External"/><Relationship Id="rId11" Type="http://schemas.openxmlformats.org/officeDocument/2006/relationships/hyperlink" Target="https://plants.usda.gov/core/profile?symbol=FEOC" TargetMode="External"/><Relationship Id="rId32" Type="http://schemas.openxmlformats.org/officeDocument/2006/relationships/hyperlink" Target="https://plants.usda.gov/plantguide/pdf/pg_boda2.pdf" TargetMode="External"/><Relationship Id="rId37" Type="http://schemas.openxmlformats.org/officeDocument/2006/relationships/hyperlink" Target="https://plants.usda.gov/core/profile?symbol=CAAN15" TargetMode="External"/><Relationship Id="rId53" Type="http://schemas.openxmlformats.org/officeDocument/2006/relationships/hyperlink" Target="https://plants.usda.gov/core/profile?symbol=cane2" TargetMode="External"/><Relationship Id="rId58" Type="http://schemas.openxmlformats.org/officeDocument/2006/relationships/hyperlink" Target="https://plants.usda.gov/core/profile?symbol=casc11" TargetMode="External"/><Relationship Id="rId74" Type="http://schemas.openxmlformats.org/officeDocument/2006/relationships/hyperlink" Target="https://plants.usda.gov/core/profile?symbol=ELPA3" TargetMode="External"/><Relationship Id="rId79" Type="http://schemas.openxmlformats.org/officeDocument/2006/relationships/hyperlink" Target="https://plants.usda.gov/core/profile?symbol=LETR5" TargetMode="External"/><Relationship Id="rId102" Type="http://schemas.openxmlformats.org/officeDocument/2006/relationships/hyperlink" Target="https://plants.usda.gov/core/profile?symbol=JUEN" TargetMode="External"/><Relationship Id="rId123" Type="http://schemas.openxmlformats.org/officeDocument/2006/relationships/hyperlink" Target="https://plants.usda.gov/core/profile?symbol=SCCY" TargetMode="External"/><Relationship Id="rId128" Type="http://schemas.openxmlformats.org/officeDocument/2006/relationships/hyperlink" Target="https://plants.usda.gov/core/profile?symbol=SPPE" TargetMode="External"/><Relationship Id="rId5" Type="http://schemas.openxmlformats.org/officeDocument/2006/relationships/hyperlink" Target="https://plants.usda.gov/core/profile?symbol=POPR" TargetMode="External"/><Relationship Id="rId90" Type="http://schemas.openxmlformats.org/officeDocument/2006/relationships/hyperlink" Target="https://plants.usda.gov/core/profile?symbol=GLST" TargetMode="External"/><Relationship Id="rId95" Type="http://schemas.openxmlformats.org/officeDocument/2006/relationships/hyperlink" Target="https://plants.usda.gov/core/profile?symbol=HECOC8" TargetMode="External"/><Relationship Id="rId22" Type="http://schemas.openxmlformats.org/officeDocument/2006/relationships/hyperlink" Target="https://plants.usda.gov/core/profile?symbol=arpu9" TargetMode="External"/><Relationship Id="rId27" Type="http://schemas.openxmlformats.org/officeDocument/2006/relationships/hyperlink" Target="https://plants.usda.gov/core/profile?symbol=BOCU" TargetMode="External"/><Relationship Id="rId43" Type="http://schemas.openxmlformats.org/officeDocument/2006/relationships/hyperlink" Target="https://plants.usda.gov/core/profile?symbol=CADE8" TargetMode="External"/><Relationship Id="rId48" Type="http://schemas.openxmlformats.org/officeDocument/2006/relationships/hyperlink" Target="https://plants.usda.gov/core/profile?symbol=cale8" TargetMode="External"/><Relationship Id="rId64" Type="http://schemas.openxmlformats.org/officeDocument/2006/relationships/hyperlink" Target="https://www.plants.usda.gov/core/profile?symbol=CAVU2" TargetMode="External"/><Relationship Id="rId69" Type="http://schemas.openxmlformats.org/officeDocument/2006/relationships/hyperlink" Target="https://plants.usda.gov/core/profile?symbol=DEBE2" TargetMode="External"/><Relationship Id="rId113" Type="http://schemas.openxmlformats.org/officeDocument/2006/relationships/hyperlink" Target="https://plants.usda.gov/core/profile?symbol=POAL2" TargetMode="External"/><Relationship Id="rId118" Type="http://schemas.openxmlformats.org/officeDocument/2006/relationships/hyperlink" Target="https://plants.usda.gov/core/profile?symbol=pssp6" TargetMode="External"/><Relationship Id="rId134" Type="http://schemas.openxmlformats.org/officeDocument/2006/relationships/hyperlink" Target="https://plants.usda.gov/core/profile?symbol=TRMA20" TargetMode="External"/><Relationship Id="rId80" Type="http://schemas.openxmlformats.org/officeDocument/2006/relationships/hyperlink" Target="https://plants.usda.gov/core/profile?symbol=ELWA2" TargetMode="External"/><Relationship Id="rId85" Type="http://schemas.openxmlformats.org/officeDocument/2006/relationships/hyperlink" Target="https://plants.usda.gov/core/profile?symbol=FEIDR2" TargetMode="External"/><Relationship Id="rId12" Type="http://schemas.openxmlformats.org/officeDocument/2006/relationships/hyperlink" Target="https://plants.usda.gov/core/profile?symbol=ELAL7" TargetMode="External"/><Relationship Id="rId17" Type="http://schemas.openxmlformats.org/officeDocument/2006/relationships/hyperlink" Target="https://plants.usda.gov/core/profile?symbol=AGID" TargetMode="External"/><Relationship Id="rId33" Type="http://schemas.openxmlformats.org/officeDocument/2006/relationships/hyperlink" Target="https://plants.usda.gov/core/profile?symbol=CACA4" TargetMode="External"/><Relationship Id="rId38" Type="http://schemas.openxmlformats.org/officeDocument/2006/relationships/hyperlink" Target="https://plants.usda.gov/core/profile?symbol=CAAP3" TargetMode="External"/><Relationship Id="rId59" Type="http://schemas.openxmlformats.org/officeDocument/2006/relationships/hyperlink" Target="https://plants.usda.gov/core/profile?symbol=CASI2" TargetMode="External"/><Relationship Id="rId103" Type="http://schemas.openxmlformats.org/officeDocument/2006/relationships/hyperlink" Target="https://plants.usda.gov/core/profile?symbol=JUPA2" TargetMode="External"/><Relationship Id="rId108" Type="http://schemas.openxmlformats.org/officeDocument/2006/relationships/hyperlink" Target="https://plants.usda.gov/core/profile?symbol=MESM" TargetMode="External"/><Relationship Id="rId124" Type="http://schemas.openxmlformats.org/officeDocument/2006/relationships/hyperlink" Target="https://plants.usda.gov/core/profile?symbol=SCPU10" TargetMode="External"/><Relationship Id="rId129" Type="http://schemas.openxmlformats.org/officeDocument/2006/relationships/hyperlink" Target="https://plants.usda.gov/core/profile?symbol=SPAI" TargetMode="External"/><Relationship Id="rId54" Type="http://schemas.openxmlformats.org/officeDocument/2006/relationships/hyperlink" Target="https://plants.usda.gov/core/profile?symbol=CAOB3" TargetMode="External"/><Relationship Id="rId70" Type="http://schemas.openxmlformats.org/officeDocument/2006/relationships/hyperlink" Target="https://plants.usda.gov/core/profile?symbol=DEEL" TargetMode="External"/><Relationship Id="rId75" Type="http://schemas.openxmlformats.org/officeDocument/2006/relationships/hyperlink" Target="https://plants.usda.gov/core/profile?symbol=LECI4" TargetMode="External"/><Relationship Id="rId91" Type="http://schemas.openxmlformats.org/officeDocument/2006/relationships/hyperlink" Target="https://plants.usda.gov/core/profile?symbol=GLGR" TargetMode="External"/><Relationship Id="rId96" Type="http://schemas.openxmlformats.org/officeDocument/2006/relationships/hyperlink" Target="https://plants.usda.gov/core/profile?symbol=PLJA" TargetMode="External"/><Relationship Id="rId1" Type="http://schemas.openxmlformats.org/officeDocument/2006/relationships/hyperlink" Target="https://plants.usda.gov/factsheet/pdf/fs_pose.pdf" TargetMode="External"/><Relationship Id="rId6" Type="http://schemas.openxmlformats.org/officeDocument/2006/relationships/hyperlink" Target="https://plants.usda.gov/core/profile?symbol=LOPE" TargetMode="External"/><Relationship Id="rId23" Type="http://schemas.openxmlformats.org/officeDocument/2006/relationships/hyperlink" Target="https://plants.usda.gov/core/profile?symbol=BESY" TargetMode="External"/><Relationship Id="rId28" Type="http://schemas.openxmlformats.org/officeDocument/2006/relationships/hyperlink" Target="https://plants.usda.gov/core/profile?symbol=BRCA5" TargetMode="External"/><Relationship Id="rId49" Type="http://schemas.openxmlformats.org/officeDocument/2006/relationships/hyperlink" Target="https://plants.usda.gov/core/profile?symbol=CAOV8" TargetMode="External"/><Relationship Id="rId114" Type="http://schemas.openxmlformats.org/officeDocument/2006/relationships/hyperlink" Target="https://plants.usda.gov/core/profile?symbol=POFE" TargetMode="External"/><Relationship Id="rId119" Type="http://schemas.openxmlformats.org/officeDocument/2006/relationships/hyperlink" Target="https://plants.usda.gov/core/profile?symbol=punu2" TargetMode="External"/><Relationship Id="rId44" Type="http://schemas.openxmlformats.org/officeDocument/2006/relationships/hyperlink" Target="https://plants.usda.gov/core/profile?symbol=CADE9" TargetMode="External"/><Relationship Id="rId60" Type="http://schemas.openxmlformats.org/officeDocument/2006/relationships/hyperlink" Target="https://www.plants.usda.gov/core/profile?symbol=CAST5" TargetMode="External"/><Relationship Id="rId65" Type="http://schemas.openxmlformats.org/officeDocument/2006/relationships/hyperlink" Target="https://www.plants.usda.gov/core/profile?symbol=DAGL" TargetMode="External"/><Relationship Id="rId81" Type="http://schemas.openxmlformats.org/officeDocument/2006/relationships/hyperlink" Target="https://plants.usda.gov/core/profile?symbol=SCAR7" TargetMode="External"/><Relationship Id="rId86" Type="http://schemas.openxmlformats.org/officeDocument/2006/relationships/hyperlink" Target="https://plants.usda.gov/core/profile?symbol=ferur2" TargetMode="External"/><Relationship Id="rId130" Type="http://schemas.openxmlformats.org/officeDocument/2006/relationships/hyperlink" Target="https://plants.usda.gov/core/profile?symbol=SPCR" TargetMode="External"/><Relationship Id="rId135" Type="http://schemas.openxmlformats.org/officeDocument/2006/relationships/printerSettings" Target="../printerSettings/printerSettings3.bin"/><Relationship Id="rId13" Type="http://schemas.openxmlformats.org/officeDocument/2006/relationships/hyperlink" Target="https://plants.usda.gov/core/profile?symbol=ELLAL" TargetMode="External"/><Relationship Id="rId18" Type="http://schemas.openxmlformats.org/officeDocument/2006/relationships/hyperlink" Target="https://plants.usda.gov/core/profile?symbol=ALGE2" TargetMode="External"/><Relationship Id="rId39" Type="http://schemas.openxmlformats.org/officeDocument/2006/relationships/hyperlink" Target="https://plants.usda.gov/core/profile?symbol=CAAQ" TargetMode="External"/><Relationship Id="rId109" Type="http://schemas.openxmlformats.org/officeDocument/2006/relationships/hyperlink" Target="https://plants.usda.gov/core/profile?symbol=muri2" TargetMode="External"/><Relationship Id="rId34" Type="http://schemas.openxmlformats.org/officeDocument/2006/relationships/hyperlink" Target="https://plants.usda.gov/core/profile?symbol=CARU" TargetMode="External"/><Relationship Id="rId50" Type="http://schemas.openxmlformats.org/officeDocument/2006/relationships/hyperlink" Target="https://plants.usda.gov/core/profile?symbol=CALY3" TargetMode="External"/><Relationship Id="rId55" Type="http://schemas.openxmlformats.org/officeDocument/2006/relationships/hyperlink" Target="https://plants.usda.gov/core/profile?symbol=CAPR7" TargetMode="External"/><Relationship Id="rId76" Type="http://schemas.openxmlformats.org/officeDocument/2006/relationships/hyperlink" Target="https://plants.usda.gov/core/profile?symbol=ELEL5" TargetMode="External"/><Relationship Id="rId97" Type="http://schemas.openxmlformats.org/officeDocument/2006/relationships/hyperlink" Target="https://plants.usda.gov/core/profile?symbol=HOBR2" TargetMode="External"/><Relationship Id="rId104" Type="http://schemas.openxmlformats.org/officeDocument/2006/relationships/hyperlink" Target="https://plants.usda.gov/core/profile?symbol=JUTE" TargetMode="External"/><Relationship Id="rId120" Type="http://schemas.openxmlformats.org/officeDocument/2006/relationships/hyperlink" Target="https://plants.usda.gov/core/profile?symbol=PUDI" TargetMode="External"/><Relationship Id="rId125" Type="http://schemas.openxmlformats.org/officeDocument/2006/relationships/hyperlink" Target="https://plants.usda.gov/core/profile?symbol=BORO5" TargetMode="External"/><Relationship Id="rId7" Type="http://schemas.openxmlformats.org/officeDocument/2006/relationships/hyperlink" Target="https://plants.usda.gov/core/profile?symbol=LOPEM2" TargetMode="External"/><Relationship Id="rId71" Type="http://schemas.openxmlformats.org/officeDocument/2006/relationships/hyperlink" Target="https://plants.usda.gov/core/profile?symbol=DISP" TargetMode="External"/><Relationship Id="rId92" Type="http://schemas.openxmlformats.org/officeDocument/2006/relationships/hyperlink" Target="https://plants.usda.gov/core/profile?symbol=GLOC" TargetMode="External"/><Relationship Id="rId2" Type="http://schemas.openxmlformats.org/officeDocument/2006/relationships/hyperlink" Target="https://plants.usda.gov/core/profile?symbol=ACCO22" TargetMode="External"/><Relationship Id="rId29" Type="http://schemas.openxmlformats.org/officeDocument/2006/relationships/hyperlink" Target="https://plants.usda.gov/core/profile?symbol=BRMA4" TargetMode="External"/><Relationship Id="rId24" Type="http://schemas.openxmlformats.org/officeDocument/2006/relationships/hyperlink" Target="https://plants.usda.gov/core/profile?symbol=BOAR" TargetMode="External"/><Relationship Id="rId40" Type="http://schemas.openxmlformats.org/officeDocument/2006/relationships/hyperlink" Target="https://plants.usda.gov/core/profile?symbol=CABE2" TargetMode="External"/><Relationship Id="rId45" Type="http://schemas.openxmlformats.org/officeDocument/2006/relationships/hyperlink" Target="https://plants.usda.gov/core/profile?symbol=CAGE2" TargetMode="External"/><Relationship Id="rId66" Type="http://schemas.openxmlformats.org/officeDocument/2006/relationships/hyperlink" Target="https://www.plants.usda.gov/core/profile?symbol=DACA3" TargetMode="External"/><Relationship Id="rId87" Type="http://schemas.openxmlformats.org/officeDocument/2006/relationships/hyperlink" Target="https://plants.usda.gov/core/profile?symbol=FECA4" TargetMode="External"/><Relationship Id="rId110" Type="http://schemas.openxmlformats.org/officeDocument/2006/relationships/hyperlink" Target="https://plants.usda.gov/core/profile?symbol=MUWR" TargetMode="External"/><Relationship Id="rId115" Type="http://schemas.openxmlformats.org/officeDocument/2006/relationships/hyperlink" Target="https://plants.usda.gov/core/profile?symbol=POGL" TargetMode="External"/><Relationship Id="rId131" Type="http://schemas.openxmlformats.org/officeDocument/2006/relationships/hyperlink" Target="https://plants.usda.gov/core/profile?symbol=SPGI" TargetMode="External"/><Relationship Id="rId61" Type="http://schemas.openxmlformats.org/officeDocument/2006/relationships/hyperlink" Target="https://www.plants.usda.gov/core/profile?symbol=CATU3" TargetMode="External"/><Relationship Id="rId82" Type="http://schemas.openxmlformats.org/officeDocument/2006/relationships/hyperlink" Target="https://plants.usda.gov/core/profile?symbol=FEID" TargetMode="External"/><Relationship Id="rId19" Type="http://schemas.openxmlformats.org/officeDocument/2006/relationships/hyperlink" Target="https://plants.usda.gov/core/profile?symbol=ANGE" TargetMode="External"/><Relationship Id="rId14" Type="http://schemas.openxmlformats.org/officeDocument/2006/relationships/hyperlink" Target="https://plants.usda.gov/core/profile?symbol=PASM" TargetMode="External"/><Relationship Id="rId30" Type="http://schemas.openxmlformats.org/officeDocument/2006/relationships/hyperlink" Target="https://plants.usda.gov/core/profile?symbol=BRSI" TargetMode="External"/><Relationship Id="rId35" Type="http://schemas.openxmlformats.org/officeDocument/2006/relationships/hyperlink" Target="https://plants.usda.gov/core/profile?symbol=CALO" TargetMode="External"/><Relationship Id="rId56" Type="http://schemas.openxmlformats.org/officeDocument/2006/relationships/hyperlink" Target="https://plants.usda.gov/core/profile?symbol=CARE4" TargetMode="External"/><Relationship Id="rId77" Type="http://schemas.openxmlformats.org/officeDocument/2006/relationships/hyperlink" Target="https://plants.usda.gov/core/profile?symbol=ELGL" TargetMode="External"/><Relationship Id="rId100" Type="http://schemas.openxmlformats.org/officeDocument/2006/relationships/hyperlink" Target="https://plants.usda.gov/core/profile?symbol=JUCO2" TargetMode="External"/><Relationship Id="rId105" Type="http://schemas.openxmlformats.org/officeDocument/2006/relationships/hyperlink" Target="https://plants.usda.gov/core/profile?symbol=JUTO" TargetMode="External"/><Relationship Id="rId126" Type="http://schemas.openxmlformats.org/officeDocument/2006/relationships/hyperlink" Target="https://plants.usda.gov/core/profile?symbol=BORO5" TargetMode="External"/><Relationship Id="rId8" Type="http://schemas.openxmlformats.org/officeDocument/2006/relationships/hyperlink" Target="https://graniteseed.com/products/quickguard-sterile-triticale-hybrid/" TargetMode="External"/><Relationship Id="rId51" Type="http://schemas.openxmlformats.org/officeDocument/2006/relationships/hyperlink" Target="https://plants.usda.gov/core/profile?symbol=CAMA10" TargetMode="External"/><Relationship Id="rId72" Type="http://schemas.openxmlformats.org/officeDocument/2006/relationships/hyperlink" Target="https://plants.usda.gov/core/profile?symbol=ELAC" TargetMode="External"/><Relationship Id="rId93" Type="http://schemas.openxmlformats.org/officeDocument/2006/relationships/hyperlink" Target="https://plants.usda.gov/core/profile?symbol=GLSE3" TargetMode="External"/><Relationship Id="rId98" Type="http://schemas.openxmlformats.org/officeDocument/2006/relationships/hyperlink" Target="https://plants.usda.gov/core/profile?symbol=JUBO" TargetMode="External"/><Relationship Id="rId121" Type="http://schemas.openxmlformats.org/officeDocument/2006/relationships/hyperlink" Target="https://plants.usda.gov/core/profile?symbol=SCSC" TargetMode="External"/><Relationship Id="rId3" Type="http://schemas.openxmlformats.org/officeDocument/2006/relationships/hyperlink" Target="https://plants.usda.gov/core/profile?symbol=ACTH7" TargetMode="External"/><Relationship Id="rId25" Type="http://schemas.openxmlformats.org/officeDocument/2006/relationships/hyperlink" Target="https://plants.usda.gov/core/profile?symbol=BOFL3" TargetMode="External"/><Relationship Id="rId46" Type="http://schemas.openxmlformats.org/officeDocument/2006/relationships/hyperlink" Target="https://plants.usda.gov/core/profile?symbol=CAHO5" TargetMode="External"/><Relationship Id="rId67" Type="http://schemas.openxmlformats.org/officeDocument/2006/relationships/hyperlink" Target="https://www.plants.usda.gov/core/profile?symbol=CASI2" TargetMode="External"/><Relationship Id="rId116" Type="http://schemas.openxmlformats.org/officeDocument/2006/relationships/hyperlink" Target="https://plants.usda.gov/plantguide/pdf/pg_poco.pdf" TargetMode="External"/><Relationship Id="rId20" Type="http://schemas.openxmlformats.org/officeDocument/2006/relationships/hyperlink" Target="https://plants.usda.gov/core/profile?symbol=ANHA" TargetMode="External"/><Relationship Id="rId41" Type="http://schemas.openxmlformats.org/officeDocument/2006/relationships/hyperlink" Target="https://plants.usda.gov/core/profile?symbol=CACO8" TargetMode="External"/><Relationship Id="rId62" Type="http://schemas.openxmlformats.org/officeDocument/2006/relationships/hyperlink" Target="https://www.plants.usda.gov/core/profile?symbol=CAUN3" TargetMode="External"/><Relationship Id="rId83" Type="http://schemas.openxmlformats.org/officeDocument/2006/relationships/hyperlink" Target="https://plants.usda.gov/core/profile?symbol=FECA" TargetMode="External"/><Relationship Id="rId88" Type="http://schemas.openxmlformats.org/officeDocument/2006/relationships/hyperlink" Target="https://plants.usda.gov/core/profile?symbol=FESU2" TargetMode="External"/><Relationship Id="rId111" Type="http://schemas.openxmlformats.org/officeDocument/2006/relationships/hyperlink" Target="https://plants.usda.gov/core/profile?symbol=ACLEL" TargetMode="External"/><Relationship Id="rId132" Type="http://schemas.openxmlformats.org/officeDocument/2006/relationships/hyperlink" Target="https://plants.usda.gov/core/profile?symbol=SPHE" TargetMode="External"/><Relationship Id="rId15" Type="http://schemas.openxmlformats.org/officeDocument/2006/relationships/hyperlink" Target="https://plants.usda.gov/core/profile?symbol=ELTR7" TargetMode="External"/><Relationship Id="rId36" Type="http://schemas.openxmlformats.org/officeDocument/2006/relationships/hyperlink" Target="https://plants.usda.gov/core/profile?symbol=CAAM10" TargetMode="External"/><Relationship Id="rId57" Type="http://schemas.openxmlformats.org/officeDocument/2006/relationships/hyperlink" Target="https://plants.usda.gov/core/profile?symbol=CARO6" TargetMode="External"/><Relationship Id="rId106" Type="http://schemas.openxmlformats.org/officeDocument/2006/relationships/hyperlink" Target="https://plants.usda.gov/core/profile?symbol=KOMA" TargetMode="External"/><Relationship Id="rId127" Type="http://schemas.openxmlformats.org/officeDocument/2006/relationships/hyperlink" Target="https://plants.usda.gov/core/profile?symbol=SCFE" TargetMode="External"/><Relationship Id="rId10" Type="http://schemas.openxmlformats.org/officeDocument/2006/relationships/hyperlink" Target="https://plants.usda.gov/plantguide/pdf/pg_feru2.pdf" TargetMode="External"/><Relationship Id="rId31" Type="http://schemas.openxmlformats.org/officeDocument/2006/relationships/hyperlink" Target="https://plants.usda.gov/core/profile?symbol=BRVU" TargetMode="External"/><Relationship Id="rId52" Type="http://schemas.openxmlformats.org/officeDocument/2006/relationships/hyperlink" Target="https://plants.usda.gov/core/profile?symbol=CAMI7" TargetMode="External"/><Relationship Id="rId73" Type="http://schemas.openxmlformats.org/officeDocument/2006/relationships/hyperlink" Target="https://plants.usda.gov/core/profile?symbol=ELOV" TargetMode="External"/><Relationship Id="rId78" Type="http://schemas.openxmlformats.org/officeDocument/2006/relationships/hyperlink" Target="https://plants.usda.gov/core/profile?symbol=LEMOM2" TargetMode="External"/><Relationship Id="rId94" Type="http://schemas.openxmlformats.org/officeDocument/2006/relationships/hyperlink" Target="https://plants.usda.gov/core/profile?symbol=JUAC" TargetMode="External"/><Relationship Id="rId99" Type="http://schemas.openxmlformats.org/officeDocument/2006/relationships/hyperlink" Target="https://plants.usda.gov/core/profile?symbol=JUBU" TargetMode="External"/><Relationship Id="rId101" Type="http://schemas.openxmlformats.org/officeDocument/2006/relationships/hyperlink" Target="https://plants.usda.gov/core/profile?symbol=JUEF" TargetMode="External"/><Relationship Id="rId122" Type="http://schemas.openxmlformats.org/officeDocument/2006/relationships/hyperlink" Target="https://plants.usda.gov/core/profile?symbol=SCACA" TargetMode="External"/><Relationship Id="rId4" Type="http://schemas.openxmlformats.org/officeDocument/2006/relationships/hyperlink" Target="https://plants.usda.gov/core/profile?symbol=AGCA5" TargetMode="External"/><Relationship Id="rId9" Type="http://schemas.openxmlformats.org/officeDocument/2006/relationships/hyperlink" Target="http://rainierseeds.com/specialty-products/regreen" TargetMode="External"/><Relationship Id="rId26" Type="http://schemas.openxmlformats.org/officeDocument/2006/relationships/hyperlink" Target="https://plants.usda.gov/core/profile?symbol=BOFL3" TargetMode="External"/><Relationship Id="rId47" Type="http://schemas.openxmlformats.org/officeDocument/2006/relationships/hyperlink" Target="https://plants.usda.gov/core/profile?symbol=cahy4" TargetMode="External"/><Relationship Id="rId68" Type="http://schemas.openxmlformats.org/officeDocument/2006/relationships/hyperlink" Target="https://www.plants.usda.gov/core/profile?symbol=DECE" TargetMode="External"/><Relationship Id="rId89" Type="http://schemas.openxmlformats.org/officeDocument/2006/relationships/hyperlink" Target="https://plants.usda.gov/plantguide/pdf/ccpg_horde.pdf" TargetMode="External"/><Relationship Id="rId112" Type="http://schemas.openxmlformats.org/officeDocument/2006/relationships/hyperlink" Target="https://plants.usda.gov/core/profile?symbol=pavi2" TargetMode="External"/><Relationship Id="rId133" Type="http://schemas.openxmlformats.org/officeDocument/2006/relationships/hyperlink" Target="https://plants.usda.gov/core/profile?symbol=ACSP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42027-3578-44F1-85AC-18F801C95B9E}">
  <sheetPr>
    <pageSetUpPr fitToPage="1"/>
  </sheetPr>
  <dimension ref="A1:R127"/>
  <sheetViews>
    <sheetView view="pageLayout" topLeftCell="D60" zoomScaleNormal="100" workbookViewId="0">
      <selection activeCell="N88" sqref="N88"/>
    </sheetView>
  </sheetViews>
  <sheetFormatPr defaultRowHeight="13.2" x14ac:dyDescent="0.25"/>
  <cols>
    <col min="1" max="1" width="30.6640625" customWidth="1"/>
    <col min="2" max="2" width="29.44140625" customWidth="1"/>
    <col min="3" max="3" width="12.44140625" style="45" customWidth="1"/>
    <col min="4" max="4" width="14.5546875" style="45" customWidth="1"/>
    <col min="5" max="5" width="9.33203125" style="45" customWidth="1"/>
    <col min="6" max="6" width="10.33203125" style="51" customWidth="1"/>
    <col min="7" max="7" width="10.109375" style="16" customWidth="1"/>
    <col min="8" max="8" width="12.88671875" customWidth="1"/>
    <col min="9" max="9" width="12.5546875" customWidth="1"/>
    <col min="10" max="10" width="11.5546875" customWidth="1"/>
    <col min="11" max="11" width="7" customWidth="1"/>
    <col min="12" max="12" width="6.88671875" customWidth="1"/>
    <col min="13" max="13" width="11.109375" customWidth="1"/>
    <col min="14" max="14" width="21.109375" style="27" customWidth="1"/>
    <col min="15" max="15" width="10.33203125" customWidth="1"/>
    <col min="16" max="16" width="9.6640625" customWidth="1"/>
  </cols>
  <sheetData>
    <row r="1" spans="1:18" ht="21" customHeight="1" x14ac:dyDescent="0.4">
      <c r="A1" s="79" t="s">
        <v>1079</v>
      </c>
    </row>
    <row r="2" spans="1:18" s="7" customFormat="1" ht="24.9" customHeight="1" thickBot="1" x14ac:dyDescent="0.3">
      <c r="A2" s="18" t="s">
        <v>3</v>
      </c>
      <c r="B2" s="18" t="s">
        <v>4</v>
      </c>
      <c r="C2" s="46" t="s">
        <v>16</v>
      </c>
      <c r="D2" s="46" t="s">
        <v>15</v>
      </c>
      <c r="E2" s="61" t="s">
        <v>10</v>
      </c>
      <c r="F2" s="52" t="s">
        <v>1</v>
      </c>
      <c r="G2" s="19" t="s">
        <v>5</v>
      </c>
      <c r="H2" s="21" t="s">
        <v>2</v>
      </c>
      <c r="I2" s="21" t="s">
        <v>0</v>
      </c>
      <c r="J2" s="22" t="s">
        <v>9</v>
      </c>
      <c r="K2" s="22" t="s">
        <v>6</v>
      </c>
      <c r="L2" s="22" t="s">
        <v>7</v>
      </c>
      <c r="M2" s="22" t="s">
        <v>12</v>
      </c>
      <c r="N2" s="23" t="s">
        <v>543</v>
      </c>
      <c r="O2" s="23" t="s">
        <v>544</v>
      </c>
    </row>
    <row r="3" spans="1:18" ht="13.8" thickTop="1" x14ac:dyDescent="0.25">
      <c r="A3" s="39" t="s">
        <v>291</v>
      </c>
      <c r="B3" s="36" t="s">
        <v>292</v>
      </c>
      <c r="C3" s="47" t="s">
        <v>293</v>
      </c>
      <c r="D3" s="43" t="s">
        <v>294</v>
      </c>
      <c r="E3" s="43"/>
      <c r="F3" s="53">
        <v>1</v>
      </c>
      <c r="G3" s="32">
        <f t="shared" ref="G3:G35" si="0">F3/F$108*100</f>
        <v>1</v>
      </c>
      <c r="H3" s="5">
        <f t="shared" ref="H3:H11" si="1">F3*43560</f>
        <v>43560</v>
      </c>
      <c r="I3" s="5">
        <v>2790000</v>
      </c>
      <c r="J3" s="34">
        <f t="shared" ref="J3:J11" si="2">H3/I3</f>
        <v>1.5612903225806451E-2</v>
      </c>
      <c r="K3" s="60">
        <v>1</v>
      </c>
      <c r="L3" s="60">
        <v>1</v>
      </c>
      <c r="M3" s="3">
        <f t="shared" ref="M3:M35" si="3">J3/(K3*L3)</f>
        <v>1.5612903225806451E-2</v>
      </c>
      <c r="N3" s="64" t="s">
        <v>292</v>
      </c>
      <c r="O3" s="29"/>
      <c r="P3" s="31"/>
      <c r="R3" s="2"/>
    </row>
    <row r="4" spans="1:18" x14ac:dyDescent="0.25">
      <c r="A4" s="28" t="s">
        <v>443</v>
      </c>
      <c r="B4" s="36" t="s">
        <v>444</v>
      </c>
      <c r="C4" s="43" t="s">
        <v>103</v>
      </c>
      <c r="D4" s="49" t="s">
        <v>445</v>
      </c>
      <c r="E4" s="49"/>
      <c r="F4" s="53">
        <v>1</v>
      </c>
      <c r="G4" s="32">
        <f t="shared" si="0"/>
        <v>1</v>
      </c>
      <c r="H4" s="5">
        <f>F4*43560</f>
        <v>43560</v>
      </c>
      <c r="I4" s="5">
        <v>370000</v>
      </c>
      <c r="J4" s="34">
        <f>H4/I4</f>
        <v>0.11772972972972973</v>
      </c>
      <c r="K4" s="3">
        <v>1</v>
      </c>
      <c r="L4" s="3">
        <v>1</v>
      </c>
      <c r="M4" s="3">
        <f t="shared" si="3"/>
        <v>0.11772972972972973</v>
      </c>
      <c r="N4" s="64" t="s">
        <v>444</v>
      </c>
      <c r="O4" s="29"/>
      <c r="P4" s="31"/>
      <c r="R4" s="2"/>
    </row>
    <row r="5" spans="1:18" x14ac:dyDescent="0.25">
      <c r="A5" s="28" t="s">
        <v>295</v>
      </c>
      <c r="B5" s="36" t="s">
        <v>299</v>
      </c>
      <c r="C5" s="43" t="s">
        <v>296</v>
      </c>
      <c r="D5" s="49" t="s">
        <v>297</v>
      </c>
      <c r="E5" s="49"/>
      <c r="F5" s="53">
        <v>1</v>
      </c>
      <c r="G5" s="32">
        <f t="shared" si="0"/>
        <v>1</v>
      </c>
      <c r="H5" s="5">
        <f t="shared" si="1"/>
        <v>43560</v>
      </c>
      <c r="I5" s="5">
        <v>175000</v>
      </c>
      <c r="J5" s="34">
        <f t="shared" si="2"/>
        <v>0.24891428571428573</v>
      </c>
      <c r="K5" s="3">
        <v>1</v>
      </c>
      <c r="L5" s="3">
        <v>1</v>
      </c>
      <c r="M5" s="3">
        <f t="shared" si="3"/>
        <v>0.24891428571428573</v>
      </c>
      <c r="N5" s="64" t="s">
        <v>999</v>
      </c>
      <c r="O5" s="29"/>
      <c r="P5" s="31"/>
      <c r="R5" s="2"/>
    </row>
    <row r="6" spans="1:18" x14ac:dyDescent="0.25">
      <c r="A6" s="28" t="s">
        <v>298</v>
      </c>
      <c r="B6" s="36" t="s">
        <v>300</v>
      </c>
      <c r="C6" s="43" t="s">
        <v>301</v>
      </c>
      <c r="D6" s="43" t="s">
        <v>297</v>
      </c>
      <c r="E6" s="43"/>
      <c r="F6" s="54">
        <v>1</v>
      </c>
      <c r="G6" s="32">
        <f t="shared" si="0"/>
        <v>1</v>
      </c>
      <c r="H6" s="5">
        <f t="shared" si="1"/>
        <v>43560</v>
      </c>
      <c r="I6" s="5">
        <v>235000</v>
      </c>
      <c r="J6" s="34">
        <f t="shared" si="2"/>
        <v>0.18536170212765957</v>
      </c>
      <c r="K6" s="3">
        <v>1</v>
      </c>
      <c r="L6" s="3">
        <v>1</v>
      </c>
      <c r="M6" s="3">
        <f t="shared" si="3"/>
        <v>0.18536170212765957</v>
      </c>
      <c r="N6" s="64" t="s">
        <v>1000</v>
      </c>
      <c r="O6" s="29"/>
      <c r="P6" s="31"/>
      <c r="R6" s="2"/>
    </row>
    <row r="7" spans="1:18" ht="14.25" customHeight="1" x14ac:dyDescent="0.25">
      <c r="A7" s="28" t="s">
        <v>435</v>
      </c>
      <c r="B7" s="36" t="s">
        <v>554</v>
      </c>
      <c r="C7" s="43" t="s">
        <v>304</v>
      </c>
      <c r="D7" s="43" t="s">
        <v>334</v>
      </c>
      <c r="E7" s="43"/>
      <c r="F7" s="54">
        <v>1</v>
      </c>
      <c r="G7" s="32">
        <f t="shared" si="0"/>
        <v>1</v>
      </c>
      <c r="H7" s="5">
        <f>F7*43560</f>
        <v>43560</v>
      </c>
      <c r="I7" s="5">
        <v>500000</v>
      </c>
      <c r="J7" s="34">
        <f>H7/I7</f>
        <v>8.7120000000000003E-2</v>
      </c>
      <c r="K7" s="3">
        <v>1</v>
      </c>
      <c r="L7" s="3">
        <v>1</v>
      </c>
      <c r="M7" s="3">
        <f t="shared" si="3"/>
        <v>8.7120000000000003E-2</v>
      </c>
      <c r="N7" s="64" t="s">
        <v>1001</v>
      </c>
      <c r="O7" s="33"/>
      <c r="Q7" s="2"/>
    </row>
    <row r="8" spans="1:18" ht="14.25" customHeight="1" x14ac:dyDescent="0.25">
      <c r="A8" s="28" t="s">
        <v>302</v>
      </c>
      <c r="B8" s="36" t="s">
        <v>303</v>
      </c>
      <c r="C8" s="43" t="s">
        <v>304</v>
      </c>
      <c r="D8" s="43" t="s">
        <v>297</v>
      </c>
      <c r="E8" s="43"/>
      <c r="F8" s="54">
        <v>1</v>
      </c>
      <c r="G8" s="32">
        <f t="shared" si="0"/>
        <v>1</v>
      </c>
      <c r="H8" s="5">
        <f t="shared" si="1"/>
        <v>43560</v>
      </c>
      <c r="I8" s="5">
        <v>125000</v>
      </c>
      <c r="J8" s="34">
        <f t="shared" si="2"/>
        <v>0.34848000000000001</v>
      </c>
      <c r="K8" s="3">
        <v>1</v>
      </c>
      <c r="L8" s="3">
        <v>1</v>
      </c>
      <c r="M8" s="3">
        <f t="shared" si="3"/>
        <v>0.34848000000000001</v>
      </c>
      <c r="N8" s="64" t="s">
        <v>303</v>
      </c>
      <c r="O8" s="33"/>
      <c r="Q8" s="2"/>
    </row>
    <row r="9" spans="1:18" x14ac:dyDescent="0.25">
      <c r="A9" s="28" t="s">
        <v>305</v>
      </c>
      <c r="B9" s="36" t="s">
        <v>306</v>
      </c>
      <c r="C9" s="43" t="s">
        <v>307</v>
      </c>
      <c r="D9" s="43" t="s">
        <v>297</v>
      </c>
      <c r="E9" s="43"/>
      <c r="F9" s="54">
        <v>1</v>
      </c>
      <c r="G9" s="32">
        <f t="shared" si="0"/>
        <v>1</v>
      </c>
      <c r="H9" s="5">
        <f t="shared" si="1"/>
        <v>43560</v>
      </c>
      <c r="I9" s="84" t="s">
        <v>208</v>
      </c>
      <c r="J9" s="34" t="e">
        <f t="shared" si="2"/>
        <v>#VALUE!</v>
      </c>
      <c r="K9" s="3">
        <v>1</v>
      </c>
      <c r="L9" s="3">
        <v>1</v>
      </c>
      <c r="M9" s="3" t="e">
        <f t="shared" si="3"/>
        <v>#VALUE!</v>
      </c>
      <c r="N9" s="64" t="s">
        <v>306</v>
      </c>
      <c r="O9" s="33"/>
      <c r="Q9" s="2"/>
    </row>
    <row r="10" spans="1:18" x14ac:dyDescent="0.25">
      <c r="A10" s="28" t="s">
        <v>308</v>
      </c>
      <c r="B10" s="36" t="s">
        <v>309</v>
      </c>
      <c r="C10" s="43" t="s">
        <v>310</v>
      </c>
      <c r="D10" s="43" t="s">
        <v>294</v>
      </c>
      <c r="E10" s="43"/>
      <c r="F10" s="54">
        <v>1</v>
      </c>
      <c r="G10" s="32">
        <f t="shared" si="0"/>
        <v>1</v>
      </c>
      <c r="H10" s="5">
        <f t="shared" si="1"/>
        <v>43560</v>
      </c>
      <c r="I10" s="5">
        <v>8731000</v>
      </c>
      <c r="J10" s="34">
        <f t="shared" si="2"/>
        <v>4.9891192303287138E-3</v>
      </c>
      <c r="K10" s="3">
        <v>1</v>
      </c>
      <c r="L10" s="3">
        <v>1</v>
      </c>
      <c r="M10" s="3">
        <f t="shared" si="3"/>
        <v>4.9891192303287138E-3</v>
      </c>
      <c r="N10" s="64" t="s">
        <v>309</v>
      </c>
      <c r="O10" s="33"/>
      <c r="Q10" s="2"/>
    </row>
    <row r="11" spans="1:18" x14ac:dyDescent="0.25">
      <c r="A11" s="28" t="s">
        <v>312</v>
      </c>
      <c r="B11" s="36" t="s">
        <v>311</v>
      </c>
      <c r="C11" s="43" t="s">
        <v>313</v>
      </c>
      <c r="D11" s="43" t="s">
        <v>297</v>
      </c>
      <c r="E11" s="43"/>
      <c r="F11" s="53">
        <v>1</v>
      </c>
      <c r="G11" s="32">
        <f t="shared" si="0"/>
        <v>1</v>
      </c>
      <c r="H11" s="5">
        <f t="shared" si="1"/>
        <v>43560</v>
      </c>
      <c r="I11" s="5">
        <v>65000</v>
      </c>
      <c r="J11" s="34">
        <f t="shared" si="2"/>
        <v>0.6701538461538461</v>
      </c>
      <c r="K11" s="3">
        <v>1</v>
      </c>
      <c r="L11" s="3">
        <v>1</v>
      </c>
      <c r="M11" s="3">
        <f t="shared" si="3"/>
        <v>0.6701538461538461</v>
      </c>
      <c r="N11" s="64" t="s">
        <v>1002</v>
      </c>
      <c r="O11" s="29"/>
      <c r="Q11" s="2"/>
    </row>
    <row r="12" spans="1:18" x14ac:dyDescent="0.25">
      <c r="A12" s="28" t="s">
        <v>314</v>
      </c>
      <c r="B12" s="36" t="s">
        <v>315</v>
      </c>
      <c r="C12" s="43" t="s">
        <v>316</v>
      </c>
      <c r="D12" s="43" t="s">
        <v>317</v>
      </c>
      <c r="E12" s="43"/>
      <c r="F12" s="54">
        <v>1</v>
      </c>
      <c r="G12" s="32">
        <f t="shared" si="0"/>
        <v>1</v>
      </c>
      <c r="H12" s="5">
        <f t="shared" ref="H12:H22" si="4">F12*43560</f>
        <v>43560</v>
      </c>
      <c r="I12" s="5">
        <v>400000</v>
      </c>
      <c r="J12" s="34">
        <f t="shared" ref="J12:J22" si="5">H12/I12</f>
        <v>0.1089</v>
      </c>
      <c r="K12" s="3">
        <v>1</v>
      </c>
      <c r="L12" s="3">
        <v>1</v>
      </c>
      <c r="M12" s="3">
        <f t="shared" si="3"/>
        <v>0.1089</v>
      </c>
      <c r="N12" s="64" t="s">
        <v>315</v>
      </c>
      <c r="O12" s="33"/>
      <c r="Q12" s="2"/>
    </row>
    <row r="13" spans="1:18" x14ac:dyDescent="0.25">
      <c r="A13" s="28" t="s">
        <v>318</v>
      </c>
      <c r="B13" s="36" t="s">
        <v>319</v>
      </c>
      <c r="C13" s="43" t="s">
        <v>107</v>
      </c>
      <c r="D13" s="43" t="s">
        <v>294</v>
      </c>
      <c r="E13" s="43"/>
      <c r="F13" s="54">
        <v>1</v>
      </c>
      <c r="G13" s="32">
        <f t="shared" si="0"/>
        <v>1</v>
      </c>
      <c r="H13" s="5">
        <f t="shared" si="4"/>
        <v>43560</v>
      </c>
      <c r="I13" s="5">
        <v>945000</v>
      </c>
      <c r="J13" s="34">
        <f t="shared" si="5"/>
        <v>4.6095238095238092E-2</v>
      </c>
      <c r="K13" s="3">
        <v>1</v>
      </c>
      <c r="L13" s="3">
        <v>1</v>
      </c>
      <c r="M13" s="3">
        <f t="shared" si="3"/>
        <v>4.6095238095238092E-2</v>
      </c>
      <c r="N13" s="64" t="s">
        <v>319</v>
      </c>
      <c r="O13" s="33"/>
      <c r="Q13" s="2"/>
    </row>
    <row r="14" spans="1:18" x14ac:dyDescent="0.25">
      <c r="A14" s="28" t="s">
        <v>320</v>
      </c>
      <c r="B14" s="36" t="s">
        <v>321</v>
      </c>
      <c r="C14" s="43" t="s">
        <v>322</v>
      </c>
      <c r="D14" s="43" t="s">
        <v>323</v>
      </c>
      <c r="E14" s="43"/>
      <c r="F14" s="54">
        <v>1</v>
      </c>
      <c r="G14" s="32">
        <f t="shared" si="0"/>
        <v>1</v>
      </c>
      <c r="H14" s="5">
        <f t="shared" si="4"/>
        <v>43560</v>
      </c>
      <c r="I14" s="5">
        <v>94000</v>
      </c>
      <c r="J14" s="34">
        <f t="shared" si="5"/>
        <v>0.46340425531914892</v>
      </c>
      <c r="K14" s="3">
        <v>1</v>
      </c>
      <c r="L14" s="3">
        <v>1</v>
      </c>
      <c r="M14" s="3">
        <f t="shared" si="3"/>
        <v>0.46340425531914892</v>
      </c>
      <c r="N14" s="64" t="s">
        <v>321</v>
      </c>
      <c r="O14" s="33"/>
      <c r="Q14" s="2"/>
    </row>
    <row r="15" spans="1:18" x14ac:dyDescent="0.25">
      <c r="A15" s="28" t="s">
        <v>502</v>
      </c>
      <c r="B15" s="36" t="s">
        <v>503</v>
      </c>
      <c r="C15" s="43" t="s">
        <v>504</v>
      </c>
      <c r="D15" s="43" t="s">
        <v>505</v>
      </c>
      <c r="E15" s="43"/>
      <c r="F15" s="54">
        <v>1</v>
      </c>
      <c r="G15" s="32">
        <f t="shared" si="0"/>
        <v>1</v>
      </c>
      <c r="H15" s="5">
        <f>F15*43560</f>
        <v>43560</v>
      </c>
      <c r="I15" s="5">
        <v>2850000</v>
      </c>
      <c r="J15" s="34">
        <f>H15/I15</f>
        <v>1.5284210526315789E-2</v>
      </c>
      <c r="K15" s="3">
        <v>1</v>
      </c>
      <c r="L15" s="3">
        <v>1</v>
      </c>
      <c r="M15" s="3">
        <f t="shared" si="3"/>
        <v>1.5284210526315789E-2</v>
      </c>
      <c r="N15" s="64" t="s">
        <v>503</v>
      </c>
      <c r="O15" s="33"/>
      <c r="Q15" s="2"/>
    </row>
    <row r="16" spans="1:18" x14ac:dyDescent="0.25">
      <c r="A16" s="28" t="s">
        <v>325</v>
      </c>
      <c r="B16" s="36" t="s">
        <v>324</v>
      </c>
      <c r="C16" s="43" t="s">
        <v>233</v>
      </c>
      <c r="D16" s="43" t="s">
        <v>326</v>
      </c>
      <c r="E16" s="43"/>
      <c r="F16" s="54">
        <v>1</v>
      </c>
      <c r="G16" s="32">
        <f t="shared" si="0"/>
        <v>1</v>
      </c>
      <c r="H16" s="5">
        <f t="shared" si="4"/>
        <v>43560</v>
      </c>
      <c r="I16" s="84" t="s">
        <v>208</v>
      </c>
      <c r="J16" s="34" t="e">
        <f t="shared" si="5"/>
        <v>#VALUE!</v>
      </c>
      <c r="K16" s="3">
        <v>1</v>
      </c>
      <c r="L16" s="3">
        <v>1</v>
      </c>
      <c r="M16" s="3" t="e">
        <f t="shared" si="3"/>
        <v>#VALUE!</v>
      </c>
      <c r="N16" s="64" t="s">
        <v>324</v>
      </c>
      <c r="O16" s="33"/>
      <c r="Q16" s="2"/>
    </row>
    <row r="17" spans="1:17" x14ac:dyDescent="0.25">
      <c r="A17" s="28" t="s">
        <v>436</v>
      </c>
      <c r="B17" s="36" t="s">
        <v>549</v>
      </c>
      <c r="C17" s="43" t="s">
        <v>328</v>
      </c>
      <c r="D17" s="43" t="s">
        <v>294</v>
      </c>
      <c r="E17" s="43"/>
      <c r="F17" s="54">
        <v>1</v>
      </c>
      <c r="G17" s="32">
        <f t="shared" si="0"/>
        <v>1</v>
      </c>
      <c r="H17" s="5">
        <f>F17*43560</f>
        <v>43560</v>
      </c>
      <c r="I17" s="5">
        <v>63900</v>
      </c>
      <c r="J17" s="34">
        <f>H17/I17</f>
        <v>0.6816901408450704</v>
      </c>
      <c r="K17" s="3">
        <v>1</v>
      </c>
      <c r="L17" s="3">
        <v>1</v>
      </c>
      <c r="M17" s="3">
        <f t="shared" si="3"/>
        <v>0.6816901408450704</v>
      </c>
      <c r="N17" s="64" t="s">
        <v>1003</v>
      </c>
      <c r="O17" s="33"/>
      <c r="Q17" s="2"/>
    </row>
    <row r="18" spans="1:17" x14ac:dyDescent="0.25">
      <c r="A18" s="28" t="s">
        <v>329</v>
      </c>
      <c r="B18" s="36" t="s">
        <v>327</v>
      </c>
      <c r="C18" s="43" t="s">
        <v>328</v>
      </c>
      <c r="D18" s="43" t="s">
        <v>326</v>
      </c>
      <c r="E18" s="43"/>
      <c r="F18" s="54">
        <v>1</v>
      </c>
      <c r="G18" s="32">
        <f t="shared" si="0"/>
        <v>1</v>
      </c>
      <c r="H18" s="5">
        <f t="shared" si="4"/>
        <v>43560</v>
      </c>
      <c r="I18" s="5">
        <v>57000</v>
      </c>
      <c r="J18" s="34">
        <f t="shared" si="5"/>
        <v>0.76421052631578945</v>
      </c>
      <c r="K18" s="3">
        <v>1</v>
      </c>
      <c r="L18" s="3">
        <v>1</v>
      </c>
      <c r="M18" s="3">
        <f t="shared" si="3"/>
        <v>0.76421052631578945</v>
      </c>
      <c r="N18" s="64" t="s">
        <v>1004</v>
      </c>
      <c r="O18" s="33"/>
      <c r="Q18" s="2"/>
    </row>
    <row r="19" spans="1:17" x14ac:dyDescent="0.25">
      <c r="A19" s="28" t="s">
        <v>330</v>
      </c>
      <c r="B19" s="36" t="s">
        <v>331</v>
      </c>
      <c r="C19" s="43" t="s">
        <v>103</v>
      </c>
      <c r="D19" s="43" t="s">
        <v>332</v>
      </c>
      <c r="E19" s="43"/>
      <c r="F19" s="54">
        <v>1</v>
      </c>
      <c r="G19" s="32">
        <f t="shared" si="0"/>
        <v>1</v>
      </c>
      <c r="H19" s="5">
        <f t="shared" si="4"/>
        <v>43560</v>
      </c>
      <c r="I19" s="5">
        <v>55000</v>
      </c>
      <c r="J19" s="34">
        <f t="shared" si="5"/>
        <v>0.79200000000000004</v>
      </c>
      <c r="K19" s="3">
        <v>1</v>
      </c>
      <c r="L19" s="3">
        <v>1</v>
      </c>
      <c r="M19" s="3">
        <f t="shared" si="3"/>
        <v>0.79200000000000004</v>
      </c>
      <c r="N19" s="64" t="s">
        <v>331</v>
      </c>
      <c r="O19" s="33"/>
      <c r="Q19" s="2"/>
    </row>
    <row r="20" spans="1:17" x14ac:dyDescent="0.25">
      <c r="A20" s="28" t="s">
        <v>32</v>
      </c>
      <c r="B20" s="36" t="s">
        <v>33</v>
      </c>
      <c r="C20" s="43" t="s">
        <v>333</v>
      </c>
      <c r="D20" s="43" t="s">
        <v>334</v>
      </c>
      <c r="E20" s="43"/>
      <c r="F20" s="54">
        <v>1</v>
      </c>
      <c r="G20" s="32">
        <f t="shared" si="0"/>
        <v>1</v>
      </c>
      <c r="H20" s="5">
        <f t="shared" si="4"/>
        <v>43560</v>
      </c>
      <c r="I20" s="5">
        <v>58000</v>
      </c>
      <c r="J20" s="34">
        <f t="shared" si="5"/>
        <v>0.75103448275862073</v>
      </c>
      <c r="K20" s="3">
        <v>1</v>
      </c>
      <c r="L20" s="3">
        <v>1</v>
      </c>
      <c r="M20" s="3">
        <f t="shared" si="3"/>
        <v>0.75103448275862073</v>
      </c>
      <c r="N20" s="64" t="s">
        <v>33</v>
      </c>
      <c r="O20" s="33"/>
      <c r="Q20" s="2"/>
    </row>
    <row r="21" spans="1:17" x14ac:dyDescent="0.25">
      <c r="A21" s="28" t="s">
        <v>647</v>
      </c>
      <c r="B21" s="36" t="s">
        <v>648</v>
      </c>
      <c r="C21" s="43" t="s">
        <v>310</v>
      </c>
      <c r="D21" s="43" t="s">
        <v>386</v>
      </c>
      <c r="E21" s="43" t="s">
        <v>54</v>
      </c>
      <c r="F21" s="54">
        <v>1</v>
      </c>
      <c r="G21" s="32">
        <f>F21/F$108*100</f>
        <v>1</v>
      </c>
      <c r="H21" s="5">
        <f>F21*43560</f>
        <v>43560</v>
      </c>
      <c r="I21" s="5">
        <v>121600</v>
      </c>
      <c r="J21" s="34">
        <f>H21/I21</f>
        <v>0.35822368421052631</v>
      </c>
      <c r="K21" s="3">
        <v>1</v>
      </c>
      <c r="L21" s="3">
        <v>1</v>
      </c>
      <c r="M21" s="3">
        <f>J21/(K21*L21)</f>
        <v>0.35822368421052631</v>
      </c>
      <c r="N21" s="64" t="s">
        <v>648</v>
      </c>
      <c r="O21" s="33"/>
      <c r="Q21" s="2"/>
    </row>
    <row r="22" spans="1:17" x14ac:dyDescent="0.25">
      <c r="A22" s="28" t="s">
        <v>339</v>
      </c>
      <c r="B22" s="36" t="s">
        <v>336</v>
      </c>
      <c r="C22" s="43" t="s">
        <v>337</v>
      </c>
      <c r="D22" s="43" t="s">
        <v>338</v>
      </c>
      <c r="E22" s="43"/>
      <c r="F22" s="54">
        <v>1</v>
      </c>
      <c r="G22" s="32">
        <f t="shared" si="0"/>
        <v>1</v>
      </c>
      <c r="H22" s="5">
        <f t="shared" si="4"/>
        <v>43560</v>
      </c>
      <c r="I22" s="58">
        <v>100000000</v>
      </c>
      <c r="J22" s="34">
        <f t="shared" si="5"/>
        <v>4.3560000000000002E-4</v>
      </c>
      <c r="K22" s="3">
        <v>1</v>
      </c>
      <c r="L22" s="3">
        <v>1</v>
      </c>
      <c r="M22" s="3">
        <f t="shared" si="3"/>
        <v>4.3560000000000002E-4</v>
      </c>
      <c r="N22" s="64" t="s">
        <v>336</v>
      </c>
      <c r="O22" s="33"/>
      <c r="Q22" s="2"/>
    </row>
    <row r="23" spans="1:17" x14ac:dyDescent="0.25">
      <c r="A23" s="28" t="s">
        <v>340</v>
      </c>
      <c r="B23" s="36" t="s">
        <v>341</v>
      </c>
      <c r="C23" s="43" t="s">
        <v>342</v>
      </c>
      <c r="D23" s="43" t="s">
        <v>317</v>
      </c>
      <c r="E23" s="43"/>
      <c r="F23" s="54">
        <v>1</v>
      </c>
      <c r="G23" s="32">
        <f t="shared" si="0"/>
        <v>1</v>
      </c>
      <c r="H23" s="5">
        <f t="shared" ref="H23:H39" si="6">F23*43560</f>
        <v>43560</v>
      </c>
      <c r="I23" s="5">
        <v>315000</v>
      </c>
      <c r="J23" s="34">
        <f t="shared" ref="J23:J39" si="7">H23/I23</f>
        <v>0.13828571428571429</v>
      </c>
      <c r="K23" s="3">
        <v>1</v>
      </c>
      <c r="L23" s="3">
        <v>1</v>
      </c>
      <c r="M23" s="3">
        <f t="shared" si="3"/>
        <v>0.13828571428571429</v>
      </c>
      <c r="N23" s="64" t="s">
        <v>341</v>
      </c>
      <c r="O23" s="33"/>
      <c r="Q23" s="2"/>
    </row>
    <row r="24" spans="1:17" x14ac:dyDescent="0.25">
      <c r="A24" s="28" t="s">
        <v>343</v>
      </c>
      <c r="B24" s="36" t="s">
        <v>344</v>
      </c>
      <c r="C24" s="43" t="s">
        <v>310</v>
      </c>
      <c r="D24" s="43" t="s">
        <v>294</v>
      </c>
      <c r="E24" s="43"/>
      <c r="F24" s="54">
        <v>1</v>
      </c>
      <c r="G24" s="32">
        <f t="shared" si="0"/>
        <v>1</v>
      </c>
      <c r="H24" s="5">
        <f t="shared" si="6"/>
        <v>43560</v>
      </c>
      <c r="I24" s="5">
        <v>1197000</v>
      </c>
      <c r="J24" s="34">
        <f t="shared" si="7"/>
        <v>3.6390977443609022E-2</v>
      </c>
      <c r="K24" s="3">
        <v>1</v>
      </c>
      <c r="L24" s="3">
        <v>1</v>
      </c>
      <c r="M24" s="3">
        <f t="shared" si="3"/>
        <v>3.6390977443609022E-2</v>
      </c>
      <c r="N24" s="64" t="s">
        <v>344</v>
      </c>
      <c r="O24" s="33"/>
      <c r="Q24" s="2"/>
    </row>
    <row r="25" spans="1:17" x14ac:dyDescent="0.25">
      <c r="A25" s="25" t="s">
        <v>345</v>
      </c>
      <c r="B25" s="36" t="s">
        <v>346</v>
      </c>
      <c r="C25" s="43" t="s">
        <v>307</v>
      </c>
      <c r="D25" s="43" t="s">
        <v>332</v>
      </c>
      <c r="E25" s="43"/>
      <c r="F25" s="54">
        <v>1</v>
      </c>
      <c r="G25" s="32">
        <f t="shared" si="0"/>
        <v>1</v>
      </c>
      <c r="H25" s="5">
        <f t="shared" si="6"/>
        <v>43560</v>
      </c>
      <c r="I25" s="5">
        <v>4820000</v>
      </c>
      <c r="J25" s="34">
        <f t="shared" si="7"/>
        <v>9.0373443983402489E-3</v>
      </c>
      <c r="K25" s="3">
        <v>1</v>
      </c>
      <c r="L25" s="3">
        <v>1</v>
      </c>
      <c r="M25" s="3">
        <f t="shared" si="3"/>
        <v>9.0373443983402489E-3</v>
      </c>
      <c r="N25" s="64" t="s">
        <v>346</v>
      </c>
      <c r="O25" s="33"/>
      <c r="Q25" s="2"/>
    </row>
    <row r="26" spans="1:17" x14ac:dyDescent="0.25">
      <c r="A26" s="28" t="s">
        <v>368</v>
      </c>
      <c r="B26" s="36" t="s">
        <v>369</v>
      </c>
      <c r="C26" s="43" t="s">
        <v>370</v>
      </c>
      <c r="D26" s="43" t="s">
        <v>294</v>
      </c>
      <c r="E26" s="43"/>
      <c r="F26" s="54">
        <v>1</v>
      </c>
      <c r="G26" s="32">
        <f t="shared" si="0"/>
        <v>1</v>
      </c>
      <c r="H26" s="5">
        <f>F26*43560</f>
        <v>43560</v>
      </c>
      <c r="I26" s="5">
        <v>8250000</v>
      </c>
      <c r="J26" s="34">
        <f>H26/I26</f>
        <v>5.28E-3</v>
      </c>
      <c r="K26" s="3">
        <v>1</v>
      </c>
      <c r="L26" s="3">
        <v>1</v>
      </c>
      <c r="M26" s="3">
        <f t="shared" si="3"/>
        <v>5.28E-3</v>
      </c>
      <c r="N26" s="64" t="s">
        <v>1005</v>
      </c>
      <c r="O26" s="33"/>
      <c r="Q26" s="2"/>
    </row>
    <row r="27" spans="1:17" x14ac:dyDescent="0.25">
      <c r="A27" s="28" t="s">
        <v>347</v>
      </c>
      <c r="B27" s="36" t="s">
        <v>348</v>
      </c>
      <c r="C27" s="43" t="s">
        <v>316</v>
      </c>
      <c r="D27" s="43" t="s">
        <v>326</v>
      </c>
      <c r="E27" s="43"/>
      <c r="F27" s="54">
        <v>1</v>
      </c>
      <c r="G27" s="32">
        <f t="shared" si="0"/>
        <v>1</v>
      </c>
      <c r="H27" s="5">
        <f t="shared" si="6"/>
        <v>43560</v>
      </c>
      <c r="I27" s="5">
        <v>1414000</v>
      </c>
      <c r="J27" s="34">
        <f t="shared" si="7"/>
        <v>3.0806223479490805E-2</v>
      </c>
      <c r="K27" s="3">
        <v>1</v>
      </c>
      <c r="L27" s="3">
        <v>1</v>
      </c>
      <c r="M27" s="3">
        <f t="shared" si="3"/>
        <v>3.0806223479490805E-2</v>
      </c>
      <c r="N27" s="64" t="s">
        <v>348</v>
      </c>
      <c r="O27" s="33"/>
      <c r="Q27" s="2"/>
    </row>
    <row r="28" spans="1:17" x14ac:dyDescent="0.25">
      <c r="A28" s="28" t="s">
        <v>349</v>
      </c>
      <c r="B28" s="36" t="s">
        <v>1007</v>
      </c>
      <c r="C28" s="43" t="s">
        <v>350</v>
      </c>
      <c r="D28" s="43" t="s">
        <v>351</v>
      </c>
      <c r="E28" s="43"/>
      <c r="F28" s="54">
        <v>1</v>
      </c>
      <c r="G28" s="32">
        <f t="shared" si="0"/>
        <v>1</v>
      </c>
      <c r="H28" s="5">
        <f t="shared" si="6"/>
        <v>43560</v>
      </c>
      <c r="I28" s="5">
        <v>65900</v>
      </c>
      <c r="J28" s="34">
        <f t="shared" si="7"/>
        <v>0.66100151745068281</v>
      </c>
      <c r="K28" s="3">
        <v>1</v>
      </c>
      <c r="L28" s="3">
        <v>1</v>
      </c>
      <c r="M28" s="3">
        <f t="shared" si="3"/>
        <v>0.66100151745068281</v>
      </c>
      <c r="N28" s="64" t="s">
        <v>1006</v>
      </c>
      <c r="O28" s="33"/>
      <c r="Q28" s="2"/>
    </row>
    <row r="29" spans="1:17" x14ac:dyDescent="0.25">
      <c r="A29" s="28" t="s">
        <v>352</v>
      </c>
      <c r="B29" s="36" t="s">
        <v>354</v>
      </c>
      <c r="C29" s="43" t="s">
        <v>103</v>
      </c>
      <c r="D29" s="43" t="s">
        <v>353</v>
      </c>
      <c r="E29" s="43"/>
      <c r="F29" s="54">
        <v>1</v>
      </c>
      <c r="G29" s="32">
        <f t="shared" si="0"/>
        <v>1</v>
      </c>
      <c r="H29" s="5">
        <f t="shared" si="6"/>
        <v>43560</v>
      </c>
      <c r="I29" s="5">
        <v>378000</v>
      </c>
      <c r="J29" s="34">
        <f t="shared" si="7"/>
        <v>0.11523809523809524</v>
      </c>
      <c r="K29" s="3">
        <v>1</v>
      </c>
      <c r="L29" s="3">
        <v>1</v>
      </c>
      <c r="M29" s="3">
        <f t="shared" si="3"/>
        <v>0.11523809523809524</v>
      </c>
      <c r="N29" s="64" t="s">
        <v>1008</v>
      </c>
      <c r="O29" s="33"/>
      <c r="Q29" s="2"/>
    </row>
    <row r="30" spans="1:17" x14ac:dyDescent="0.25">
      <c r="A30" s="28" t="s">
        <v>509</v>
      </c>
      <c r="B30" s="36" t="s">
        <v>508</v>
      </c>
      <c r="C30" s="43" t="s">
        <v>357</v>
      </c>
      <c r="D30" s="43" t="s">
        <v>326</v>
      </c>
      <c r="E30" s="43"/>
      <c r="F30" s="54">
        <v>1</v>
      </c>
      <c r="G30" s="32">
        <f t="shared" si="0"/>
        <v>1</v>
      </c>
      <c r="H30" s="5">
        <f>F30*43560</f>
        <v>43560</v>
      </c>
      <c r="I30" s="5">
        <v>3145000</v>
      </c>
      <c r="J30" s="34">
        <f>H30/I30</f>
        <v>1.3850556438791732E-2</v>
      </c>
      <c r="K30" s="3">
        <v>1</v>
      </c>
      <c r="L30" s="3">
        <v>1</v>
      </c>
      <c r="M30" s="3">
        <f t="shared" si="3"/>
        <v>1.3850556438791732E-2</v>
      </c>
      <c r="N30" s="64" t="s">
        <v>508</v>
      </c>
      <c r="O30" s="33"/>
      <c r="Q30" s="2"/>
    </row>
    <row r="31" spans="1:17" x14ac:dyDescent="0.25">
      <c r="A31" s="28" t="s">
        <v>355</v>
      </c>
      <c r="B31" s="36" t="s">
        <v>356</v>
      </c>
      <c r="C31" s="43" t="s">
        <v>357</v>
      </c>
      <c r="D31" s="43" t="s">
        <v>317</v>
      </c>
      <c r="E31" s="43"/>
      <c r="F31" s="54">
        <v>1</v>
      </c>
      <c r="G31" s="32">
        <f t="shared" si="0"/>
        <v>1</v>
      </c>
      <c r="H31" s="5">
        <f t="shared" si="6"/>
        <v>43560</v>
      </c>
      <c r="I31" s="5">
        <v>202000</v>
      </c>
      <c r="J31" s="34">
        <f t="shared" si="7"/>
        <v>0.21564356435643564</v>
      </c>
      <c r="K31" s="3">
        <v>1</v>
      </c>
      <c r="L31" s="3">
        <v>1</v>
      </c>
      <c r="M31" s="3">
        <f t="shared" si="3"/>
        <v>0.21564356435643564</v>
      </c>
      <c r="N31" s="64" t="s">
        <v>356</v>
      </c>
      <c r="O31" s="33"/>
      <c r="Q31" s="2"/>
    </row>
    <row r="32" spans="1:17" x14ac:dyDescent="0.25">
      <c r="A32" s="28" t="s">
        <v>358</v>
      </c>
      <c r="B32" s="36" t="s">
        <v>359</v>
      </c>
      <c r="C32" s="43" t="s">
        <v>360</v>
      </c>
      <c r="D32" s="43" t="s">
        <v>317</v>
      </c>
      <c r="E32" s="43"/>
      <c r="F32" s="54">
        <v>1</v>
      </c>
      <c r="G32" s="32">
        <f t="shared" si="0"/>
        <v>1</v>
      </c>
      <c r="H32" s="5">
        <f t="shared" si="6"/>
        <v>43560</v>
      </c>
      <c r="I32" s="5">
        <v>1666000</v>
      </c>
      <c r="J32" s="34">
        <f t="shared" si="7"/>
        <v>2.6146458583433372E-2</v>
      </c>
      <c r="K32" s="3">
        <v>1</v>
      </c>
      <c r="L32" s="3">
        <v>1</v>
      </c>
      <c r="M32" s="3">
        <f t="shared" si="3"/>
        <v>2.6146458583433372E-2</v>
      </c>
      <c r="N32" s="64" t="s">
        <v>359</v>
      </c>
      <c r="O32" s="33"/>
      <c r="Q32" s="2"/>
    </row>
    <row r="33" spans="1:17" x14ac:dyDescent="0.25">
      <c r="A33" s="28" t="s">
        <v>494</v>
      </c>
      <c r="B33" s="36" t="s">
        <v>495</v>
      </c>
      <c r="C33" s="43" t="s">
        <v>496</v>
      </c>
      <c r="D33" s="43" t="s">
        <v>294</v>
      </c>
      <c r="E33" s="43"/>
      <c r="F33" s="54">
        <v>1</v>
      </c>
      <c r="G33" s="32">
        <f t="shared" si="0"/>
        <v>1</v>
      </c>
      <c r="H33" s="5">
        <f>F33*43560</f>
        <v>43560</v>
      </c>
      <c r="I33" s="5">
        <v>239000</v>
      </c>
      <c r="J33" s="34">
        <f>H33/I33</f>
        <v>0.18225941422594141</v>
      </c>
      <c r="K33" s="3">
        <v>1</v>
      </c>
      <c r="L33" s="3">
        <v>1</v>
      </c>
      <c r="M33" s="3">
        <f t="shared" si="3"/>
        <v>0.18225941422594141</v>
      </c>
      <c r="N33" s="64" t="s">
        <v>1009</v>
      </c>
      <c r="O33" s="33"/>
      <c r="Q33" s="2"/>
    </row>
    <row r="34" spans="1:17" x14ac:dyDescent="0.25">
      <c r="A34" s="28" t="s">
        <v>361</v>
      </c>
      <c r="B34" s="36" t="s">
        <v>362</v>
      </c>
      <c r="C34" s="43" t="s">
        <v>108</v>
      </c>
      <c r="D34" s="43" t="s">
        <v>332</v>
      </c>
      <c r="E34" s="43"/>
      <c r="F34" s="54">
        <v>1</v>
      </c>
      <c r="G34" s="32">
        <f t="shared" si="0"/>
        <v>1</v>
      </c>
      <c r="H34" s="5">
        <f t="shared" si="6"/>
        <v>43560</v>
      </c>
      <c r="I34" s="5">
        <v>142000</v>
      </c>
      <c r="J34" s="34">
        <f t="shared" si="7"/>
        <v>0.30676056338028168</v>
      </c>
      <c r="K34" s="3">
        <v>1</v>
      </c>
      <c r="L34" s="3">
        <v>1</v>
      </c>
      <c r="M34" s="3">
        <f t="shared" si="3"/>
        <v>0.30676056338028168</v>
      </c>
      <c r="N34" s="64" t="s">
        <v>362</v>
      </c>
      <c r="O34" s="33"/>
      <c r="Q34" s="2"/>
    </row>
    <row r="35" spans="1:17" x14ac:dyDescent="0.25">
      <c r="A35" s="28" t="s">
        <v>363</v>
      </c>
      <c r="B35" s="36" t="s">
        <v>364</v>
      </c>
      <c r="C35" s="43" t="s">
        <v>97</v>
      </c>
      <c r="D35" s="43" t="s">
        <v>317</v>
      </c>
      <c r="E35" s="43"/>
      <c r="F35" s="54">
        <v>1</v>
      </c>
      <c r="G35" s="32">
        <f t="shared" si="0"/>
        <v>1</v>
      </c>
      <c r="H35" s="5">
        <f t="shared" si="6"/>
        <v>43560</v>
      </c>
      <c r="I35" s="5">
        <v>450000</v>
      </c>
      <c r="J35" s="34">
        <f t="shared" si="7"/>
        <v>9.6799999999999997E-2</v>
      </c>
      <c r="K35" s="3">
        <v>1</v>
      </c>
      <c r="L35" s="3">
        <v>1</v>
      </c>
      <c r="M35" s="3">
        <f t="shared" si="3"/>
        <v>9.6799999999999997E-2</v>
      </c>
      <c r="N35" s="64" t="s">
        <v>364</v>
      </c>
      <c r="O35" s="33"/>
      <c r="Q35" s="2"/>
    </row>
    <row r="36" spans="1:17" x14ac:dyDescent="0.25">
      <c r="A36" s="28" t="s">
        <v>365</v>
      </c>
      <c r="B36" s="36" t="s">
        <v>367</v>
      </c>
      <c r="C36" s="43" t="s">
        <v>366</v>
      </c>
      <c r="D36" s="43" t="s">
        <v>323</v>
      </c>
      <c r="E36" s="43"/>
      <c r="F36" s="54">
        <v>1</v>
      </c>
      <c r="G36" s="32">
        <f t="shared" ref="G36:G67" si="8">F36/F$108*100</f>
        <v>1</v>
      </c>
      <c r="H36" s="5">
        <f t="shared" si="6"/>
        <v>43560</v>
      </c>
      <c r="I36" s="5">
        <v>4753000</v>
      </c>
      <c r="J36" s="34">
        <f t="shared" si="7"/>
        <v>9.1647380601725219E-3</v>
      </c>
      <c r="K36" s="3">
        <v>1</v>
      </c>
      <c r="L36" s="3">
        <v>1</v>
      </c>
      <c r="M36" s="3">
        <f t="shared" ref="M36:M67" si="9">J36/(K36*L36)</f>
        <v>9.1647380601725219E-3</v>
      </c>
      <c r="N36" s="64" t="s">
        <v>1010</v>
      </c>
      <c r="O36" s="33"/>
      <c r="Q36" s="2"/>
    </row>
    <row r="37" spans="1:17" x14ac:dyDescent="0.25">
      <c r="A37" s="28" t="s">
        <v>465</v>
      </c>
      <c r="B37" s="36" t="s">
        <v>466</v>
      </c>
      <c r="C37" s="43" t="s">
        <v>310</v>
      </c>
      <c r="D37" s="43" t="s">
        <v>467</v>
      </c>
      <c r="E37" s="43"/>
      <c r="F37" s="54">
        <v>1</v>
      </c>
      <c r="G37" s="32">
        <f t="shared" si="8"/>
        <v>1</v>
      </c>
      <c r="H37" s="5">
        <f>F37*43560</f>
        <v>43560</v>
      </c>
      <c r="I37" s="5">
        <v>7450000</v>
      </c>
      <c r="J37" s="34">
        <f>H37/I37</f>
        <v>5.8469798657718123E-3</v>
      </c>
      <c r="K37" s="3">
        <v>1</v>
      </c>
      <c r="L37" s="3">
        <v>1</v>
      </c>
      <c r="M37" s="3">
        <f t="shared" si="9"/>
        <v>5.8469798657718123E-3</v>
      </c>
      <c r="N37" s="64" t="s">
        <v>466</v>
      </c>
      <c r="O37" s="33"/>
      <c r="Q37" s="2"/>
    </row>
    <row r="38" spans="1:17" x14ac:dyDescent="0.25">
      <c r="A38" s="28" t="s">
        <v>545</v>
      </c>
      <c r="B38" s="36" t="s">
        <v>371</v>
      </c>
      <c r="C38" s="43" t="s">
        <v>335</v>
      </c>
      <c r="D38" s="43" t="s">
        <v>326</v>
      </c>
      <c r="E38" s="43"/>
      <c r="F38" s="54">
        <v>1</v>
      </c>
      <c r="G38" s="32">
        <f t="shared" si="8"/>
        <v>1</v>
      </c>
      <c r="H38" s="5">
        <f t="shared" si="6"/>
        <v>43560</v>
      </c>
      <c r="I38" s="5">
        <v>8145000</v>
      </c>
      <c r="J38" s="34">
        <f t="shared" si="7"/>
        <v>5.3480662983425411E-3</v>
      </c>
      <c r="K38" s="3">
        <v>1</v>
      </c>
      <c r="L38" s="3">
        <v>1</v>
      </c>
      <c r="M38" s="3">
        <f t="shared" si="9"/>
        <v>5.3480662983425411E-3</v>
      </c>
      <c r="N38" s="64" t="s">
        <v>371</v>
      </c>
      <c r="O38" s="33"/>
      <c r="Q38" s="2"/>
    </row>
    <row r="39" spans="1:17" x14ac:dyDescent="0.25">
      <c r="A39" s="28" t="s">
        <v>372</v>
      </c>
      <c r="B39" s="36" t="s">
        <v>373</v>
      </c>
      <c r="C39" s="43" t="s">
        <v>99</v>
      </c>
      <c r="D39" s="43" t="s">
        <v>374</v>
      </c>
      <c r="E39" s="43"/>
      <c r="F39" s="54">
        <v>1</v>
      </c>
      <c r="G39" s="32">
        <f t="shared" si="8"/>
        <v>1</v>
      </c>
      <c r="H39" s="5">
        <f t="shared" si="6"/>
        <v>43560</v>
      </c>
      <c r="I39" s="5">
        <v>989000</v>
      </c>
      <c r="J39" s="34">
        <f t="shared" si="7"/>
        <v>4.4044489383215368E-2</v>
      </c>
      <c r="K39" s="3">
        <v>1</v>
      </c>
      <c r="L39" s="3">
        <v>1</v>
      </c>
      <c r="M39" s="3">
        <f t="shared" si="9"/>
        <v>4.4044489383215368E-2</v>
      </c>
      <c r="N39" s="64" t="s">
        <v>373</v>
      </c>
      <c r="O39" s="33"/>
      <c r="Q39" s="2"/>
    </row>
    <row r="40" spans="1:17" x14ac:dyDescent="0.25">
      <c r="A40" s="28" t="s">
        <v>375</v>
      </c>
      <c r="B40" s="36" t="s">
        <v>376</v>
      </c>
      <c r="C40" s="43" t="s">
        <v>251</v>
      </c>
      <c r="D40" s="43" t="s">
        <v>326</v>
      </c>
      <c r="E40" s="43"/>
      <c r="F40" s="54">
        <v>1</v>
      </c>
      <c r="G40" s="32">
        <f t="shared" si="8"/>
        <v>1</v>
      </c>
      <c r="H40" s="5">
        <f t="shared" ref="H40:H48" si="10">F40*43560</f>
        <v>43560</v>
      </c>
      <c r="I40" s="5">
        <v>1892000</v>
      </c>
      <c r="J40" s="34">
        <f t="shared" ref="J40:J48" si="11">H40/I40</f>
        <v>2.3023255813953487E-2</v>
      </c>
      <c r="K40" s="3">
        <v>1</v>
      </c>
      <c r="L40" s="3">
        <v>1</v>
      </c>
      <c r="M40" s="3">
        <f t="shared" si="9"/>
        <v>2.3023255813953487E-2</v>
      </c>
      <c r="N40" s="64" t="s">
        <v>376</v>
      </c>
      <c r="O40" s="33"/>
      <c r="Q40" s="2"/>
    </row>
    <row r="41" spans="1:17" x14ac:dyDescent="0.25">
      <c r="A41" s="28" t="s">
        <v>380</v>
      </c>
      <c r="B41" s="36" t="s">
        <v>381</v>
      </c>
      <c r="C41" s="43" t="s">
        <v>125</v>
      </c>
      <c r="D41" s="43" t="s">
        <v>374</v>
      </c>
      <c r="E41" s="43"/>
      <c r="F41" s="54">
        <v>1</v>
      </c>
      <c r="G41" s="32">
        <f t="shared" si="8"/>
        <v>1</v>
      </c>
      <c r="H41" s="5">
        <f t="shared" si="10"/>
        <v>43560</v>
      </c>
      <c r="I41" s="5">
        <v>149000</v>
      </c>
      <c r="J41" s="34">
        <f t="shared" si="11"/>
        <v>0.2923489932885906</v>
      </c>
      <c r="K41" s="3">
        <v>1</v>
      </c>
      <c r="L41" s="3">
        <v>1</v>
      </c>
      <c r="M41" s="3">
        <f t="shared" si="9"/>
        <v>0.2923489932885906</v>
      </c>
      <c r="N41" s="64" t="s">
        <v>381</v>
      </c>
      <c r="O41" s="33"/>
      <c r="Q41" s="2"/>
    </row>
    <row r="42" spans="1:17" x14ac:dyDescent="0.25">
      <c r="A42" s="28" t="s">
        <v>383</v>
      </c>
      <c r="B42" s="36" t="s">
        <v>382</v>
      </c>
      <c r="C42" s="43" t="s">
        <v>333</v>
      </c>
      <c r="D42" s="43" t="s">
        <v>294</v>
      </c>
      <c r="E42" s="43"/>
      <c r="F42" s="54">
        <v>1</v>
      </c>
      <c r="G42" s="32">
        <f t="shared" si="8"/>
        <v>1</v>
      </c>
      <c r="H42" s="5">
        <f t="shared" si="10"/>
        <v>43560</v>
      </c>
      <c r="I42" s="5">
        <v>209000</v>
      </c>
      <c r="J42" s="34">
        <f t="shared" si="11"/>
        <v>0.20842105263157895</v>
      </c>
      <c r="K42" s="3">
        <v>1</v>
      </c>
      <c r="L42" s="3">
        <v>1</v>
      </c>
      <c r="M42" s="3">
        <f t="shared" si="9"/>
        <v>0.20842105263157895</v>
      </c>
      <c r="N42" s="64" t="s">
        <v>382</v>
      </c>
      <c r="O42" s="33"/>
      <c r="Q42" s="2"/>
    </row>
    <row r="43" spans="1:17" x14ac:dyDescent="0.25">
      <c r="A43" s="28" t="s">
        <v>384</v>
      </c>
      <c r="B43" s="36" t="s">
        <v>385</v>
      </c>
      <c r="C43" s="43" t="s">
        <v>99</v>
      </c>
      <c r="D43" s="43" t="s">
        <v>386</v>
      </c>
      <c r="E43" s="43"/>
      <c r="F43" s="54">
        <v>1</v>
      </c>
      <c r="G43" s="32">
        <f t="shared" si="8"/>
        <v>1</v>
      </c>
      <c r="H43" s="5">
        <f t="shared" si="10"/>
        <v>43560</v>
      </c>
      <c r="I43" s="5">
        <v>210000</v>
      </c>
      <c r="J43" s="34">
        <f t="shared" si="11"/>
        <v>0.20742857142857143</v>
      </c>
      <c r="K43" s="3">
        <v>1</v>
      </c>
      <c r="L43" s="3">
        <v>1</v>
      </c>
      <c r="M43" s="3">
        <f t="shared" si="9"/>
        <v>0.20742857142857143</v>
      </c>
      <c r="N43" s="64" t="s">
        <v>385</v>
      </c>
      <c r="O43" s="33"/>
      <c r="Q43" s="2"/>
    </row>
    <row r="44" spans="1:17" x14ac:dyDescent="0.25">
      <c r="A44" s="28" t="s">
        <v>377</v>
      </c>
      <c r="B44" s="36" t="s">
        <v>378</v>
      </c>
      <c r="C44" s="43" t="s">
        <v>379</v>
      </c>
      <c r="D44" s="43" t="s">
        <v>294</v>
      </c>
      <c r="E44" s="43"/>
      <c r="F44" s="54">
        <v>1</v>
      </c>
      <c r="G44" s="32">
        <f t="shared" si="8"/>
        <v>1</v>
      </c>
      <c r="H44" s="5">
        <f t="shared" si="10"/>
        <v>43560</v>
      </c>
      <c r="I44" s="5">
        <v>989000</v>
      </c>
      <c r="J44" s="34">
        <f t="shared" si="11"/>
        <v>4.4044489383215368E-2</v>
      </c>
      <c r="K44" s="3">
        <v>1</v>
      </c>
      <c r="L44" s="3">
        <v>1</v>
      </c>
      <c r="M44" s="3">
        <f t="shared" si="9"/>
        <v>4.4044489383215368E-2</v>
      </c>
      <c r="N44" s="64" t="s">
        <v>378</v>
      </c>
      <c r="O44" s="33"/>
      <c r="Q44" s="2"/>
    </row>
    <row r="45" spans="1:17" x14ac:dyDescent="0.25">
      <c r="A45" s="28" t="s">
        <v>387</v>
      </c>
      <c r="B45" s="36" t="s">
        <v>388</v>
      </c>
      <c r="C45" s="43" t="s">
        <v>379</v>
      </c>
      <c r="D45" s="43" t="s">
        <v>389</v>
      </c>
      <c r="E45" s="43"/>
      <c r="F45" s="54">
        <v>1</v>
      </c>
      <c r="G45" s="32">
        <f t="shared" si="8"/>
        <v>1</v>
      </c>
      <c r="H45" s="5">
        <f t="shared" si="10"/>
        <v>43560</v>
      </c>
      <c r="I45" s="5">
        <v>250000</v>
      </c>
      <c r="J45" s="34">
        <f t="shared" si="11"/>
        <v>0.17424000000000001</v>
      </c>
      <c r="K45" s="3">
        <v>1</v>
      </c>
      <c r="L45" s="3">
        <v>1</v>
      </c>
      <c r="M45" s="3">
        <f t="shared" si="9"/>
        <v>0.17424000000000001</v>
      </c>
      <c r="N45" s="64" t="s">
        <v>388</v>
      </c>
      <c r="O45" s="33"/>
      <c r="Q45" s="2"/>
    </row>
    <row r="46" spans="1:17" x14ac:dyDescent="0.25">
      <c r="A46" s="25" t="s">
        <v>469</v>
      </c>
      <c r="B46" s="36" t="s">
        <v>468</v>
      </c>
      <c r="C46" s="43" t="s">
        <v>103</v>
      </c>
      <c r="D46" s="43" t="s">
        <v>317</v>
      </c>
      <c r="E46" s="43"/>
      <c r="F46" s="54">
        <v>1</v>
      </c>
      <c r="G46" s="32">
        <f t="shared" si="8"/>
        <v>1</v>
      </c>
      <c r="H46" s="5">
        <f t="shared" si="10"/>
        <v>43560</v>
      </c>
      <c r="I46" s="5">
        <v>4100000</v>
      </c>
      <c r="J46" s="34">
        <f t="shared" si="11"/>
        <v>1.0624390243902439E-2</v>
      </c>
      <c r="K46" s="3">
        <v>1</v>
      </c>
      <c r="L46" s="3">
        <v>1</v>
      </c>
      <c r="M46" s="3">
        <f t="shared" si="9"/>
        <v>1.0624390243902439E-2</v>
      </c>
      <c r="N46" s="64" t="s">
        <v>468</v>
      </c>
      <c r="O46" s="33"/>
      <c r="Q46" s="2"/>
    </row>
    <row r="47" spans="1:17" x14ac:dyDescent="0.25">
      <c r="A47" s="28" t="s">
        <v>390</v>
      </c>
      <c r="B47" s="36" t="s">
        <v>391</v>
      </c>
      <c r="C47" s="43" t="s">
        <v>392</v>
      </c>
      <c r="D47" s="43" t="s">
        <v>393</v>
      </c>
      <c r="E47" s="43"/>
      <c r="F47" s="54">
        <v>1</v>
      </c>
      <c r="G47" s="32">
        <f t="shared" si="8"/>
        <v>1</v>
      </c>
      <c r="H47" s="5">
        <f t="shared" si="10"/>
        <v>43560</v>
      </c>
      <c r="I47" s="5">
        <v>220700</v>
      </c>
      <c r="J47" s="34">
        <f t="shared" si="11"/>
        <v>0.19737199818758497</v>
      </c>
      <c r="K47" s="3">
        <v>1</v>
      </c>
      <c r="L47" s="3">
        <v>1</v>
      </c>
      <c r="M47" s="3">
        <f t="shared" si="9"/>
        <v>0.19737199818758497</v>
      </c>
      <c r="N47" s="64" t="s">
        <v>391</v>
      </c>
      <c r="O47" s="33"/>
      <c r="Q47" s="2"/>
    </row>
    <row r="48" spans="1:17" x14ac:dyDescent="0.25">
      <c r="A48" s="28" t="s">
        <v>394</v>
      </c>
      <c r="B48" s="36" t="s">
        <v>395</v>
      </c>
      <c r="C48" s="43" t="s">
        <v>103</v>
      </c>
      <c r="D48" s="43" t="s">
        <v>396</v>
      </c>
      <c r="E48" s="43"/>
      <c r="F48" s="54">
        <v>1</v>
      </c>
      <c r="G48" s="32">
        <f t="shared" si="8"/>
        <v>1</v>
      </c>
      <c r="H48" s="5">
        <f t="shared" si="10"/>
        <v>43560</v>
      </c>
      <c r="I48" s="5">
        <v>55000</v>
      </c>
      <c r="J48" s="34">
        <f t="shared" si="11"/>
        <v>0.79200000000000004</v>
      </c>
      <c r="K48" s="3">
        <v>1</v>
      </c>
      <c r="L48" s="3">
        <v>1</v>
      </c>
      <c r="M48" s="3">
        <f t="shared" si="9"/>
        <v>0.79200000000000004</v>
      </c>
      <c r="N48" s="64" t="s">
        <v>395</v>
      </c>
      <c r="O48" s="33"/>
      <c r="Q48" s="2"/>
    </row>
    <row r="49" spans="1:17" x14ac:dyDescent="0.25">
      <c r="A49" s="28" t="s">
        <v>397</v>
      </c>
      <c r="B49" s="36" t="s">
        <v>398</v>
      </c>
      <c r="C49" s="43" t="s">
        <v>97</v>
      </c>
      <c r="D49" s="43" t="s">
        <v>353</v>
      </c>
      <c r="E49" s="43"/>
      <c r="F49" s="54">
        <v>1</v>
      </c>
      <c r="G49" s="32">
        <f t="shared" si="8"/>
        <v>1</v>
      </c>
      <c r="H49" s="5">
        <f t="shared" ref="H49:H70" si="12">F49*43560</f>
        <v>43560</v>
      </c>
      <c r="I49" s="5">
        <v>986000</v>
      </c>
      <c r="J49" s="34">
        <f t="shared" ref="J49:J70" si="13">H49/I49</f>
        <v>4.4178498985801215E-2</v>
      </c>
      <c r="K49" s="3">
        <v>1</v>
      </c>
      <c r="L49" s="3">
        <v>1</v>
      </c>
      <c r="M49" s="3">
        <f t="shared" si="9"/>
        <v>4.4178498985801215E-2</v>
      </c>
      <c r="N49" s="64" t="s">
        <v>398</v>
      </c>
      <c r="O49" s="33"/>
      <c r="Q49" s="2"/>
    </row>
    <row r="50" spans="1:17" x14ac:dyDescent="0.25">
      <c r="A50" s="28" t="s">
        <v>400</v>
      </c>
      <c r="B50" s="36" t="s">
        <v>399</v>
      </c>
      <c r="C50" s="43" t="s">
        <v>406</v>
      </c>
      <c r="D50" s="43" t="s">
        <v>393</v>
      </c>
      <c r="E50" s="43"/>
      <c r="F50" s="54">
        <v>1</v>
      </c>
      <c r="G50" s="32">
        <f t="shared" si="8"/>
        <v>1</v>
      </c>
      <c r="H50" s="5">
        <f t="shared" si="12"/>
        <v>43560</v>
      </c>
      <c r="I50" s="5">
        <v>141000</v>
      </c>
      <c r="J50" s="34">
        <f t="shared" si="13"/>
        <v>0.30893617021276598</v>
      </c>
      <c r="K50" s="3">
        <v>1</v>
      </c>
      <c r="L50" s="3">
        <v>1</v>
      </c>
      <c r="M50" s="3">
        <f t="shared" si="9"/>
        <v>0.30893617021276598</v>
      </c>
      <c r="N50" s="64" t="s">
        <v>998</v>
      </c>
      <c r="O50" s="33"/>
      <c r="Q50" s="2"/>
    </row>
    <row r="51" spans="1:17" x14ac:dyDescent="0.25">
      <c r="A51" s="28" t="s">
        <v>401</v>
      </c>
      <c r="B51" s="36" t="s">
        <v>402</v>
      </c>
      <c r="C51" s="43" t="s">
        <v>99</v>
      </c>
      <c r="D51" s="43" t="s">
        <v>403</v>
      </c>
      <c r="E51" s="43"/>
      <c r="F51" s="54">
        <v>1</v>
      </c>
      <c r="G51" s="32">
        <f t="shared" si="8"/>
        <v>1</v>
      </c>
      <c r="H51" s="5">
        <f t="shared" si="12"/>
        <v>43560</v>
      </c>
      <c r="I51" s="5">
        <v>123000</v>
      </c>
      <c r="J51" s="34">
        <f t="shared" si="13"/>
        <v>0.35414634146341462</v>
      </c>
      <c r="K51" s="3">
        <v>1</v>
      </c>
      <c r="L51" s="3">
        <v>1</v>
      </c>
      <c r="M51" s="3">
        <f t="shared" si="9"/>
        <v>0.35414634146341462</v>
      </c>
      <c r="N51" s="64" t="s">
        <v>402</v>
      </c>
      <c r="O51" s="33"/>
      <c r="Q51" s="2"/>
    </row>
    <row r="52" spans="1:17" x14ac:dyDescent="0.25">
      <c r="A52" s="28" t="s">
        <v>404</v>
      </c>
      <c r="B52" s="36" t="s">
        <v>405</v>
      </c>
      <c r="C52" s="43" t="s">
        <v>103</v>
      </c>
      <c r="D52" s="43" t="s">
        <v>407</v>
      </c>
      <c r="E52" s="43"/>
      <c r="F52" s="54">
        <v>1</v>
      </c>
      <c r="G52" s="32">
        <f t="shared" si="8"/>
        <v>1</v>
      </c>
      <c r="H52" s="5">
        <f t="shared" si="12"/>
        <v>43560</v>
      </c>
      <c r="I52" s="5">
        <v>35000</v>
      </c>
      <c r="J52" s="34">
        <f t="shared" si="13"/>
        <v>1.2445714285714287</v>
      </c>
      <c r="K52" s="3">
        <v>1</v>
      </c>
      <c r="L52" s="3">
        <v>1</v>
      </c>
      <c r="M52" s="3">
        <f t="shared" si="9"/>
        <v>1.2445714285714287</v>
      </c>
      <c r="N52" s="64" t="s">
        <v>405</v>
      </c>
      <c r="O52" s="33"/>
      <c r="Q52" s="2"/>
    </row>
    <row r="53" spans="1:17" ht="11.25" customHeight="1" x14ac:dyDescent="0.25">
      <c r="A53" s="28" t="s">
        <v>409</v>
      </c>
      <c r="B53" s="36" t="s">
        <v>410</v>
      </c>
      <c r="C53" s="43" t="s">
        <v>310</v>
      </c>
      <c r="D53" s="43" t="s">
        <v>408</v>
      </c>
      <c r="E53" s="43"/>
      <c r="F53" s="54">
        <v>1</v>
      </c>
      <c r="G53" s="32">
        <f t="shared" si="8"/>
        <v>1</v>
      </c>
      <c r="H53" s="5">
        <f t="shared" si="12"/>
        <v>43560</v>
      </c>
      <c r="I53" s="5">
        <v>59800</v>
      </c>
      <c r="J53" s="34">
        <f t="shared" si="13"/>
        <v>0.728428093645485</v>
      </c>
      <c r="K53" s="3">
        <v>1</v>
      </c>
      <c r="L53" s="3">
        <v>1</v>
      </c>
      <c r="M53" s="3">
        <f t="shared" si="9"/>
        <v>0.728428093645485</v>
      </c>
      <c r="N53" s="64" t="s">
        <v>1011</v>
      </c>
      <c r="O53" s="33"/>
      <c r="Q53" s="2"/>
    </row>
    <row r="54" spans="1:17" x14ac:dyDescent="0.25">
      <c r="A54" s="28" t="s">
        <v>411</v>
      </c>
      <c r="B54" s="36" t="s">
        <v>413</v>
      </c>
      <c r="C54" s="43" t="s">
        <v>115</v>
      </c>
      <c r="D54" s="43" t="s">
        <v>412</v>
      </c>
      <c r="E54" s="43"/>
      <c r="F54" s="54">
        <v>1</v>
      </c>
      <c r="G54" s="32">
        <f t="shared" si="8"/>
        <v>1</v>
      </c>
      <c r="H54" s="5">
        <f t="shared" si="12"/>
        <v>43560</v>
      </c>
      <c r="I54" s="5">
        <v>76160</v>
      </c>
      <c r="J54" s="34">
        <f t="shared" si="13"/>
        <v>0.57195378151260501</v>
      </c>
      <c r="K54" s="3">
        <v>1</v>
      </c>
      <c r="L54" s="3">
        <v>1</v>
      </c>
      <c r="M54" s="3">
        <f t="shared" si="9"/>
        <v>0.57195378151260501</v>
      </c>
      <c r="N54" s="64" t="s">
        <v>1012</v>
      </c>
      <c r="O54" s="33"/>
      <c r="Q54" s="2"/>
    </row>
    <row r="55" spans="1:17" x14ac:dyDescent="0.25">
      <c r="A55" s="28" t="s">
        <v>414</v>
      </c>
      <c r="B55" s="36" t="s">
        <v>415</v>
      </c>
      <c r="C55" s="43" t="s">
        <v>99</v>
      </c>
      <c r="D55" s="43" t="s">
        <v>407</v>
      </c>
      <c r="E55" s="43"/>
      <c r="F55" s="54">
        <v>1</v>
      </c>
      <c r="G55" s="32">
        <f t="shared" si="8"/>
        <v>1</v>
      </c>
      <c r="H55" s="5">
        <f t="shared" si="12"/>
        <v>43560</v>
      </c>
      <c r="I55" s="5">
        <v>11000000</v>
      </c>
      <c r="J55" s="34">
        <f t="shared" si="13"/>
        <v>3.96E-3</v>
      </c>
      <c r="K55" s="3">
        <v>1</v>
      </c>
      <c r="L55" s="3">
        <v>1</v>
      </c>
      <c r="M55" s="3">
        <f t="shared" si="9"/>
        <v>3.96E-3</v>
      </c>
      <c r="N55" s="64" t="s">
        <v>415</v>
      </c>
      <c r="O55" s="33"/>
      <c r="Q55" s="2"/>
    </row>
    <row r="56" spans="1:17" x14ac:dyDescent="0.25">
      <c r="A56" s="28" t="s">
        <v>416</v>
      </c>
      <c r="B56" s="36" t="s">
        <v>417</v>
      </c>
      <c r="C56" s="43" t="s">
        <v>418</v>
      </c>
      <c r="D56" s="43" t="s">
        <v>326</v>
      </c>
      <c r="E56" s="43"/>
      <c r="F56" s="54">
        <v>1</v>
      </c>
      <c r="G56" s="32">
        <f t="shared" si="8"/>
        <v>1</v>
      </c>
      <c r="H56" s="5">
        <f t="shared" si="12"/>
        <v>43560</v>
      </c>
      <c r="I56" s="5">
        <v>192000</v>
      </c>
      <c r="J56" s="34">
        <f t="shared" si="13"/>
        <v>0.22687499999999999</v>
      </c>
      <c r="K56" s="3">
        <v>1</v>
      </c>
      <c r="L56" s="3">
        <v>1</v>
      </c>
      <c r="M56" s="3">
        <f t="shared" si="9"/>
        <v>0.22687499999999999</v>
      </c>
      <c r="N56" s="64" t="s">
        <v>417</v>
      </c>
      <c r="O56" s="33"/>
      <c r="Q56" s="2"/>
    </row>
    <row r="57" spans="1:17" x14ac:dyDescent="0.25">
      <c r="A57" s="28" t="s">
        <v>419</v>
      </c>
      <c r="B57" s="36" t="s">
        <v>420</v>
      </c>
      <c r="C57" s="43" t="s">
        <v>97</v>
      </c>
      <c r="D57" s="43" t="s">
        <v>334</v>
      </c>
      <c r="E57" s="43"/>
      <c r="F57" s="54">
        <v>1</v>
      </c>
      <c r="G57" s="32">
        <f t="shared" si="8"/>
        <v>1</v>
      </c>
      <c r="H57" s="5">
        <f t="shared" si="12"/>
        <v>43560</v>
      </c>
      <c r="I57" s="5">
        <v>30400</v>
      </c>
      <c r="J57" s="34">
        <f t="shared" si="13"/>
        <v>1.4328947368421052</v>
      </c>
      <c r="K57" s="3">
        <v>1</v>
      </c>
      <c r="L57" s="3">
        <v>1</v>
      </c>
      <c r="M57" s="3">
        <f t="shared" si="9"/>
        <v>1.4328947368421052</v>
      </c>
      <c r="N57" s="64" t="s">
        <v>420</v>
      </c>
      <c r="O57" s="33"/>
      <c r="Q57" s="2"/>
    </row>
    <row r="58" spans="1:17" x14ac:dyDescent="0.25">
      <c r="A58" s="28" t="s">
        <v>421</v>
      </c>
      <c r="B58" s="36" t="s">
        <v>422</v>
      </c>
      <c r="C58" s="43" t="s">
        <v>97</v>
      </c>
      <c r="D58" s="43" t="s">
        <v>334</v>
      </c>
      <c r="E58" s="43"/>
      <c r="F58" s="54">
        <v>1</v>
      </c>
      <c r="G58" s="32">
        <f t="shared" si="8"/>
        <v>1</v>
      </c>
      <c r="H58" s="5">
        <f t="shared" si="12"/>
        <v>43560</v>
      </c>
      <c r="I58" s="5">
        <v>27800</v>
      </c>
      <c r="J58" s="34">
        <f t="shared" si="13"/>
        <v>1.5669064748201438</v>
      </c>
      <c r="K58" s="3">
        <v>1</v>
      </c>
      <c r="L58" s="3">
        <v>1</v>
      </c>
      <c r="M58" s="3">
        <f t="shared" si="9"/>
        <v>1.5669064748201438</v>
      </c>
      <c r="N58" s="64" t="s">
        <v>1013</v>
      </c>
      <c r="O58" s="33"/>
      <c r="Q58" s="2"/>
    </row>
    <row r="59" spans="1:17" x14ac:dyDescent="0.25">
      <c r="A59" s="28" t="s">
        <v>423</v>
      </c>
      <c r="B59" s="36" t="s">
        <v>424</v>
      </c>
      <c r="C59" s="43" t="s">
        <v>97</v>
      </c>
      <c r="D59" s="43" t="s">
        <v>334</v>
      </c>
      <c r="E59" s="43"/>
      <c r="F59" s="54">
        <v>1</v>
      </c>
      <c r="G59" s="32">
        <f t="shared" si="8"/>
        <v>1</v>
      </c>
      <c r="H59" s="5">
        <f t="shared" si="12"/>
        <v>43560</v>
      </c>
      <c r="I59" s="5">
        <v>26400</v>
      </c>
      <c r="J59" s="34">
        <f t="shared" si="13"/>
        <v>1.65</v>
      </c>
      <c r="K59" s="3">
        <v>1</v>
      </c>
      <c r="L59" s="3">
        <v>1</v>
      </c>
      <c r="M59" s="3">
        <f t="shared" si="9"/>
        <v>1.65</v>
      </c>
      <c r="N59" s="64" t="s">
        <v>424</v>
      </c>
      <c r="O59" s="33"/>
      <c r="Q59" s="2"/>
    </row>
    <row r="60" spans="1:17" x14ac:dyDescent="0.25">
      <c r="A60" s="28" t="s">
        <v>425</v>
      </c>
      <c r="B60" s="36" t="s">
        <v>426</v>
      </c>
      <c r="C60" s="43" t="s">
        <v>427</v>
      </c>
      <c r="D60" s="43" t="s">
        <v>317</v>
      </c>
      <c r="E60" s="43"/>
      <c r="F60" s="54">
        <v>1</v>
      </c>
      <c r="G60" s="32">
        <f t="shared" si="8"/>
        <v>1</v>
      </c>
      <c r="H60" s="5">
        <f t="shared" si="12"/>
        <v>43560</v>
      </c>
      <c r="I60" s="5">
        <v>18900</v>
      </c>
      <c r="J60" s="34">
        <f t="shared" si="13"/>
        <v>2.3047619047619046</v>
      </c>
      <c r="K60" s="3">
        <v>1</v>
      </c>
      <c r="L60" s="3">
        <v>1</v>
      </c>
      <c r="M60" s="3">
        <f t="shared" si="9"/>
        <v>2.3047619047619046</v>
      </c>
      <c r="N60" s="64" t="s">
        <v>426</v>
      </c>
      <c r="O60" s="33"/>
      <c r="Q60" s="2"/>
    </row>
    <row r="61" spans="1:17" x14ac:dyDescent="0.25">
      <c r="A61" s="28" t="s">
        <v>428</v>
      </c>
      <c r="B61" s="36" t="s">
        <v>429</v>
      </c>
      <c r="C61" s="43" t="s">
        <v>103</v>
      </c>
      <c r="D61" s="43" t="s">
        <v>326</v>
      </c>
      <c r="E61" s="43"/>
      <c r="F61" s="54">
        <v>1</v>
      </c>
      <c r="G61" s="32">
        <f t="shared" si="8"/>
        <v>1</v>
      </c>
      <c r="H61" s="5">
        <f t="shared" si="12"/>
        <v>43560</v>
      </c>
      <c r="I61" s="5">
        <v>12400</v>
      </c>
      <c r="J61" s="34">
        <f t="shared" si="13"/>
        <v>3.5129032258064514</v>
      </c>
      <c r="K61" s="3">
        <v>1</v>
      </c>
      <c r="L61" s="3">
        <v>1</v>
      </c>
      <c r="M61" s="3">
        <f t="shared" si="9"/>
        <v>3.5129032258064514</v>
      </c>
      <c r="N61" s="64" t="s">
        <v>429</v>
      </c>
      <c r="O61" s="33"/>
      <c r="Q61" s="2"/>
    </row>
    <row r="62" spans="1:17" x14ac:dyDescent="0.25">
      <c r="A62" s="28" t="s">
        <v>430</v>
      </c>
      <c r="B62" s="36" t="s">
        <v>431</v>
      </c>
      <c r="C62" s="43" t="s">
        <v>432</v>
      </c>
      <c r="D62" s="43" t="s">
        <v>389</v>
      </c>
      <c r="E62" s="43"/>
      <c r="F62" s="54">
        <v>1</v>
      </c>
      <c r="G62" s="32">
        <f t="shared" si="8"/>
        <v>1</v>
      </c>
      <c r="H62" s="5">
        <f t="shared" si="12"/>
        <v>43560</v>
      </c>
      <c r="I62" s="84" t="s">
        <v>208</v>
      </c>
      <c r="J62" s="34" t="e">
        <f t="shared" si="13"/>
        <v>#VALUE!</v>
      </c>
      <c r="K62" s="3">
        <v>1</v>
      </c>
      <c r="L62" s="3">
        <v>1</v>
      </c>
      <c r="M62" s="3" t="e">
        <f t="shared" si="9"/>
        <v>#VALUE!</v>
      </c>
      <c r="N62" s="64" t="s">
        <v>431</v>
      </c>
      <c r="O62" s="33"/>
      <c r="Q62" s="2"/>
    </row>
    <row r="63" spans="1:17" x14ac:dyDescent="0.25">
      <c r="A63" s="28" t="s">
        <v>433</v>
      </c>
      <c r="B63" s="36" t="s">
        <v>434</v>
      </c>
      <c r="C63" s="43" t="s">
        <v>310</v>
      </c>
      <c r="D63" s="43" t="s">
        <v>437</v>
      </c>
      <c r="E63" s="43"/>
      <c r="F63" s="54">
        <v>1</v>
      </c>
      <c r="G63" s="32">
        <f t="shared" si="8"/>
        <v>1</v>
      </c>
      <c r="H63" s="5">
        <f t="shared" si="12"/>
        <v>43560</v>
      </c>
      <c r="I63" s="5">
        <v>295000</v>
      </c>
      <c r="J63" s="34">
        <f t="shared" si="13"/>
        <v>0.14766101694915254</v>
      </c>
      <c r="K63" s="3">
        <v>1</v>
      </c>
      <c r="L63" s="3">
        <v>1</v>
      </c>
      <c r="M63" s="3">
        <f t="shared" si="9"/>
        <v>0.14766101694915254</v>
      </c>
      <c r="N63" s="64" t="s">
        <v>1014</v>
      </c>
      <c r="O63" s="33"/>
      <c r="Q63" s="2"/>
    </row>
    <row r="64" spans="1:17" x14ac:dyDescent="0.25">
      <c r="A64" s="28" t="s">
        <v>441</v>
      </c>
      <c r="B64" s="36" t="s">
        <v>442</v>
      </c>
      <c r="C64" s="43" t="s">
        <v>310</v>
      </c>
      <c r="D64" s="38" t="s">
        <v>338</v>
      </c>
      <c r="E64" s="38"/>
      <c r="F64" s="54">
        <v>1</v>
      </c>
      <c r="G64" s="32">
        <f t="shared" si="8"/>
        <v>1</v>
      </c>
      <c r="H64" s="5">
        <f>F64*43560</f>
        <v>43560</v>
      </c>
      <c r="I64" s="5">
        <v>36000</v>
      </c>
      <c r="J64" s="34">
        <f>H64/I64</f>
        <v>1.21</v>
      </c>
      <c r="K64" s="3">
        <v>1</v>
      </c>
      <c r="L64" s="3">
        <v>1</v>
      </c>
      <c r="M64" s="3">
        <f t="shared" si="9"/>
        <v>1.21</v>
      </c>
      <c r="N64" s="65" t="s">
        <v>1015</v>
      </c>
    </row>
    <row r="65" spans="1:17" x14ac:dyDescent="0.25">
      <c r="A65" s="28" t="s">
        <v>438</v>
      </c>
      <c r="B65" s="36" t="s">
        <v>439</v>
      </c>
      <c r="C65" s="43" t="s">
        <v>99</v>
      </c>
      <c r="D65" s="43" t="s">
        <v>440</v>
      </c>
      <c r="E65" s="43"/>
      <c r="F65" s="54">
        <v>1</v>
      </c>
      <c r="G65" s="32">
        <f t="shared" si="8"/>
        <v>1</v>
      </c>
      <c r="H65" s="5">
        <f t="shared" si="12"/>
        <v>43560</v>
      </c>
      <c r="I65" s="5">
        <v>27600</v>
      </c>
      <c r="J65" s="34">
        <f t="shared" si="13"/>
        <v>1.5782608695652174</v>
      </c>
      <c r="K65" s="3">
        <v>1</v>
      </c>
      <c r="L65" s="3">
        <v>1</v>
      </c>
      <c r="M65" s="3">
        <f t="shared" si="9"/>
        <v>1.5782608695652174</v>
      </c>
      <c r="N65" s="64" t="s">
        <v>439</v>
      </c>
      <c r="O65" s="33"/>
      <c r="Q65" s="2"/>
    </row>
    <row r="66" spans="1:17" x14ac:dyDescent="0.25">
      <c r="A66" s="28" t="s">
        <v>35</v>
      </c>
      <c r="B66" s="36" t="s">
        <v>1016</v>
      </c>
      <c r="C66" s="43" t="s">
        <v>284</v>
      </c>
      <c r="D66" s="38" t="s">
        <v>338</v>
      </c>
      <c r="E66" s="38"/>
      <c r="F66" s="54">
        <v>1</v>
      </c>
      <c r="G66" s="32">
        <f t="shared" si="8"/>
        <v>1</v>
      </c>
      <c r="H66" s="5">
        <f t="shared" si="12"/>
        <v>43560</v>
      </c>
      <c r="I66" s="5">
        <v>36000</v>
      </c>
      <c r="J66" s="34">
        <f t="shared" si="13"/>
        <v>1.21</v>
      </c>
      <c r="K66" s="3">
        <v>1</v>
      </c>
      <c r="L66" s="3">
        <v>1</v>
      </c>
      <c r="M66" s="3">
        <f t="shared" si="9"/>
        <v>1.21</v>
      </c>
      <c r="N66" s="65" t="s">
        <v>1016</v>
      </c>
    </row>
    <row r="67" spans="1:17" x14ac:dyDescent="0.25">
      <c r="A67" s="28" t="s">
        <v>446</v>
      </c>
      <c r="B67" s="36" t="s">
        <v>447</v>
      </c>
      <c r="C67" s="43" t="s">
        <v>125</v>
      </c>
      <c r="D67" s="43" t="s">
        <v>393</v>
      </c>
      <c r="E67" s="43"/>
      <c r="F67" s="54">
        <v>1</v>
      </c>
      <c r="G67" s="32">
        <f t="shared" si="8"/>
        <v>1</v>
      </c>
      <c r="H67" s="5">
        <f t="shared" si="12"/>
        <v>43560</v>
      </c>
      <c r="I67" s="5">
        <v>23500</v>
      </c>
      <c r="J67" s="34">
        <f t="shared" si="13"/>
        <v>1.8536170212765957</v>
      </c>
      <c r="K67" s="3">
        <v>1</v>
      </c>
      <c r="L67" s="3">
        <v>1</v>
      </c>
      <c r="M67" s="3">
        <f t="shared" si="9"/>
        <v>1.8536170212765957</v>
      </c>
      <c r="N67" s="64" t="s">
        <v>447</v>
      </c>
      <c r="O67" s="33"/>
      <c r="Q67" s="2"/>
    </row>
    <row r="68" spans="1:17" x14ac:dyDescent="0.25">
      <c r="A68" s="28" t="s">
        <v>448</v>
      </c>
      <c r="B68" s="36" t="s">
        <v>449</v>
      </c>
      <c r="C68" s="43" t="s">
        <v>103</v>
      </c>
      <c r="D68" s="43" t="s">
        <v>323</v>
      </c>
      <c r="E68" s="43"/>
      <c r="F68" s="54">
        <v>1</v>
      </c>
      <c r="G68" s="32">
        <f t="shared" ref="G68:G100" si="14">F68/F$108*100</f>
        <v>1</v>
      </c>
      <c r="H68" s="5">
        <f t="shared" si="12"/>
        <v>43560</v>
      </c>
      <c r="I68" s="5">
        <v>11700</v>
      </c>
      <c r="J68" s="34">
        <f t="shared" si="13"/>
        <v>3.7230769230769232</v>
      </c>
      <c r="K68" s="3">
        <v>1</v>
      </c>
      <c r="L68" s="3">
        <v>1</v>
      </c>
      <c r="M68" s="3">
        <f t="shared" ref="M68:M99" si="15">J68/(K68*L68)</f>
        <v>3.7230769230769232</v>
      </c>
      <c r="N68" s="64" t="s">
        <v>449</v>
      </c>
      <c r="O68" s="33"/>
      <c r="Q68" s="2"/>
    </row>
    <row r="69" spans="1:17" x14ac:dyDescent="0.25">
      <c r="A69" s="28" t="s">
        <v>450</v>
      </c>
      <c r="B69" s="36" t="s">
        <v>451</v>
      </c>
      <c r="C69" s="43" t="s">
        <v>452</v>
      </c>
      <c r="D69" s="43" t="s">
        <v>389</v>
      </c>
      <c r="E69" s="43"/>
      <c r="F69" s="54">
        <v>1</v>
      </c>
      <c r="G69" s="32">
        <f t="shared" si="14"/>
        <v>1</v>
      </c>
      <c r="H69" s="5">
        <f t="shared" si="12"/>
        <v>43560</v>
      </c>
      <c r="I69" s="5">
        <v>21500</v>
      </c>
      <c r="J69" s="34">
        <f t="shared" si="13"/>
        <v>2.0260465116279072</v>
      </c>
      <c r="K69" s="3">
        <v>1</v>
      </c>
      <c r="L69" s="3">
        <v>1</v>
      </c>
      <c r="M69" s="3">
        <f t="shared" si="15"/>
        <v>2.0260465116279072</v>
      </c>
      <c r="N69" s="64" t="s">
        <v>451</v>
      </c>
      <c r="O69" s="33"/>
      <c r="Q69" s="2"/>
    </row>
    <row r="70" spans="1:17" x14ac:dyDescent="0.25">
      <c r="A70" s="28" t="s">
        <v>453</v>
      </c>
      <c r="B70" s="36" t="s">
        <v>454</v>
      </c>
      <c r="C70" s="43" t="s">
        <v>220</v>
      </c>
      <c r="D70" s="43" t="s">
        <v>332</v>
      </c>
      <c r="E70" s="43"/>
      <c r="F70" s="54">
        <v>1</v>
      </c>
      <c r="G70" s="32">
        <f t="shared" si="14"/>
        <v>1</v>
      </c>
      <c r="H70" s="5">
        <f t="shared" si="12"/>
        <v>43560</v>
      </c>
      <c r="I70" s="5">
        <v>35000</v>
      </c>
      <c r="J70" s="34">
        <f t="shared" si="13"/>
        <v>1.2445714285714287</v>
      </c>
      <c r="K70" s="3">
        <v>1</v>
      </c>
      <c r="L70" s="3">
        <v>1</v>
      </c>
      <c r="M70" s="3">
        <f t="shared" si="15"/>
        <v>1.2445714285714287</v>
      </c>
      <c r="N70" s="66" t="s">
        <v>1017</v>
      </c>
      <c r="O70" s="33"/>
      <c r="Q70" s="2"/>
    </row>
    <row r="71" spans="1:17" x14ac:dyDescent="0.25">
      <c r="A71" s="28" t="s">
        <v>455</v>
      </c>
      <c r="B71" s="36" t="s">
        <v>456</v>
      </c>
      <c r="C71" s="43" t="s">
        <v>115</v>
      </c>
      <c r="D71" s="43" t="s">
        <v>464</v>
      </c>
      <c r="E71" s="43"/>
      <c r="F71" s="54">
        <v>1</v>
      </c>
      <c r="G71" s="32">
        <f t="shared" si="14"/>
        <v>1</v>
      </c>
      <c r="H71" s="5">
        <f t="shared" ref="H71:H95" si="16">F71*43560</f>
        <v>43560</v>
      </c>
      <c r="I71" s="5">
        <v>22400</v>
      </c>
      <c r="J71" s="34">
        <f t="shared" ref="J71:J95" si="17">H71/I71</f>
        <v>1.9446428571428571</v>
      </c>
      <c r="K71" s="3">
        <v>1</v>
      </c>
      <c r="L71" s="3">
        <v>1</v>
      </c>
      <c r="M71" s="3">
        <f t="shared" si="15"/>
        <v>1.9446428571428571</v>
      </c>
      <c r="N71" s="64" t="s">
        <v>456</v>
      </c>
      <c r="O71" s="33"/>
      <c r="Q71" s="2"/>
    </row>
    <row r="72" spans="1:17" x14ac:dyDescent="0.25">
      <c r="A72" s="28" t="s">
        <v>457</v>
      </c>
      <c r="B72" s="36" t="s">
        <v>458</v>
      </c>
      <c r="C72" s="43" t="s">
        <v>459</v>
      </c>
      <c r="D72" s="43" t="s">
        <v>389</v>
      </c>
      <c r="E72" s="43"/>
      <c r="F72" s="54">
        <v>1</v>
      </c>
      <c r="G72" s="32">
        <f t="shared" si="14"/>
        <v>1</v>
      </c>
      <c r="H72" s="5">
        <f t="shared" si="16"/>
        <v>43560</v>
      </c>
      <c r="I72" s="5">
        <v>28700</v>
      </c>
      <c r="J72" s="34">
        <f t="shared" si="17"/>
        <v>1.5177700348432055</v>
      </c>
      <c r="K72" s="3">
        <v>1</v>
      </c>
      <c r="L72" s="3">
        <v>1</v>
      </c>
      <c r="M72" s="3">
        <f t="shared" si="15"/>
        <v>1.5177700348432055</v>
      </c>
      <c r="N72" s="64" t="s">
        <v>458</v>
      </c>
      <c r="O72" s="33"/>
      <c r="Q72" s="2"/>
    </row>
    <row r="73" spans="1:17" x14ac:dyDescent="0.25">
      <c r="A73" s="28" t="s">
        <v>460</v>
      </c>
      <c r="B73" s="36" t="s">
        <v>461</v>
      </c>
      <c r="C73" s="43" t="s">
        <v>115</v>
      </c>
      <c r="D73" s="43" t="s">
        <v>326</v>
      </c>
      <c r="E73" s="43"/>
      <c r="F73" s="54">
        <v>1</v>
      </c>
      <c r="G73" s="32">
        <f t="shared" si="14"/>
        <v>1</v>
      </c>
      <c r="H73" s="5">
        <f t="shared" si="16"/>
        <v>43560</v>
      </c>
      <c r="I73" s="5">
        <v>24550</v>
      </c>
      <c r="J73" s="34">
        <f t="shared" si="17"/>
        <v>1.7743380855397148</v>
      </c>
      <c r="K73" s="3">
        <v>1</v>
      </c>
      <c r="L73" s="3">
        <v>1</v>
      </c>
      <c r="M73" s="3">
        <f t="shared" si="15"/>
        <v>1.7743380855397148</v>
      </c>
      <c r="N73" s="64" t="s">
        <v>461</v>
      </c>
      <c r="O73" s="33"/>
      <c r="Q73" s="2"/>
    </row>
    <row r="74" spans="1:17" x14ac:dyDescent="0.25">
      <c r="A74" s="28" t="s">
        <v>462</v>
      </c>
      <c r="B74" s="36" t="s">
        <v>463</v>
      </c>
      <c r="C74" s="43" t="s">
        <v>125</v>
      </c>
      <c r="D74" s="43" t="s">
        <v>338</v>
      </c>
      <c r="E74" s="43"/>
      <c r="F74" s="54">
        <v>1</v>
      </c>
      <c r="G74" s="32">
        <f t="shared" si="14"/>
        <v>1</v>
      </c>
      <c r="H74" s="5">
        <f t="shared" si="16"/>
        <v>43560</v>
      </c>
      <c r="I74" s="5">
        <v>21300</v>
      </c>
      <c r="J74" s="34">
        <f t="shared" si="17"/>
        <v>2.0450704225352112</v>
      </c>
      <c r="K74" s="3">
        <v>1</v>
      </c>
      <c r="L74" s="3">
        <v>1</v>
      </c>
      <c r="M74" s="3">
        <f t="shared" si="15"/>
        <v>2.0450704225352112</v>
      </c>
      <c r="N74" s="64" t="s">
        <v>463</v>
      </c>
      <c r="O74" s="33"/>
      <c r="Q74" s="2"/>
    </row>
    <row r="75" spans="1:17" x14ac:dyDescent="0.25">
      <c r="A75" s="28" t="s">
        <v>470</v>
      </c>
      <c r="B75" s="36" t="s">
        <v>471</v>
      </c>
      <c r="C75" s="43" t="s">
        <v>220</v>
      </c>
      <c r="D75" s="43" t="s">
        <v>472</v>
      </c>
      <c r="E75" s="43"/>
      <c r="F75" s="54">
        <v>1</v>
      </c>
      <c r="G75" s="32">
        <f t="shared" si="14"/>
        <v>1</v>
      </c>
      <c r="H75" s="5">
        <f t="shared" si="16"/>
        <v>43560</v>
      </c>
      <c r="I75" s="5">
        <v>1500000</v>
      </c>
      <c r="J75" s="34">
        <f t="shared" si="17"/>
        <v>2.904E-2</v>
      </c>
      <c r="K75" s="3">
        <v>1</v>
      </c>
      <c r="L75" s="3">
        <v>1</v>
      </c>
      <c r="M75" s="3">
        <f t="shared" si="15"/>
        <v>2.904E-2</v>
      </c>
      <c r="N75" s="64" t="s">
        <v>471</v>
      </c>
      <c r="O75" s="33"/>
      <c r="Q75" s="2"/>
    </row>
    <row r="76" spans="1:17" x14ac:dyDescent="0.25">
      <c r="A76" s="28" t="s">
        <v>473</v>
      </c>
      <c r="B76" s="36" t="s">
        <v>474</v>
      </c>
      <c r="C76" s="43" t="s">
        <v>307</v>
      </c>
      <c r="D76" s="43" t="s">
        <v>445</v>
      </c>
      <c r="E76" s="43"/>
      <c r="F76" s="54">
        <v>1</v>
      </c>
      <c r="G76" s="32">
        <f t="shared" si="14"/>
        <v>1</v>
      </c>
      <c r="H76" s="5">
        <f t="shared" si="16"/>
        <v>43560</v>
      </c>
      <c r="I76" s="5">
        <v>74000</v>
      </c>
      <c r="J76" s="34">
        <f t="shared" si="17"/>
        <v>0.58864864864864863</v>
      </c>
      <c r="K76" s="3">
        <v>1</v>
      </c>
      <c r="L76" s="3">
        <v>1</v>
      </c>
      <c r="M76" s="3">
        <f t="shared" si="15"/>
        <v>0.58864864864864863</v>
      </c>
      <c r="N76" s="64" t="s">
        <v>474</v>
      </c>
      <c r="O76" s="33"/>
      <c r="Q76" s="2"/>
    </row>
    <row r="77" spans="1:17" x14ac:dyDescent="0.25">
      <c r="A77" s="28" t="s">
        <v>475</v>
      </c>
      <c r="B77" s="36" t="s">
        <v>476</v>
      </c>
      <c r="C77" s="43" t="s">
        <v>99</v>
      </c>
      <c r="D77" s="43" t="s">
        <v>389</v>
      </c>
      <c r="E77" s="43"/>
      <c r="F77" s="54">
        <v>1</v>
      </c>
      <c r="G77" s="32">
        <f t="shared" si="14"/>
        <v>1</v>
      </c>
      <c r="H77" s="5">
        <f t="shared" si="16"/>
        <v>43560</v>
      </c>
      <c r="I77" s="5">
        <v>243000</v>
      </c>
      <c r="J77" s="34">
        <f t="shared" si="17"/>
        <v>0.17925925925925926</v>
      </c>
      <c r="K77" s="3">
        <v>1</v>
      </c>
      <c r="L77" s="3">
        <v>1</v>
      </c>
      <c r="M77" s="3">
        <f t="shared" si="15"/>
        <v>0.17925925925925926</v>
      </c>
      <c r="N77" s="64" t="s">
        <v>476</v>
      </c>
      <c r="O77" s="33"/>
      <c r="Q77" s="2"/>
    </row>
    <row r="78" spans="1:17" x14ac:dyDescent="0.25">
      <c r="A78" s="25" t="s">
        <v>478</v>
      </c>
      <c r="B78" s="36" t="s">
        <v>479</v>
      </c>
      <c r="C78" s="43" t="s">
        <v>337</v>
      </c>
      <c r="D78" s="43" t="s">
        <v>477</v>
      </c>
      <c r="E78" s="43"/>
      <c r="F78" s="54">
        <v>1</v>
      </c>
      <c r="G78" s="32">
        <f t="shared" si="14"/>
        <v>1</v>
      </c>
      <c r="H78" s="5">
        <f t="shared" si="16"/>
        <v>43560</v>
      </c>
      <c r="I78" s="5">
        <v>678000</v>
      </c>
      <c r="J78" s="34">
        <f t="shared" si="17"/>
        <v>6.4247787610619472E-2</v>
      </c>
      <c r="K78" s="3">
        <v>1</v>
      </c>
      <c r="L78" s="3">
        <v>1</v>
      </c>
      <c r="M78" s="3">
        <f t="shared" si="15"/>
        <v>6.4247787610619472E-2</v>
      </c>
      <c r="N78" s="64" t="s">
        <v>479</v>
      </c>
      <c r="O78" s="33"/>
      <c r="Q78" s="2"/>
    </row>
    <row r="79" spans="1:17" x14ac:dyDescent="0.25">
      <c r="A79" s="28" t="s">
        <v>480</v>
      </c>
      <c r="B79" s="36" t="s">
        <v>481</v>
      </c>
      <c r="C79" s="43" t="s">
        <v>337</v>
      </c>
      <c r="D79" s="43" t="s">
        <v>407</v>
      </c>
      <c r="E79" s="43"/>
      <c r="F79" s="54">
        <v>1</v>
      </c>
      <c r="G79" s="32">
        <f t="shared" si="14"/>
        <v>1</v>
      </c>
      <c r="H79" s="5">
        <f t="shared" si="16"/>
        <v>43560</v>
      </c>
      <c r="I79" s="5">
        <v>1000000</v>
      </c>
      <c r="J79" s="34">
        <f t="shared" si="17"/>
        <v>4.3560000000000001E-2</v>
      </c>
      <c r="K79" s="3">
        <v>1</v>
      </c>
      <c r="L79" s="3">
        <v>1</v>
      </c>
      <c r="M79" s="3">
        <f t="shared" si="15"/>
        <v>4.3560000000000001E-2</v>
      </c>
      <c r="N79" s="64" t="s">
        <v>481</v>
      </c>
      <c r="O79" s="33"/>
      <c r="Q79" s="2"/>
    </row>
    <row r="80" spans="1:17" x14ac:dyDescent="0.25">
      <c r="A80" s="28" t="s">
        <v>546</v>
      </c>
      <c r="B80" s="36" t="s">
        <v>482</v>
      </c>
      <c r="C80" s="43" t="s">
        <v>484</v>
      </c>
      <c r="D80" s="43" t="s">
        <v>483</v>
      </c>
      <c r="E80" s="43"/>
      <c r="F80" s="54">
        <v>1</v>
      </c>
      <c r="G80" s="32">
        <f t="shared" si="14"/>
        <v>1</v>
      </c>
      <c r="H80" s="5">
        <f t="shared" si="16"/>
        <v>43560</v>
      </c>
      <c r="I80" s="5">
        <v>864000</v>
      </c>
      <c r="J80" s="34">
        <f t="shared" si="17"/>
        <v>5.0416666666666665E-2</v>
      </c>
      <c r="K80" s="3">
        <v>1</v>
      </c>
      <c r="L80" s="3">
        <v>1</v>
      </c>
      <c r="M80" s="3">
        <f t="shared" si="15"/>
        <v>5.0416666666666665E-2</v>
      </c>
      <c r="N80" s="64" t="s">
        <v>482</v>
      </c>
      <c r="O80" s="33"/>
      <c r="Q80" s="2"/>
    </row>
    <row r="81" spans="1:17" x14ac:dyDescent="0.25">
      <c r="A81" s="28" t="s">
        <v>526</v>
      </c>
      <c r="B81" s="36" t="s">
        <v>527</v>
      </c>
      <c r="C81" s="43" t="s">
        <v>307</v>
      </c>
      <c r="D81" s="43" t="s">
        <v>485</v>
      </c>
      <c r="E81" s="43"/>
      <c r="F81" s="54">
        <v>1</v>
      </c>
      <c r="G81" s="32">
        <f t="shared" si="14"/>
        <v>1</v>
      </c>
      <c r="H81" s="5">
        <f>F81*43560</f>
        <v>43560</v>
      </c>
      <c r="I81" s="5">
        <v>320000</v>
      </c>
      <c r="J81" s="34">
        <f>H81/I81</f>
        <v>0.136125</v>
      </c>
      <c r="K81" s="3">
        <v>1</v>
      </c>
      <c r="L81" s="3">
        <v>1</v>
      </c>
      <c r="M81" s="3">
        <f t="shared" si="15"/>
        <v>0.136125</v>
      </c>
      <c r="N81" s="64" t="s">
        <v>1018</v>
      </c>
      <c r="O81" s="33"/>
      <c r="Q81" s="2"/>
    </row>
    <row r="82" spans="1:17" x14ac:dyDescent="0.25">
      <c r="A82" s="28" t="s">
        <v>486</v>
      </c>
      <c r="B82" s="36" t="s">
        <v>487</v>
      </c>
      <c r="C82" s="43" t="s">
        <v>488</v>
      </c>
      <c r="D82" s="43" t="s">
        <v>485</v>
      </c>
      <c r="E82" s="43"/>
      <c r="F82" s="54">
        <v>1</v>
      </c>
      <c r="G82" s="32">
        <f t="shared" si="14"/>
        <v>1</v>
      </c>
      <c r="H82" s="5">
        <f t="shared" si="16"/>
        <v>43560</v>
      </c>
      <c r="I82" s="5">
        <v>29800</v>
      </c>
      <c r="J82" s="34">
        <f t="shared" si="17"/>
        <v>1.4617449664429529</v>
      </c>
      <c r="K82" s="3">
        <v>1</v>
      </c>
      <c r="L82" s="3">
        <v>1</v>
      </c>
      <c r="M82" s="3">
        <f t="shared" si="15"/>
        <v>1.4617449664429529</v>
      </c>
      <c r="N82" s="64" t="s">
        <v>487</v>
      </c>
      <c r="O82" s="33"/>
      <c r="Q82" s="2"/>
    </row>
    <row r="83" spans="1:17" x14ac:dyDescent="0.25">
      <c r="A83" s="28" t="s">
        <v>489</v>
      </c>
      <c r="B83" s="36" t="s">
        <v>492</v>
      </c>
      <c r="C83" s="43" t="s">
        <v>310</v>
      </c>
      <c r="D83" s="43" t="s">
        <v>323</v>
      </c>
      <c r="E83" s="43"/>
      <c r="F83" s="54">
        <v>1</v>
      </c>
      <c r="G83" s="32">
        <f t="shared" si="14"/>
        <v>1</v>
      </c>
      <c r="H83" s="5">
        <f t="shared" si="16"/>
        <v>43560</v>
      </c>
      <c r="I83" s="5">
        <v>595000</v>
      </c>
      <c r="J83" s="34">
        <f t="shared" si="17"/>
        <v>7.321008403361344E-2</v>
      </c>
      <c r="K83" s="3">
        <v>1</v>
      </c>
      <c r="L83" s="3">
        <v>1</v>
      </c>
      <c r="M83" s="3">
        <f t="shared" si="15"/>
        <v>7.321008403361344E-2</v>
      </c>
      <c r="N83" s="64" t="s">
        <v>1019</v>
      </c>
      <c r="O83" s="33"/>
      <c r="Q83" s="2"/>
    </row>
    <row r="84" spans="1:17" x14ac:dyDescent="0.25">
      <c r="A84" s="28" t="s">
        <v>491</v>
      </c>
      <c r="B84" s="36" t="s">
        <v>493</v>
      </c>
      <c r="C84" s="43" t="s">
        <v>490</v>
      </c>
      <c r="D84" s="43" t="s">
        <v>334</v>
      </c>
      <c r="E84" s="43"/>
      <c r="F84" s="54">
        <v>1</v>
      </c>
      <c r="G84" s="32">
        <f t="shared" si="14"/>
        <v>1</v>
      </c>
      <c r="H84" s="5">
        <f t="shared" si="16"/>
        <v>43560</v>
      </c>
      <c r="I84" s="5">
        <v>507000</v>
      </c>
      <c r="J84" s="34">
        <f t="shared" si="17"/>
        <v>8.5917159763313614E-2</v>
      </c>
      <c r="K84" s="3">
        <v>1</v>
      </c>
      <c r="L84" s="3">
        <v>1</v>
      </c>
      <c r="M84" s="3">
        <f t="shared" si="15"/>
        <v>8.5917159763313614E-2</v>
      </c>
      <c r="N84" s="66" t="s">
        <v>1020</v>
      </c>
      <c r="O84" s="33"/>
      <c r="Q84" s="2"/>
    </row>
    <row r="85" spans="1:17" x14ac:dyDescent="0.25">
      <c r="A85" s="28" t="s">
        <v>497</v>
      </c>
      <c r="B85" s="36" t="s">
        <v>498</v>
      </c>
      <c r="C85" s="43" t="s">
        <v>310</v>
      </c>
      <c r="D85" s="43" t="s">
        <v>485</v>
      </c>
      <c r="E85" s="43"/>
      <c r="F85" s="54">
        <v>1</v>
      </c>
      <c r="G85" s="32">
        <f t="shared" si="14"/>
        <v>1</v>
      </c>
      <c r="H85" s="5">
        <f t="shared" si="16"/>
        <v>43560</v>
      </c>
      <c r="I85" s="5">
        <v>750000</v>
      </c>
      <c r="J85" s="34">
        <f t="shared" si="17"/>
        <v>5.808E-2</v>
      </c>
      <c r="K85" s="3">
        <v>1</v>
      </c>
      <c r="L85" s="3">
        <v>1</v>
      </c>
      <c r="M85" s="3">
        <f t="shared" si="15"/>
        <v>5.808E-2</v>
      </c>
      <c r="N85" s="64" t="s">
        <v>1021</v>
      </c>
      <c r="O85" s="33"/>
      <c r="Q85" s="2"/>
    </row>
    <row r="86" spans="1:17" x14ac:dyDescent="0.25">
      <c r="A86" s="28" t="s">
        <v>499</v>
      </c>
      <c r="B86" s="36" t="s">
        <v>500</v>
      </c>
      <c r="C86" s="43" t="s">
        <v>501</v>
      </c>
      <c r="D86" s="43" t="s">
        <v>317</v>
      </c>
      <c r="E86" s="43"/>
      <c r="F86" s="54">
        <v>1</v>
      </c>
      <c r="G86" s="32">
        <f t="shared" si="14"/>
        <v>1</v>
      </c>
      <c r="H86" s="5">
        <f t="shared" si="16"/>
        <v>43560</v>
      </c>
      <c r="I86" s="5">
        <v>800000</v>
      </c>
      <c r="J86" s="34">
        <f t="shared" si="17"/>
        <v>5.4449999999999998E-2</v>
      </c>
      <c r="K86" s="3">
        <v>1</v>
      </c>
      <c r="L86" s="3">
        <v>1</v>
      </c>
      <c r="M86" s="3">
        <f t="shared" si="15"/>
        <v>5.4449999999999998E-2</v>
      </c>
      <c r="N86" s="64" t="s">
        <v>500</v>
      </c>
      <c r="O86" s="33"/>
      <c r="Q86" s="2"/>
    </row>
    <row r="87" spans="1:17" x14ac:dyDescent="0.25">
      <c r="A87" s="28" t="s">
        <v>506</v>
      </c>
      <c r="B87" s="36" t="s">
        <v>507</v>
      </c>
      <c r="C87" s="43" t="s">
        <v>125</v>
      </c>
      <c r="D87" s="43" t="s">
        <v>294</v>
      </c>
      <c r="E87" s="43"/>
      <c r="F87" s="54">
        <v>1</v>
      </c>
      <c r="G87" s="32">
        <f t="shared" si="14"/>
        <v>1</v>
      </c>
      <c r="H87" s="5">
        <f t="shared" si="16"/>
        <v>43560</v>
      </c>
      <c r="I87" s="5">
        <v>3680000</v>
      </c>
      <c r="J87" s="34">
        <f t="shared" si="17"/>
        <v>1.183695652173913E-2</v>
      </c>
      <c r="K87" s="3">
        <v>1</v>
      </c>
      <c r="L87" s="3">
        <v>1</v>
      </c>
      <c r="M87" s="3">
        <f t="shared" si="15"/>
        <v>1.183695652173913E-2</v>
      </c>
      <c r="N87" s="64" t="s">
        <v>507</v>
      </c>
      <c r="O87" s="33"/>
      <c r="Q87" s="2"/>
    </row>
    <row r="88" spans="1:17" x14ac:dyDescent="0.25">
      <c r="A88" s="28" t="s">
        <v>510</v>
      </c>
      <c r="B88" s="36" t="s">
        <v>511</v>
      </c>
      <c r="C88" s="43" t="s">
        <v>103</v>
      </c>
      <c r="D88" s="43" t="s">
        <v>505</v>
      </c>
      <c r="E88" s="43"/>
      <c r="F88" s="54">
        <v>1</v>
      </c>
      <c r="G88" s="32">
        <f t="shared" si="14"/>
        <v>1</v>
      </c>
      <c r="H88" s="5">
        <f t="shared" si="16"/>
        <v>43560</v>
      </c>
      <c r="I88" s="5">
        <v>668000</v>
      </c>
      <c r="J88" s="34">
        <f t="shared" si="17"/>
        <v>6.5209580838323358E-2</v>
      </c>
      <c r="K88" s="3">
        <v>1</v>
      </c>
      <c r="L88" s="3">
        <v>1</v>
      </c>
      <c r="M88" s="3">
        <f t="shared" si="15"/>
        <v>6.5209580838323358E-2</v>
      </c>
      <c r="N88" s="64" t="s">
        <v>511</v>
      </c>
      <c r="O88" s="33"/>
      <c r="Q88" s="2"/>
    </row>
    <row r="89" spans="1:17" x14ac:dyDescent="0.25">
      <c r="A89" s="28" t="s">
        <v>512</v>
      </c>
      <c r="B89" s="36" t="s">
        <v>513</v>
      </c>
      <c r="C89" s="43" t="s">
        <v>514</v>
      </c>
      <c r="D89" s="43" t="s">
        <v>389</v>
      </c>
      <c r="E89" s="43"/>
      <c r="F89" s="54">
        <v>1</v>
      </c>
      <c r="G89" s="32">
        <f t="shared" si="14"/>
        <v>1</v>
      </c>
      <c r="H89" s="5">
        <f t="shared" si="16"/>
        <v>43560</v>
      </c>
      <c r="I89" s="5">
        <v>835000</v>
      </c>
      <c r="J89" s="34">
        <f t="shared" si="17"/>
        <v>5.2167664670658684E-2</v>
      </c>
      <c r="K89" s="3">
        <v>1</v>
      </c>
      <c r="L89" s="3">
        <v>1</v>
      </c>
      <c r="M89" s="3">
        <f t="shared" si="15"/>
        <v>5.2167664670658684E-2</v>
      </c>
      <c r="N89" s="64" t="s">
        <v>513</v>
      </c>
      <c r="O89" s="33"/>
      <c r="Q89" s="2"/>
    </row>
    <row r="90" spans="1:17" x14ac:dyDescent="0.25">
      <c r="A90" s="28" t="s">
        <v>515</v>
      </c>
      <c r="B90" s="36" t="s">
        <v>516</v>
      </c>
      <c r="C90" s="43" t="s">
        <v>103</v>
      </c>
      <c r="D90" s="43" t="s">
        <v>326</v>
      </c>
      <c r="E90" s="43"/>
      <c r="F90" s="54">
        <v>1</v>
      </c>
      <c r="G90" s="32">
        <f t="shared" si="14"/>
        <v>1</v>
      </c>
      <c r="H90" s="5">
        <f t="shared" si="16"/>
        <v>43560</v>
      </c>
      <c r="I90" s="5">
        <v>832000</v>
      </c>
      <c r="J90" s="34">
        <f t="shared" si="17"/>
        <v>5.2355769230769234E-2</v>
      </c>
      <c r="K90" s="3">
        <v>1</v>
      </c>
      <c r="L90" s="3">
        <v>1</v>
      </c>
      <c r="M90" s="3">
        <f t="shared" si="15"/>
        <v>5.2355769230769234E-2</v>
      </c>
      <c r="N90" s="64" t="s">
        <v>1022</v>
      </c>
      <c r="O90" s="33"/>
      <c r="Q90" s="2"/>
    </row>
    <row r="91" spans="1:17" x14ac:dyDescent="0.25">
      <c r="A91" s="28" t="s">
        <v>517</v>
      </c>
      <c r="B91" s="36" t="s">
        <v>518</v>
      </c>
      <c r="C91" s="43" t="s">
        <v>125</v>
      </c>
      <c r="D91" s="43" t="s">
        <v>294</v>
      </c>
      <c r="E91" s="43"/>
      <c r="F91" s="54">
        <v>1</v>
      </c>
      <c r="G91" s="32">
        <f t="shared" si="14"/>
        <v>1</v>
      </c>
      <c r="H91" s="5">
        <f t="shared" si="16"/>
        <v>43560</v>
      </c>
      <c r="I91" s="5">
        <v>1697000</v>
      </c>
      <c r="J91" s="34">
        <f t="shared" si="17"/>
        <v>2.5668827342368885E-2</v>
      </c>
      <c r="K91" s="3">
        <v>1</v>
      </c>
      <c r="L91" s="3">
        <v>1</v>
      </c>
      <c r="M91" s="3">
        <f t="shared" si="15"/>
        <v>2.5668827342368885E-2</v>
      </c>
      <c r="N91" s="64" t="s">
        <v>518</v>
      </c>
      <c r="O91" s="33"/>
      <c r="Q91" s="2"/>
    </row>
    <row r="92" spans="1:17" x14ac:dyDescent="0.25">
      <c r="A92" s="28" t="s">
        <v>519</v>
      </c>
      <c r="B92" s="36" t="s">
        <v>520</v>
      </c>
      <c r="C92" s="43" t="s">
        <v>521</v>
      </c>
      <c r="D92" s="43" t="s">
        <v>334</v>
      </c>
      <c r="E92" s="43"/>
      <c r="F92" s="54">
        <v>1</v>
      </c>
      <c r="G92" s="32">
        <f t="shared" si="14"/>
        <v>1</v>
      </c>
      <c r="H92" s="5">
        <f t="shared" si="16"/>
        <v>43560</v>
      </c>
      <c r="I92" s="5">
        <v>578000</v>
      </c>
      <c r="J92" s="34">
        <f t="shared" si="17"/>
        <v>7.5363321799307964E-2</v>
      </c>
      <c r="K92" s="3">
        <v>1</v>
      </c>
      <c r="L92" s="3">
        <v>1</v>
      </c>
      <c r="M92" s="3">
        <f t="shared" si="15"/>
        <v>7.5363321799307964E-2</v>
      </c>
      <c r="N92" s="64" t="s">
        <v>520</v>
      </c>
      <c r="O92" s="33"/>
      <c r="Q92" s="2"/>
    </row>
    <row r="93" spans="1:17" x14ac:dyDescent="0.25">
      <c r="A93" s="28" t="s">
        <v>522</v>
      </c>
      <c r="B93" s="36" t="s">
        <v>523</v>
      </c>
      <c r="C93" s="43" t="s">
        <v>307</v>
      </c>
      <c r="D93" s="43" t="s">
        <v>485</v>
      </c>
      <c r="E93" s="43"/>
      <c r="F93" s="54">
        <v>1</v>
      </c>
      <c r="G93" s="32">
        <f t="shared" si="14"/>
        <v>1</v>
      </c>
      <c r="H93" s="5">
        <f t="shared" si="16"/>
        <v>43560</v>
      </c>
      <c r="I93" s="5">
        <v>315000</v>
      </c>
      <c r="J93" s="34">
        <f t="shared" si="17"/>
        <v>0.13828571428571429</v>
      </c>
      <c r="K93" s="3">
        <v>1</v>
      </c>
      <c r="L93" s="3">
        <v>1</v>
      </c>
      <c r="M93" s="3">
        <f t="shared" si="15"/>
        <v>0.13828571428571429</v>
      </c>
      <c r="N93" s="64" t="s">
        <v>523</v>
      </c>
      <c r="O93" s="33"/>
      <c r="Q93" s="2"/>
    </row>
    <row r="94" spans="1:17" x14ac:dyDescent="0.25">
      <c r="A94" s="28" t="s">
        <v>524</v>
      </c>
      <c r="B94" s="36" t="s">
        <v>525</v>
      </c>
      <c r="C94" s="43" t="s">
        <v>307</v>
      </c>
      <c r="D94" s="43" t="s">
        <v>445</v>
      </c>
      <c r="E94" s="43"/>
      <c r="F94" s="54">
        <v>1</v>
      </c>
      <c r="G94" s="32">
        <f t="shared" si="14"/>
        <v>1</v>
      </c>
      <c r="H94" s="5">
        <f>F94*43560</f>
        <v>43560</v>
      </c>
      <c r="I94" s="5">
        <v>280000</v>
      </c>
      <c r="J94" s="34">
        <f>H94/I94</f>
        <v>0.15557142857142858</v>
      </c>
      <c r="K94" s="3">
        <v>1</v>
      </c>
      <c r="L94" s="3">
        <v>1</v>
      </c>
      <c r="M94" s="3">
        <f t="shared" si="15"/>
        <v>0.15557142857142858</v>
      </c>
      <c r="N94" s="64" t="s">
        <v>1023</v>
      </c>
      <c r="O94" s="33"/>
      <c r="Q94" s="2"/>
    </row>
    <row r="95" spans="1:17" x14ac:dyDescent="0.25">
      <c r="A95" s="28" t="s">
        <v>528</v>
      </c>
      <c r="B95" s="36" t="s">
        <v>529</v>
      </c>
      <c r="C95" s="43" t="s">
        <v>530</v>
      </c>
      <c r="D95" s="43" t="s">
        <v>531</v>
      </c>
      <c r="E95" s="43"/>
      <c r="F95" s="54">
        <v>1</v>
      </c>
      <c r="G95" s="32">
        <f t="shared" si="14"/>
        <v>1</v>
      </c>
      <c r="H95" s="5">
        <f t="shared" si="16"/>
        <v>43560</v>
      </c>
      <c r="I95" s="5">
        <v>1925000</v>
      </c>
      <c r="J95" s="34">
        <f t="shared" si="17"/>
        <v>2.2628571428571428E-2</v>
      </c>
      <c r="K95" s="3">
        <v>1</v>
      </c>
      <c r="L95" s="3">
        <v>1</v>
      </c>
      <c r="M95" s="3">
        <f t="shared" si="15"/>
        <v>2.2628571428571428E-2</v>
      </c>
      <c r="N95" s="64" t="s">
        <v>529</v>
      </c>
      <c r="O95" s="33"/>
      <c r="Q95" s="2"/>
    </row>
    <row r="96" spans="1:17" x14ac:dyDescent="0.25">
      <c r="A96" s="28" t="s">
        <v>532</v>
      </c>
      <c r="B96" s="36" t="s">
        <v>533</v>
      </c>
      <c r="C96" s="43" t="s">
        <v>370</v>
      </c>
      <c r="D96" s="43" t="s">
        <v>531</v>
      </c>
      <c r="E96" s="43"/>
      <c r="F96" s="54">
        <v>1</v>
      </c>
      <c r="G96" s="32">
        <f t="shared" si="14"/>
        <v>1</v>
      </c>
      <c r="H96" s="5">
        <f t="shared" ref="H96:H102" si="18">F96*43560</f>
        <v>43560</v>
      </c>
      <c r="I96" s="5">
        <v>4800000</v>
      </c>
      <c r="J96" s="34">
        <f t="shared" ref="J96:J102" si="19">H96/I96</f>
        <v>9.0749999999999997E-3</v>
      </c>
      <c r="K96" s="3">
        <v>1</v>
      </c>
      <c r="L96" s="3">
        <v>1</v>
      </c>
      <c r="M96" s="3">
        <f t="shared" si="15"/>
        <v>9.0749999999999997E-3</v>
      </c>
      <c r="N96" s="64" t="s">
        <v>533</v>
      </c>
      <c r="O96" s="33"/>
      <c r="Q96" s="2"/>
    </row>
    <row r="97" spans="1:17" x14ac:dyDescent="0.25">
      <c r="A97" s="28" t="s">
        <v>534</v>
      </c>
      <c r="B97" s="36" t="s">
        <v>535</v>
      </c>
      <c r="C97" s="43" t="s">
        <v>106</v>
      </c>
      <c r="D97" s="43" t="s">
        <v>317</v>
      </c>
      <c r="E97" s="43"/>
      <c r="F97" s="54">
        <v>1</v>
      </c>
      <c r="G97" s="32">
        <f t="shared" si="14"/>
        <v>1</v>
      </c>
      <c r="H97" s="5">
        <f t="shared" si="18"/>
        <v>43560</v>
      </c>
      <c r="I97" s="5">
        <v>500000</v>
      </c>
      <c r="J97" s="34">
        <f t="shared" si="19"/>
        <v>8.7120000000000003E-2</v>
      </c>
      <c r="K97" s="3">
        <v>1</v>
      </c>
      <c r="L97" s="3">
        <v>1</v>
      </c>
      <c r="M97" s="3">
        <f t="shared" si="15"/>
        <v>8.7120000000000003E-2</v>
      </c>
      <c r="N97" s="64" t="s">
        <v>1024</v>
      </c>
      <c r="O97" s="33"/>
      <c r="Q97" s="2"/>
    </row>
    <row r="98" spans="1:17" x14ac:dyDescent="0.25">
      <c r="A98" s="28" t="s">
        <v>536</v>
      </c>
      <c r="B98" s="36" t="s">
        <v>537</v>
      </c>
      <c r="C98" s="43" t="s">
        <v>496</v>
      </c>
      <c r="D98" s="43" t="s">
        <v>445</v>
      </c>
      <c r="E98" s="43"/>
      <c r="F98" s="54">
        <v>1</v>
      </c>
      <c r="G98" s="32">
        <f t="shared" si="14"/>
        <v>1</v>
      </c>
      <c r="H98" s="5">
        <f t="shared" si="18"/>
        <v>43560</v>
      </c>
      <c r="I98" s="5">
        <v>500000</v>
      </c>
      <c r="J98" s="34">
        <f t="shared" si="19"/>
        <v>8.7120000000000003E-2</v>
      </c>
      <c r="K98" s="3">
        <v>1</v>
      </c>
      <c r="L98" s="3">
        <v>1</v>
      </c>
      <c r="M98" s="3">
        <f t="shared" si="15"/>
        <v>8.7120000000000003E-2</v>
      </c>
      <c r="N98" s="67" t="s">
        <v>1025</v>
      </c>
      <c r="O98" s="33"/>
      <c r="Q98" s="2"/>
    </row>
    <row r="99" spans="1:17" x14ac:dyDescent="0.25">
      <c r="A99" s="28" t="s">
        <v>548</v>
      </c>
      <c r="B99" s="36" t="s">
        <v>547</v>
      </c>
      <c r="C99" s="43" t="s">
        <v>484</v>
      </c>
      <c r="D99" s="43" t="s">
        <v>326</v>
      </c>
      <c r="E99" s="43"/>
      <c r="F99" s="54">
        <v>1</v>
      </c>
      <c r="G99" s="32">
        <f t="shared" si="14"/>
        <v>1</v>
      </c>
      <c r="H99" s="5">
        <f t="shared" si="18"/>
        <v>43560</v>
      </c>
      <c r="I99" s="5">
        <v>2500000</v>
      </c>
      <c r="J99" s="34">
        <f t="shared" si="19"/>
        <v>1.7423999999999999E-2</v>
      </c>
      <c r="K99" s="3">
        <v>1</v>
      </c>
      <c r="L99" s="3">
        <v>1</v>
      </c>
      <c r="M99" s="3">
        <f t="shared" si="15"/>
        <v>1.7423999999999999E-2</v>
      </c>
      <c r="N99" s="66" t="s">
        <v>1026</v>
      </c>
      <c r="O99" s="33"/>
      <c r="Q99" s="2"/>
    </row>
    <row r="100" spans="1:17" x14ac:dyDescent="0.25">
      <c r="A100" s="28" t="s">
        <v>539</v>
      </c>
      <c r="B100" s="36" t="s">
        <v>538</v>
      </c>
      <c r="C100" s="43" t="s">
        <v>540</v>
      </c>
      <c r="D100" s="43" t="s">
        <v>332</v>
      </c>
      <c r="E100" s="43"/>
      <c r="F100" s="54">
        <v>1</v>
      </c>
      <c r="G100" s="32">
        <f t="shared" si="14"/>
        <v>1</v>
      </c>
      <c r="H100" s="5">
        <f t="shared" si="18"/>
        <v>43560</v>
      </c>
      <c r="I100" s="5">
        <v>890000</v>
      </c>
      <c r="J100" s="34">
        <f t="shared" si="19"/>
        <v>4.8943820224719103E-2</v>
      </c>
      <c r="K100" s="3">
        <v>1</v>
      </c>
      <c r="L100" s="3">
        <v>1</v>
      </c>
      <c r="M100" s="3">
        <f>J100/(K100*L100)</f>
        <v>4.8943820224719103E-2</v>
      </c>
      <c r="N100" s="64" t="s">
        <v>1027</v>
      </c>
      <c r="O100" s="33"/>
      <c r="Q100" s="2"/>
    </row>
    <row r="101" spans="1:17" x14ac:dyDescent="0.25">
      <c r="A101" s="28" t="s">
        <v>849</v>
      </c>
      <c r="B101" s="36" t="s">
        <v>846</v>
      </c>
      <c r="C101" s="43" t="s">
        <v>847</v>
      </c>
      <c r="D101" s="43" t="s">
        <v>848</v>
      </c>
      <c r="E101" s="43"/>
      <c r="F101" s="54">
        <v>1</v>
      </c>
      <c r="G101" s="32">
        <f>F101/F$108*100</f>
        <v>1</v>
      </c>
      <c r="H101" s="5">
        <f>F101*43560</f>
        <v>43560</v>
      </c>
      <c r="I101" s="5">
        <v>776000</v>
      </c>
      <c r="J101" s="34">
        <f>H101/I101</f>
        <v>5.6134020618556699E-2</v>
      </c>
      <c r="K101" s="3">
        <v>1</v>
      </c>
      <c r="L101" s="3">
        <v>1</v>
      </c>
      <c r="M101" s="3">
        <f>J101/(K101*L101)</f>
        <v>5.6134020618556699E-2</v>
      </c>
      <c r="N101" s="64" t="s">
        <v>846</v>
      </c>
      <c r="O101" s="33"/>
      <c r="Q101" s="2"/>
    </row>
    <row r="102" spans="1:17" x14ac:dyDescent="0.25">
      <c r="A102" s="28" t="s">
        <v>541</v>
      </c>
      <c r="B102" s="36" t="s">
        <v>542</v>
      </c>
      <c r="C102" s="43" t="s">
        <v>310</v>
      </c>
      <c r="D102" s="43" t="s">
        <v>334</v>
      </c>
      <c r="E102" s="43"/>
      <c r="F102" s="54">
        <v>1</v>
      </c>
      <c r="G102" s="32">
        <v>1</v>
      </c>
      <c r="H102" s="5">
        <f t="shared" si="18"/>
        <v>43560</v>
      </c>
      <c r="I102" s="5">
        <v>25000</v>
      </c>
      <c r="J102" s="34">
        <f t="shared" si="19"/>
        <v>1.7423999999999999</v>
      </c>
      <c r="K102" s="3">
        <v>1</v>
      </c>
      <c r="L102" s="3">
        <v>1</v>
      </c>
      <c r="M102" s="3">
        <f>J102/(K102*L102)</f>
        <v>1.7423999999999999</v>
      </c>
      <c r="N102" s="64" t="s">
        <v>1028</v>
      </c>
      <c r="O102" s="33"/>
      <c r="Q102" s="2"/>
    </row>
    <row r="103" spans="1:17" x14ac:dyDescent="0.25">
      <c r="A103" s="28"/>
      <c r="B103" s="36"/>
      <c r="C103" s="43"/>
      <c r="D103" s="43"/>
      <c r="E103" s="43"/>
      <c r="F103" s="54"/>
      <c r="G103" s="32"/>
      <c r="H103" s="5"/>
      <c r="I103" s="5"/>
      <c r="J103" s="34"/>
      <c r="K103" s="3"/>
      <c r="L103" s="3"/>
      <c r="M103" s="3"/>
      <c r="N103" s="64"/>
      <c r="O103" s="33"/>
      <c r="Q103" s="2"/>
    </row>
    <row r="104" spans="1:17" x14ac:dyDescent="0.25">
      <c r="A104" s="28"/>
      <c r="B104" s="36"/>
      <c r="C104" s="43"/>
      <c r="D104" s="43"/>
      <c r="E104" s="43"/>
      <c r="F104" s="54"/>
      <c r="G104" s="32"/>
      <c r="H104" s="5"/>
      <c r="I104" s="5"/>
      <c r="J104" s="34"/>
      <c r="K104" s="3"/>
      <c r="L104" s="3"/>
      <c r="M104" s="3"/>
      <c r="N104" s="64"/>
      <c r="O104" s="33"/>
      <c r="Q104" s="2"/>
    </row>
    <row r="105" spans="1:17" x14ac:dyDescent="0.25">
      <c r="A105" s="28"/>
      <c r="B105" s="36"/>
      <c r="C105" s="43"/>
      <c r="D105" s="43"/>
      <c r="E105" s="43"/>
      <c r="F105" s="54"/>
      <c r="G105" s="32"/>
      <c r="H105" s="5"/>
      <c r="I105" s="5"/>
      <c r="J105" s="34"/>
      <c r="K105" s="3"/>
      <c r="L105" s="3"/>
      <c r="M105" s="3"/>
      <c r="N105" s="64"/>
      <c r="O105" s="33"/>
      <c r="Q105" s="2"/>
    </row>
    <row r="106" spans="1:17" x14ac:dyDescent="0.25">
      <c r="A106" s="28"/>
      <c r="B106" s="36"/>
      <c r="C106" s="43"/>
      <c r="D106" s="43"/>
      <c r="E106" s="43"/>
      <c r="F106" s="54"/>
      <c r="G106" s="32"/>
      <c r="H106" s="5"/>
      <c r="I106" s="5"/>
      <c r="J106" s="34"/>
      <c r="K106" s="3"/>
      <c r="L106" s="3"/>
      <c r="M106" s="3"/>
      <c r="N106" s="68"/>
      <c r="O106" s="33"/>
      <c r="Q106" s="2"/>
    </row>
    <row r="107" spans="1:17" ht="13.8" thickBot="1" x14ac:dyDescent="0.3">
      <c r="A107" s="28"/>
      <c r="B107" s="24"/>
      <c r="C107" s="48"/>
      <c r="D107" s="48"/>
      <c r="E107" s="48"/>
      <c r="F107" s="53"/>
      <c r="G107" s="14"/>
      <c r="H107" s="17"/>
      <c r="I107" s="5"/>
      <c r="J107" s="34"/>
      <c r="K107" s="3"/>
      <c r="L107" s="3"/>
      <c r="M107" s="3"/>
      <c r="N107" s="68"/>
      <c r="O107" s="8"/>
      <c r="Q107" s="2"/>
    </row>
    <row r="108" spans="1:17" s="13" customFormat="1" ht="12.75" customHeight="1" thickTop="1" x14ac:dyDescent="0.25">
      <c r="A108" s="10" t="s">
        <v>8</v>
      </c>
      <c r="B108" s="11"/>
      <c r="C108" s="44"/>
      <c r="D108" s="44"/>
      <c r="E108" s="44"/>
      <c r="F108" s="55">
        <f>SUM(F3:F107)</f>
        <v>100</v>
      </c>
      <c r="G108" s="15">
        <f>SUM(G3:G107)</f>
        <v>100</v>
      </c>
      <c r="I108" s="11"/>
      <c r="J108" s="35" t="e">
        <f>SUM(J3:J107)</f>
        <v>#VALUE!</v>
      </c>
      <c r="K108" s="11"/>
      <c r="L108" s="11"/>
      <c r="M108" s="4" t="e">
        <f>SUM(M3:M107)</f>
        <v>#VALUE!</v>
      </c>
      <c r="N108" s="69"/>
      <c r="O108" s="12"/>
    </row>
    <row r="112" spans="1:17" ht="24" customHeight="1" x14ac:dyDescent="0.25">
      <c r="A112" s="27" t="s">
        <v>11</v>
      </c>
      <c r="B112" s="27"/>
      <c r="C112" s="59"/>
      <c r="D112" s="50"/>
      <c r="E112" s="50"/>
      <c r="F112" s="56"/>
      <c r="G112" s="27"/>
      <c r="H112" s="27"/>
      <c r="I112" s="27"/>
      <c r="J112" s="27"/>
      <c r="K112" s="27"/>
      <c r="L112" s="27"/>
      <c r="M112" s="27"/>
      <c r="O112" s="27"/>
      <c r="P112" s="27"/>
    </row>
    <row r="113" spans="1:17" ht="18" customHeight="1" x14ac:dyDescent="0.25">
      <c r="A113" s="1"/>
    </row>
    <row r="114" spans="1:17" s="25" customFormat="1" ht="18" customHeight="1" x14ac:dyDescent="0.25">
      <c r="C114" s="47"/>
      <c r="D114" s="47"/>
      <c r="E114" s="47"/>
      <c r="F114" s="57"/>
      <c r="G114" s="26"/>
      <c r="N114" s="70"/>
    </row>
    <row r="115" spans="1:17" s="25" customFormat="1" ht="18" customHeight="1" x14ac:dyDescent="0.25">
      <c r="C115" s="47"/>
      <c r="D115" s="47"/>
      <c r="E115" s="47"/>
      <c r="F115" s="57"/>
      <c r="G115" s="26"/>
      <c r="N115" s="70"/>
    </row>
    <row r="116" spans="1:17" s="25" customFormat="1" ht="18" customHeight="1" x14ac:dyDescent="0.25">
      <c r="C116" s="47"/>
      <c r="D116" s="47"/>
      <c r="E116" s="47"/>
      <c r="F116" s="57"/>
      <c r="G116" s="26"/>
      <c r="N116" s="70"/>
    </row>
    <row r="117" spans="1:17" s="25" customFormat="1" ht="18" customHeight="1" x14ac:dyDescent="0.25">
      <c r="C117" s="47"/>
      <c r="D117" s="47"/>
      <c r="E117" s="47"/>
      <c r="F117" s="57"/>
      <c r="G117" s="26"/>
      <c r="N117" s="70"/>
    </row>
    <row r="118" spans="1:17" x14ac:dyDescent="0.25">
      <c r="A118" s="28"/>
      <c r="B118" s="36"/>
      <c r="C118" s="43"/>
      <c r="D118" s="43"/>
      <c r="E118" s="43"/>
      <c r="F118" s="54"/>
      <c r="G118" s="32"/>
      <c r="H118" s="5"/>
      <c r="I118" s="5"/>
      <c r="J118" s="3"/>
      <c r="K118" s="3"/>
      <c r="L118" s="3"/>
      <c r="M118" s="3"/>
      <c r="N118" s="64"/>
      <c r="O118" s="33"/>
      <c r="Q118" s="2"/>
    </row>
    <row r="119" spans="1:17" s="25" customFormat="1" ht="18" customHeight="1" x14ac:dyDescent="0.25">
      <c r="C119" s="47"/>
      <c r="D119" s="47"/>
      <c r="E119" s="47"/>
      <c r="F119" s="57"/>
      <c r="G119" s="26"/>
      <c r="N119" s="70"/>
    </row>
    <row r="120" spans="1:17" s="25" customFormat="1" ht="18" customHeight="1" x14ac:dyDescent="0.25">
      <c r="C120" s="47"/>
      <c r="D120" s="47"/>
      <c r="E120" s="47"/>
      <c r="F120" s="57"/>
      <c r="G120" s="26"/>
      <c r="N120" s="70"/>
    </row>
    <row r="121" spans="1:17" s="25" customFormat="1" ht="18" customHeight="1" x14ac:dyDescent="0.25">
      <c r="C121" s="47"/>
      <c r="D121" s="47"/>
      <c r="E121" s="47"/>
      <c r="F121" s="57"/>
      <c r="G121" s="26"/>
      <c r="N121" s="70"/>
    </row>
    <row r="122" spans="1:17" s="25" customFormat="1" ht="18" customHeight="1" x14ac:dyDescent="0.25">
      <c r="C122" s="47"/>
      <c r="D122" s="47"/>
      <c r="E122" s="47"/>
      <c r="F122" s="57"/>
      <c r="G122" s="26"/>
      <c r="N122" s="70"/>
    </row>
    <row r="123" spans="1:17" s="25" customFormat="1" ht="18" customHeight="1" x14ac:dyDescent="0.25">
      <c r="C123" s="47"/>
      <c r="D123" s="47"/>
      <c r="E123" s="47"/>
      <c r="F123" s="57"/>
      <c r="G123" s="26"/>
      <c r="N123" s="70"/>
    </row>
    <row r="124" spans="1:17" s="25" customFormat="1" x14ac:dyDescent="0.25">
      <c r="C124" s="47"/>
      <c r="D124" s="47"/>
      <c r="E124" s="47"/>
      <c r="F124" s="57"/>
      <c r="G124" s="26"/>
      <c r="N124" s="70"/>
    </row>
    <row r="125" spans="1:17" s="25" customFormat="1" x14ac:dyDescent="0.25">
      <c r="C125" s="47"/>
      <c r="D125" s="47"/>
      <c r="E125" s="47"/>
      <c r="F125" s="57"/>
      <c r="G125" s="26"/>
      <c r="N125" s="70"/>
    </row>
    <row r="126" spans="1:17" s="25" customFormat="1" x14ac:dyDescent="0.25">
      <c r="C126" s="47"/>
      <c r="D126" s="47"/>
      <c r="E126" s="47"/>
      <c r="F126" s="57"/>
      <c r="G126" s="26"/>
      <c r="N126" s="70"/>
    </row>
    <row r="127" spans="1:17" s="25" customFormat="1" x14ac:dyDescent="0.25">
      <c r="C127" s="47"/>
      <c r="D127" s="47"/>
      <c r="E127" s="47"/>
      <c r="F127" s="57"/>
      <c r="G127" s="26"/>
      <c r="N127" s="70"/>
    </row>
  </sheetData>
  <hyperlinks>
    <hyperlink ref="N64" r:id="rId1" xr:uid="{CDD50ABC-F1C1-4EE3-9A19-E49FF6A9236E}"/>
    <hyperlink ref="N66" r:id="rId2" xr:uid="{49B1D3F6-B274-4BFF-95B7-7C7E6FB22BE9}"/>
    <hyperlink ref="N4" r:id="rId3" xr:uid="{1B8C8749-96DE-4AB3-9285-1D13574EBC49}"/>
    <hyperlink ref="N67" r:id="rId4" xr:uid="{F7D5BD19-8224-4F70-8186-B57B584E5ED5}"/>
    <hyperlink ref="N68" r:id="rId5" xr:uid="{E4C9EB5F-D3C0-42AE-B748-B29953634123}"/>
    <hyperlink ref="N69" r:id="rId6" xr:uid="{BF1DAD6A-F9A4-4255-96D2-B99D9E9221C4}"/>
    <hyperlink ref="N70" r:id="rId7" xr:uid="{48EA0984-FE23-4AE9-81A1-817D682DD3A7}"/>
    <hyperlink ref="N71" r:id="rId8" xr:uid="{3A07FE62-C1C3-4BD3-BFF3-E527E9F31C6E}"/>
    <hyperlink ref="N72" r:id="rId9" xr:uid="{AA6BCE4D-C7C2-4D56-8068-01682A64CEAC}"/>
    <hyperlink ref="N73" r:id="rId10" xr:uid="{230760A9-19AD-401C-AAEB-0610B63B0592}"/>
    <hyperlink ref="N46" r:id="rId11" xr:uid="{80FCE30C-01D9-4E6A-B353-BBB3DAD32032}"/>
    <hyperlink ref="N76" r:id="rId12" xr:uid="{40DFD7C6-B638-4A2B-A474-DE552F04F612}"/>
    <hyperlink ref="N77" r:id="rId13" xr:uid="{F85A06F3-0E25-4901-B775-8A48608D1C9E}"/>
    <hyperlink ref="N63" r:id="rId14" xr:uid="{EF5157FA-22DB-4738-AEEC-AB000C479BF0}"/>
    <hyperlink ref="N62" r:id="rId15" xr:uid="{41955D1A-1191-420C-AC84-3300AD93AB3C}"/>
    <hyperlink ref="N59" r:id="rId16" xr:uid="{D8170354-8BFE-431B-8B80-70FF8DDCDC33}"/>
    <hyperlink ref="N58" r:id="rId17" xr:uid="{C23EC862-5BD1-45FD-A26B-71B5C6AFF243}"/>
    <hyperlink ref="N57" r:id="rId18" xr:uid="{3A208062-DB69-4DFD-B51C-0633F62FF0E9}"/>
    <hyperlink ref="N78" r:id="rId19" xr:uid="{71903E84-DF4D-4ABC-8270-62850885FED8}"/>
    <hyperlink ref="N79" r:id="rId20" xr:uid="{A57C8E9E-79C3-4848-8E6F-8FF729841320}"/>
    <hyperlink ref="N82" r:id="rId21" xr:uid="{676FB23F-3B24-4DB9-9415-4BB9650BB38D}"/>
    <hyperlink ref="N83" r:id="rId22" xr:uid="{64A32E24-0264-4958-99B4-AAA8DE91A442}"/>
    <hyperlink ref="N84" r:id="rId23" xr:uid="{3173488E-D072-4148-BE1F-F7BA6D3B8D76}"/>
    <hyperlink ref="N33" r:id="rId24" xr:uid="{4CA044E4-9B67-408E-8294-772C8B471659}"/>
    <hyperlink ref="N85" r:id="rId25" xr:uid="{78C67E96-6A9E-4ED4-8F6B-3F91EE4892A4}"/>
    <hyperlink ref="N15" r:id="rId26" xr:uid="{EEDCCF3E-57C5-44CA-8C4D-84E2DDA8B09C}"/>
    <hyperlink ref="N87" r:id="rId27" xr:uid="{D414296E-AA54-45AD-9C0E-D89B21B91C63}"/>
    <hyperlink ref="N30" r:id="rId28" xr:uid="{2D9E8B45-FE20-4EA2-9F50-6FE717BE8DCB}"/>
    <hyperlink ref="N88" r:id="rId29" xr:uid="{498146C3-D892-476E-8530-19F8DEF28697}"/>
    <hyperlink ref="N89" r:id="rId30" xr:uid="{13F55D68-BDD4-4141-945F-D2588928CF19}"/>
    <hyperlink ref="N90" r:id="rId31" xr:uid="{8E96FC77-CED5-4ED3-BA87-05EACD509913}"/>
    <hyperlink ref="N91" r:id="rId32" xr:uid="{0248ABEB-0A8B-4FA3-BEA2-B583D02768D0}"/>
    <hyperlink ref="N92" r:id="rId33" xr:uid="{01A9C8C3-C90C-4B81-9F2A-CF5782E7128B}"/>
    <hyperlink ref="N93" r:id="rId34" xr:uid="{31D41868-F233-4199-8365-CC1540B8D7B3}"/>
    <hyperlink ref="N81" r:id="rId35" xr:uid="{DA8D7F5E-55AE-4C1F-A3A0-8A1A37FD0744}"/>
    <hyperlink ref="N94" r:id="rId36" xr:uid="{BECF0529-37BF-43F8-807F-BFE21FA5A4B8}"/>
    <hyperlink ref="N95" r:id="rId37" xr:uid="{302877AB-9CDC-4447-B408-8E706042A177}"/>
    <hyperlink ref="N97" r:id="rId38" xr:uid="{272CC5D5-A995-4DB7-A3E9-E4F9C9A1C4F7}"/>
    <hyperlink ref="N98" r:id="rId39" xr:uid="{D5E40E63-53F5-462F-A4BB-D4C6608B526D}"/>
    <hyperlink ref="N100" r:id="rId40" xr:uid="{5A16401E-A0F5-4085-82D6-6DD7DFFDA9BD}"/>
    <hyperlink ref="N102" r:id="rId41" xr:uid="{BEC8A0B4-B4C1-42CD-B32A-CF001509AADF}"/>
    <hyperlink ref="N54" r:id="rId42" xr:uid="{B09CDEE0-F2A1-4F86-A085-B5A444A0E9B4}"/>
    <hyperlink ref="N55" r:id="rId43" xr:uid="{3A11E3D6-5A6C-4335-B473-6CD6C1FBAE71}"/>
    <hyperlink ref="N56" r:id="rId44" xr:uid="{5934CC43-8C2D-4952-8024-723F40B87FA2}"/>
    <hyperlink ref="N3" r:id="rId45" xr:uid="{48278D77-67B8-4E15-814D-811E7B00D434}"/>
    <hyperlink ref="N5" r:id="rId46" xr:uid="{52F87592-657D-477E-89B5-06C085862A79}"/>
    <hyperlink ref="N7" r:id="rId47" xr:uid="{19182C8C-D737-4002-B565-9567CFE6D1B7}"/>
    <hyperlink ref="N6" r:id="rId48" xr:uid="{D9640CD1-DAE4-4514-8100-614514A1ABD2}"/>
    <hyperlink ref="N8" r:id="rId49" xr:uid="{F7BE6488-6E90-45B7-99A3-CEDF551C9E5B}"/>
    <hyperlink ref="N9" r:id="rId50" xr:uid="{7206822B-CB7B-4C61-90A7-89A904C01407}"/>
    <hyperlink ref="N10" r:id="rId51" xr:uid="{BAC3E487-9D6F-4E28-B1BE-A9E9C1A76714}"/>
    <hyperlink ref="N11" r:id="rId52" xr:uid="{99A0BE51-E4EE-428E-A151-D4BD33318AC9}"/>
    <hyperlink ref="N12" r:id="rId53" xr:uid="{A1EF79ED-0AB6-4B7A-93C7-F945D406B1AA}"/>
    <hyperlink ref="N13" r:id="rId54" xr:uid="{D583B620-38E0-4674-B0C7-567DEEDAA34F}"/>
    <hyperlink ref="N14" r:id="rId55" xr:uid="{132E5B69-477E-412D-AD98-EEDF998B6ACA}"/>
    <hyperlink ref="N16" r:id="rId56" xr:uid="{1E14D1B8-38C3-48E2-9351-DE45B96B2DB7}"/>
    <hyperlink ref="N17" r:id="rId57" xr:uid="{F1580567-3882-4AD9-8E14-D0ABD2CADF65}"/>
    <hyperlink ref="N18" r:id="rId58" xr:uid="{A06B6181-1F0D-421C-B297-566A5B314917}"/>
    <hyperlink ref="N19" r:id="rId59" xr:uid="{EC2FFB00-C5CC-4575-9035-8187657406C9}"/>
    <hyperlink ref="N20" r:id="rId60" xr:uid="{201441AC-91EE-4D5C-A349-263C79CB9124}"/>
    <hyperlink ref="N22" r:id="rId61" xr:uid="{E52388C6-77A7-49AB-B77A-38F853EB0A77}"/>
    <hyperlink ref="N23" r:id="rId62" xr:uid="{6E021C78-2D20-4C0B-9E55-F360C16D5AA9}"/>
    <hyperlink ref="N24" r:id="rId63" xr:uid="{FA228C1D-F272-44FC-9B4D-468500492B17}"/>
    <hyperlink ref="N25" r:id="rId64" xr:uid="{E980F6B0-6228-4136-AC8B-3E4A7B6F7F21}"/>
    <hyperlink ref="N26" r:id="rId65" xr:uid="{1C07A11E-E6F7-4C50-A399-212DAAB2767D}"/>
    <hyperlink ref="N27" r:id="rId66" xr:uid="{AA8CBD7C-EBFD-44B0-B069-A244886C7A26}"/>
    <hyperlink ref="N28" r:id="rId67" xr:uid="{AC6C6094-1716-4670-8662-1A2DE72DC135}"/>
    <hyperlink ref="N29" r:id="rId68" xr:uid="{67E19D4D-F40E-4CF0-A203-08C8B294799A}"/>
    <hyperlink ref="N31" r:id="rId69" xr:uid="{30CF5442-F121-4951-A3DC-1BB422937DE0}"/>
    <hyperlink ref="N32" r:id="rId70" xr:uid="{CA7A33DD-6C1E-4E0C-8844-4B558091BDDC}"/>
    <hyperlink ref="N34" r:id="rId71" xr:uid="{3F9EB1B1-764E-444D-9F89-21BC359CFC91}"/>
    <hyperlink ref="N35" r:id="rId72" xr:uid="{7272448B-B76D-4BE7-ABEB-715887445BF2}"/>
    <hyperlink ref="N36" r:id="rId73" xr:uid="{D6FECE75-6B16-4925-9A8E-90BEC8E6DFD2}"/>
    <hyperlink ref="N37" r:id="rId74" xr:uid="{44141FA6-5121-40DC-BFFD-BB889AA0A604}"/>
    <hyperlink ref="N38" r:id="rId75" xr:uid="{2A3787E5-B6B6-44A6-BD0E-DAA87CB70086}"/>
    <hyperlink ref="N39" r:id="rId76" xr:uid="{71CC57DA-7F2C-4DBB-9748-E87500FC46D1}"/>
    <hyperlink ref="N40" r:id="rId77" xr:uid="{4DACDE89-5A76-4471-B9C2-AE0F31B88BD7}"/>
    <hyperlink ref="N41" r:id="rId78" xr:uid="{F38CF1C4-4190-477D-B4ED-22CAF73B4A39}"/>
    <hyperlink ref="N42" r:id="rId79" xr:uid="{DFEF18A4-3F42-4420-948A-36A30A29F654}"/>
    <hyperlink ref="N43" r:id="rId80" xr:uid="{C92FC374-BD9C-4E6D-BDFC-F5B99A2B9E91}"/>
    <hyperlink ref="N44" r:id="rId81" xr:uid="{C1A081FB-9946-44AC-9253-B0F204A5802B}"/>
    <hyperlink ref="N45" r:id="rId82" xr:uid="{406C4EC7-43CA-4394-8797-6A6F0B4E57F5}"/>
    <hyperlink ref="N47" r:id="rId83" xr:uid="{30414EB5-F101-4034-98CD-D6C79786C5E7}"/>
    <hyperlink ref="N48" r:id="rId84" xr:uid="{4C35533A-06DB-46F8-87F5-61BE60366C82}"/>
    <hyperlink ref="N49" r:id="rId85" xr:uid="{E0A9CB88-C8B4-4C85-8F25-EAF401EFB1F0}"/>
    <hyperlink ref="N51" r:id="rId86" xr:uid="{5CC9C3FC-0D4E-4145-979A-BCC23E369607}"/>
    <hyperlink ref="N60" r:id="rId87" xr:uid="{2C75921E-F110-49E7-B4D9-BFBE897FACCD}"/>
    <hyperlink ref="N65" r:id="rId88" xr:uid="{F2936825-C14E-4AE0-BD6E-9B1A500DC76C}"/>
    <hyperlink ref="N74" r:id="rId89" xr:uid="{53CA84B8-401A-4426-BF74-F953B2677E65}"/>
    <hyperlink ref="N75" r:id="rId90" xr:uid="{9ADE710A-A47A-4710-88B1-09557C396DBB}"/>
    <hyperlink ref="N80" r:id="rId91" xr:uid="{7B8F34EF-07A3-48BF-807E-3DC3657B08DF}"/>
    <hyperlink ref="N86" r:id="rId92" xr:uid="{AB438C64-3BDE-496B-94F4-24F4458B3B58}"/>
    <hyperlink ref="N96" r:id="rId93" xr:uid="{580DF293-677D-4F2E-A3D5-161C9A3EB5DD}"/>
    <hyperlink ref="N99" r:id="rId94" xr:uid="{3A6ABD12-F862-43CA-B25F-ECCB2B06253F}"/>
    <hyperlink ref="N101" r:id="rId95" xr:uid="{65AE0133-225B-4D44-8F9B-B001702C6480}"/>
    <hyperlink ref="N61" r:id="rId96" xr:uid="{7E3E2D9F-EA35-43BA-9594-B288E7DDBF9A}"/>
    <hyperlink ref="N50" r:id="rId97" xr:uid="{FA0FFFC7-FB76-421C-A5CD-EF42E2C06F7E}"/>
    <hyperlink ref="N21" r:id="rId98" xr:uid="{A90B53EF-333B-4662-9DF3-D81C03FB0C1F}"/>
    <hyperlink ref="N52" r:id="rId99" xr:uid="{1B455BF4-73AD-45FC-901F-D98842A06262}"/>
    <hyperlink ref="N53" r:id="rId100" xr:uid="{E341DF0F-64B2-4E6E-99A2-9603399EBD15}"/>
  </hyperlinks>
  <pageMargins left="0.75" right="0.75" top="1.1733333333333333" bottom="1" header="0.93958333333333333" footer="0.5"/>
  <pageSetup paperSize="17" scale="44" orientation="landscape" r:id="rId101"/>
  <headerFooter alignWithMargins="0">
    <oddHeader>&amp;L&amp;"Arial Black,Regular"&amp;16SEED TABLE WITH LINK TO PLANT INFORMATION - OREGON NATIVES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CC606-BB4F-4587-B494-BC59710362B5}">
  <sheetPr>
    <pageSetUpPr fitToPage="1"/>
  </sheetPr>
  <dimension ref="A1:R154"/>
  <sheetViews>
    <sheetView view="pageLayout" zoomScaleNormal="80" workbookViewId="0">
      <selection activeCell="A2" sqref="A2"/>
    </sheetView>
  </sheetViews>
  <sheetFormatPr defaultRowHeight="13.2" x14ac:dyDescent="0.25"/>
  <cols>
    <col min="1" max="1" width="30.6640625" style="25" customWidth="1"/>
    <col min="2" max="2" width="29.44140625" customWidth="1"/>
    <col min="3" max="3" width="12.109375" customWidth="1"/>
    <col min="4" max="4" width="14.5546875" style="71" customWidth="1"/>
    <col min="5" max="5" width="4" customWidth="1"/>
    <col min="6" max="6" width="7.44140625" customWidth="1"/>
    <col min="7" max="7" width="13.5546875" style="16" customWidth="1"/>
    <col min="8" max="8" width="12.88671875" customWidth="1"/>
    <col min="9" max="9" width="12.5546875" customWidth="1"/>
    <col min="10" max="10" width="11.5546875" customWidth="1"/>
    <col min="11" max="11" width="7" customWidth="1"/>
    <col min="12" max="12" width="6.88671875" customWidth="1"/>
    <col min="13" max="13" width="11.109375" customWidth="1"/>
    <col min="14" max="14" width="40.6640625" customWidth="1"/>
    <col min="15" max="15" width="10.33203125" customWidth="1"/>
    <col min="16" max="16" width="9.6640625" customWidth="1"/>
  </cols>
  <sheetData>
    <row r="1" spans="1:18" ht="36" customHeight="1" x14ac:dyDescent="0.4">
      <c r="A1" s="79" t="s">
        <v>776</v>
      </c>
    </row>
    <row r="2" spans="1:18" s="7" customFormat="1" ht="24.9" customHeight="1" x14ac:dyDescent="0.25">
      <c r="A2" s="87" t="s">
        <v>3</v>
      </c>
      <c r="B2" s="18" t="s">
        <v>4</v>
      </c>
      <c r="C2" s="61" t="s">
        <v>566</v>
      </c>
      <c r="D2" s="61" t="s">
        <v>558</v>
      </c>
      <c r="E2" s="18" t="s">
        <v>10</v>
      </c>
      <c r="F2" s="20" t="s">
        <v>1</v>
      </c>
      <c r="G2" s="19" t="s">
        <v>5</v>
      </c>
      <c r="H2" s="21" t="s">
        <v>2</v>
      </c>
      <c r="I2" s="21" t="s">
        <v>0</v>
      </c>
      <c r="J2" s="22" t="s">
        <v>9</v>
      </c>
      <c r="K2" s="22" t="s">
        <v>6</v>
      </c>
      <c r="L2" s="22" t="s">
        <v>7</v>
      </c>
      <c r="M2" s="22" t="s">
        <v>12</v>
      </c>
      <c r="N2" s="23" t="s">
        <v>550</v>
      </c>
      <c r="O2" s="23" t="s">
        <v>552</v>
      </c>
    </row>
    <row r="3" spans="1:18" x14ac:dyDescent="0.25">
      <c r="A3" s="28"/>
      <c r="B3" s="36"/>
      <c r="C3" s="38"/>
      <c r="D3" s="72"/>
      <c r="E3" s="6"/>
      <c r="F3" s="6"/>
      <c r="G3" s="32"/>
      <c r="H3" s="5"/>
      <c r="I3" s="5"/>
      <c r="J3" s="34"/>
      <c r="K3" s="3"/>
      <c r="L3" s="3"/>
      <c r="M3" s="3"/>
      <c r="N3" s="9"/>
      <c r="O3" s="29"/>
      <c r="P3" s="31"/>
      <c r="R3" s="2"/>
    </row>
    <row r="4" spans="1:18" x14ac:dyDescent="0.25">
      <c r="A4" s="28" t="s">
        <v>555</v>
      </c>
      <c r="B4" s="36" t="s">
        <v>556</v>
      </c>
      <c r="C4" s="38" t="s">
        <v>557</v>
      </c>
      <c r="D4" s="72" t="s">
        <v>559</v>
      </c>
      <c r="E4" s="37"/>
      <c r="F4" s="6">
        <v>0.1</v>
      </c>
      <c r="G4" s="32">
        <f>F4/F$26*100</f>
        <v>100</v>
      </c>
      <c r="H4" s="5">
        <f>F4*43560</f>
        <v>4356</v>
      </c>
      <c r="I4" s="5">
        <v>11800</v>
      </c>
      <c r="J4" s="34">
        <f>H4/I4</f>
        <v>0.36915254237288136</v>
      </c>
      <c r="K4" s="3">
        <v>1</v>
      </c>
      <c r="L4" s="3">
        <v>1</v>
      </c>
      <c r="M4" s="3">
        <f>J4/(K4*L4)</f>
        <v>0.36915254237288136</v>
      </c>
      <c r="N4" s="73" t="s">
        <v>556</v>
      </c>
      <c r="O4" s="29"/>
      <c r="Q4" s="2"/>
    </row>
    <row r="5" spans="1:18" x14ac:dyDescent="0.25">
      <c r="A5" s="28" t="s">
        <v>560</v>
      </c>
      <c r="B5" s="36" t="s">
        <v>561</v>
      </c>
      <c r="C5" s="38" t="s">
        <v>562</v>
      </c>
      <c r="D5" s="72" t="s">
        <v>559</v>
      </c>
      <c r="E5" s="6"/>
      <c r="F5" s="6">
        <v>0.1</v>
      </c>
      <c r="G5" s="32">
        <f t="shared" ref="G5:G10" si="0">F5/F$26*100</f>
        <v>100</v>
      </c>
      <c r="H5" s="5">
        <f t="shared" ref="H5:H10" si="1">F5*43560</f>
        <v>4356</v>
      </c>
      <c r="I5" s="5">
        <v>12600</v>
      </c>
      <c r="J5" s="34">
        <f t="shared" ref="J5:J10" si="2">H5/I5</f>
        <v>0.3457142857142857</v>
      </c>
      <c r="K5" s="3">
        <v>1</v>
      </c>
      <c r="L5" s="3">
        <v>1</v>
      </c>
      <c r="M5" s="3">
        <f t="shared" ref="M5:M10" si="3">J5/(K5*L5)</f>
        <v>0.3457142857142857</v>
      </c>
      <c r="N5" s="73" t="s">
        <v>561</v>
      </c>
      <c r="O5" s="29"/>
      <c r="P5" s="31"/>
      <c r="R5" s="2"/>
    </row>
    <row r="6" spans="1:18" x14ac:dyDescent="0.25">
      <c r="A6" s="28" t="s">
        <v>563</v>
      </c>
      <c r="B6" s="36" t="s">
        <v>564</v>
      </c>
      <c r="C6" s="38" t="s">
        <v>565</v>
      </c>
      <c r="D6" s="72" t="s">
        <v>559</v>
      </c>
      <c r="E6" s="6"/>
      <c r="F6" s="6">
        <v>0.1</v>
      </c>
      <c r="G6" s="32">
        <f t="shared" si="0"/>
        <v>100</v>
      </c>
      <c r="H6" s="5">
        <f t="shared" si="1"/>
        <v>4356</v>
      </c>
      <c r="I6" s="5">
        <v>17450</v>
      </c>
      <c r="J6" s="34">
        <f t="shared" si="2"/>
        <v>0.24962750716332377</v>
      </c>
      <c r="K6" s="3">
        <v>1</v>
      </c>
      <c r="L6" s="3">
        <v>1</v>
      </c>
      <c r="M6" s="3">
        <f t="shared" si="3"/>
        <v>0.24962750716332377</v>
      </c>
      <c r="N6" s="73" t="s">
        <v>564</v>
      </c>
      <c r="O6" s="33"/>
      <c r="Q6" s="2"/>
    </row>
    <row r="7" spans="1:18" x14ac:dyDescent="0.25">
      <c r="A7" s="28" t="s">
        <v>567</v>
      </c>
      <c r="B7" s="36" t="s">
        <v>568</v>
      </c>
      <c r="C7" s="38" t="s">
        <v>569</v>
      </c>
      <c r="D7" s="72" t="s">
        <v>559</v>
      </c>
      <c r="E7" s="6"/>
      <c r="F7" s="6">
        <v>0.1</v>
      </c>
      <c r="G7" s="32">
        <f t="shared" si="0"/>
        <v>100</v>
      </c>
      <c r="H7" s="5">
        <f t="shared" si="1"/>
        <v>4356</v>
      </c>
      <c r="I7" s="5">
        <v>34800</v>
      </c>
      <c r="J7" s="34">
        <f t="shared" si="2"/>
        <v>0.12517241379310345</v>
      </c>
      <c r="K7" s="3">
        <v>1</v>
      </c>
      <c r="L7" s="3">
        <v>1</v>
      </c>
      <c r="M7" s="3">
        <f t="shared" si="3"/>
        <v>0.12517241379310345</v>
      </c>
      <c r="N7" s="73" t="s">
        <v>568</v>
      </c>
      <c r="O7" s="29"/>
      <c r="P7" s="31"/>
      <c r="R7" s="2"/>
    </row>
    <row r="8" spans="1:18" x14ac:dyDescent="0.25">
      <c r="A8" s="25" t="s">
        <v>570</v>
      </c>
      <c r="B8" s="36" t="s">
        <v>571</v>
      </c>
      <c r="C8" s="38" t="s">
        <v>572</v>
      </c>
      <c r="D8" s="72" t="s">
        <v>559</v>
      </c>
      <c r="E8" s="6"/>
      <c r="F8" s="6">
        <v>0.1</v>
      </c>
      <c r="G8" s="32">
        <f t="shared" si="0"/>
        <v>100</v>
      </c>
      <c r="H8" s="5">
        <f t="shared" si="1"/>
        <v>4356</v>
      </c>
      <c r="I8" s="5">
        <v>6850</v>
      </c>
      <c r="J8" s="34">
        <f t="shared" si="2"/>
        <v>0.63591240875912414</v>
      </c>
      <c r="K8" s="3">
        <v>1</v>
      </c>
      <c r="L8" s="3">
        <v>1</v>
      </c>
      <c r="M8" s="3">
        <f t="shared" si="3"/>
        <v>0.63591240875912414</v>
      </c>
      <c r="N8" s="73" t="s">
        <v>571</v>
      </c>
      <c r="O8" s="33"/>
      <c r="Q8" s="2"/>
    </row>
    <row r="9" spans="1:18" x14ac:dyDescent="0.25">
      <c r="A9" s="28" t="s">
        <v>573</v>
      </c>
      <c r="B9" s="36" t="s">
        <v>574</v>
      </c>
      <c r="C9" s="38" t="s">
        <v>575</v>
      </c>
      <c r="D9" s="72" t="s">
        <v>559</v>
      </c>
      <c r="E9" s="6"/>
      <c r="F9" s="6">
        <v>0.1</v>
      </c>
      <c r="G9" s="32">
        <f t="shared" si="0"/>
        <v>100</v>
      </c>
      <c r="H9" s="5">
        <f t="shared" si="1"/>
        <v>4356</v>
      </c>
      <c r="I9" s="5">
        <v>13500</v>
      </c>
      <c r="J9" s="34">
        <f t="shared" si="2"/>
        <v>0.32266666666666666</v>
      </c>
      <c r="K9" s="3">
        <v>1</v>
      </c>
      <c r="L9" s="3">
        <v>1</v>
      </c>
      <c r="M9" s="3">
        <f t="shared" si="3"/>
        <v>0.32266666666666666</v>
      </c>
      <c r="N9" s="73" t="s">
        <v>574</v>
      </c>
      <c r="O9" s="29"/>
      <c r="Q9" s="2"/>
    </row>
    <row r="10" spans="1:18" x14ac:dyDescent="0.25">
      <c r="A10" s="76" t="s">
        <v>576</v>
      </c>
      <c r="B10" s="36" t="s">
        <v>577</v>
      </c>
      <c r="C10" s="38" t="s">
        <v>578</v>
      </c>
      <c r="D10" s="72" t="s">
        <v>579</v>
      </c>
      <c r="E10" s="6"/>
      <c r="F10" s="6">
        <v>0.1</v>
      </c>
      <c r="G10" s="32">
        <f t="shared" si="0"/>
        <v>100</v>
      </c>
      <c r="H10" s="5">
        <f t="shared" si="1"/>
        <v>4356</v>
      </c>
      <c r="I10" s="5">
        <v>4750</v>
      </c>
      <c r="J10" s="34">
        <f t="shared" si="2"/>
        <v>0.91705263157894734</v>
      </c>
      <c r="K10" s="3">
        <v>1</v>
      </c>
      <c r="L10" s="3">
        <v>1</v>
      </c>
      <c r="M10" s="3">
        <f t="shared" si="3"/>
        <v>0.91705263157894734</v>
      </c>
      <c r="N10" s="73" t="s">
        <v>577</v>
      </c>
      <c r="O10" s="29"/>
      <c r="P10" s="31"/>
      <c r="R10" s="2"/>
    </row>
    <row r="11" spans="1:18" x14ac:dyDescent="0.25">
      <c r="A11" s="76" t="s">
        <v>580</v>
      </c>
      <c r="B11" s="36" t="s">
        <v>581</v>
      </c>
      <c r="C11" s="38" t="s">
        <v>582</v>
      </c>
      <c r="D11" s="72" t="s">
        <v>579</v>
      </c>
      <c r="E11" s="6"/>
      <c r="F11" s="6">
        <v>0.1</v>
      </c>
      <c r="G11" s="32">
        <f>F11/F$26*100</f>
        <v>100</v>
      </c>
      <c r="H11" s="5">
        <f>F11*43560</f>
        <v>4356</v>
      </c>
      <c r="I11" s="5">
        <v>13600</v>
      </c>
      <c r="J11" s="34">
        <f>H11/I11</f>
        <v>0.32029411764705884</v>
      </c>
      <c r="K11" s="3">
        <v>1</v>
      </c>
      <c r="L11" s="3">
        <v>1</v>
      </c>
      <c r="M11" s="3">
        <f>J11/(K11*L11)</f>
        <v>0.32029411764705884</v>
      </c>
      <c r="N11" s="73" t="s">
        <v>581</v>
      </c>
      <c r="O11" s="29"/>
      <c r="P11" s="31"/>
      <c r="R11" s="2"/>
    </row>
    <row r="12" spans="1:18" x14ac:dyDescent="0.25">
      <c r="A12" s="76" t="s">
        <v>583</v>
      </c>
      <c r="B12" s="36" t="s">
        <v>584</v>
      </c>
      <c r="C12" s="38" t="s">
        <v>585</v>
      </c>
      <c r="D12" s="72" t="s">
        <v>579</v>
      </c>
      <c r="E12" s="6"/>
      <c r="F12" s="6">
        <v>0.1</v>
      </c>
      <c r="G12" s="32">
        <f t="shared" ref="G12:G61" si="4">F12/F$26*100</f>
        <v>100</v>
      </c>
      <c r="H12" s="5">
        <f t="shared" ref="H12:H60" si="5">F12*43560</f>
        <v>4356</v>
      </c>
      <c r="I12" s="5">
        <v>3500</v>
      </c>
      <c r="J12" s="34">
        <f t="shared" ref="J12:J61" si="6">H12/I12</f>
        <v>1.2445714285714287</v>
      </c>
      <c r="K12" s="3">
        <v>1</v>
      </c>
      <c r="L12" s="3">
        <v>1</v>
      </c>
      <c r="M12" s="3">
        <f t="shared" ref="M12:M61" si="7">J12/(K12*L12)</f>
        <v>1.2445714285714287</v>
      </c>
      <c r="N12" s="73" t="s">
        <v>584</v>
      </c>
      <c r="O12" s="29"/>
      <c r="P12" s="31"/>
      <c r="R12" s="2"/>
    </row>
    <row r="13" spans="1:18" x14ac:dyDescent="0.25">
      <c r="A13" s="76" t="s">
        <v>586</v>
      </c>
      <c r="B13" s="36" t="s">
        <v>587</v>
      </c>
      <c r="C13" s="38" t="s">
        <v>588</v>
      </c>
      <c r="D13" s="72" t="s">
        <v>579</v>
      </c>
      <c r="E13" s="6"/>
      <c r="F13" s="6">
        <v>0.1</v>
      </c>
      <c r="G13" s="32">
        <f t="shared" si="4"/>
        <v>100</v>
      </c>
      <c r="H13" s="5">
        <f t="shared" si="5"/>
        <v>4356</v>
      </c>
      <c r="I13" s="5">
        <v>667000</v>
      </c>
      <c r="J13" s="34">
        <f t="shared" si="6"/>
        <v>6.5307346326836579E-3</v>
      </c>
      <c r="K13" s="3">
        <v>1</v>
      </c>
      <c r="L13" s="3">
        <v>1</v>
      </c>
      <c r="M13" s="3">
        <f t="shared" si="7"/>
        <v>6.5307346326836579E-3</v>
      </c>
      <c r="N13" s="73" t="s">
        <v>587</v>
      </c>
      <c r="O13" s="29"/>
      <c r="P13" s="31"/>
      <c r="R13" s="2"/>
    </row>
    <row r="14" spans="1:18" x14ac:dyDescent="0.25">
      <c r="A14" s="76" t="s">
        <v>589</v>
      </c>
      <c r="B14" s="36" t="s">
        <v>590</v>
      </c>
      <c r="C14" s="38" t="s">
        <v>591</v>
      </c>
      <c r="D14" s="72" t="s">
        <v>579</v>
      </c>
      <c r="E14" s="6"/>
      <c r="F14" s="6">
        <v>0.1</v>
      </c>
      <c r="G14" s="32">
        <f t="shared" si="4"/>
        <v>100</v>
      </c>
      <c r="H14" s="5">
        <f t="shared" si="5"/>
        <v>4356</v>
      </c>
      <c r="I14" s="5">
        <v>655000</v>
      </c>
      <c r="J14" s="34">
        <f t="shared" si="6"/>
        <v>6.6503816793893134E-3</v>
      </c>
      <c r="K14" s="3">
        <v>1</v>
      </c>
      <c r="L14" s="3">
        <v>1</v>
      </c>
      <c r="M14" s="3">
        <f t="shared" si="7"/>
        <v>6.6503816793893134E-3</v>
      </c>
      <c r="N14" s="73" t="s">
        <v>590</v>
      </c>
      <c r="O14" s="29"/>
      <c r="P14" s="31"/>
      <c r="R14" s="2"/>
    </row>
    <row r="15" spans="1:18" x14ac:dyDescent="0.25">
      <c r="A15" s="76" t="s">
        <v>592</v>
      </c>
      <c r="B15" s="36" t="s">
        <v>597</v>
      </c>
      <c r="C15" s="38" t="s">
        <v>593</v>
      </c>
      <c r="D15" s="72" t="s">
        <v>594</v>
      </c>
      <c r="E15" s="6"/>
      <c r="F15" s="6">
        <v>0.1</v>
      </c>
      <c r="G15" s="32">
        <f t="shared" si="4"/>
        <v>100</v>
      </c>
      <c r="H15" s="5">
        <f t="shared" si="5"/>
        <v>4356</v>
      </c>
      <c r="I15" s="5">
        <v>38500</v>
      </c>
      <c r="J15" s="34">
        <f t="shared" si="6"/>
        <v>0.11314285714285714</v>
      </c>
      <c r="K15" s="3">
        <v>1</v>
      </c>
      <c r="L15" s="3">
        <v>1</v>
      </c>
      <c r="M15" s="3">
        <f t="shared" si="7"/>
        <v>0.11314285714285714</v>
      </c>
      <c r="N15" s="73" t="s">
        <v>597</v>
      </c>
      <c r="O15" s="29"/>
      <c r="P15" s="31"/>
      <c r="R15" s="2"/>
    </row>
    <row r="16" spans="1:18" x14ac:dyDescent="0.25">
      <c r="A16" s="76" t="s">
        <v>595</v>
      </c>
      <c r="B16" s="36" t="s">
        <v>596</v>
      </c>
      <c r="C16" s="38" t="s">
        <v>598</v>
      </c>
      <c r="D16" s="72" t="s">
        <v>594</v>
      </c>
      <c r="E16" s="6"/>
      <c r="F16" s="6">
        <v>0.1</v>
      </c>
      <c r="G16" s="32">
        <f t="shared" si="4"/>
        <v>100</v>
      </c>
      <c r="H16" s="5">
        <f t="shared" si="5"/>
        <v>4356</v>
      </c>
      <c r="I16" s="5">
        <v>69500</v>
      </c>
      <c r="J16" s="34">
        <f t="shared" si="6"/>
        <v>6.2676258992805753E-2</v>
      </c>
      <c r="K16" s="3">
        <v>1</v>
      </c>
      <c r="L16" s="3">
        <v>1</v>
      </c>
      <c r="M16" s="3">
        <f t="shared" si="7"/>
        <v>6.2676258992805753E-2</v>
      </c>
      <c r="N16" s="73" t="s">
        <v>596</v>
      </c>
      <c r="O16" s="29"/>
      <c r="P16" s="31"/>
      <c r="R16" s="2"/>
    </row>
    <row r="17" spans="1:18" x14ac:dyDescent="0.25">
      <c r="A17" s="76" t="s">
        <v>601</v>
      </c>
      <c r="B17" s="36" t="s">
        <v>599</v>
      </c>
      <c r="C17" s="38" t="s">
        <v>600</v>
      </c>
      <c r="D17" s="72" t="s">
        <v>602</v>
      </c>
      <c r="E17" s="6"/>
      <c r="F17" s="6">
        <v>0.1</v>
      </c>
      <c r="G17" s="32">
        <f t="shared" si="4"/>
        <v>100</v>
      </c>
      <c r="H17" s="5">
        <f t="shared" si="5"/>
        <v>4356</v>
      </c>
      <c r="I17" s="5">
        <v>2970</v>
      </c>
      <c r="J17" s="34">
        <f t="shared" si="6"/>
        <v>1.4666666666666666</v>
      </c>
      <c r="K17" s="3">
        <v>1</v>
      </c>
      <c r="L17" s="3">
        <v>1</v>
      </c>
      <c r="M17" s="3">
        <f t="shared" si="7"/>
        <v>1.4666666666666666</v>
      </c>
      <c r="N17" s="73" t="s">
        <v>599</v>
      </c>
      <c r="O17" s="29"/>
      <c r="P17" s="31"/>
      <c r="R17" s="2"/>
    </row>
    <row r="18" spans="1:18" x14ac:dyDescent="0.25">
      <c r="A18" s="76" t="s">
        <v>603</v>
      </c>
      <c r="B18" s="36" t="s">
        <v>604</v>
      </c>
      <c r="C18" s="38" t="s">
        <v>598</v>
      </c>
      <c r="D18" s="72" t="s">
        <v>605</v>
      </c>
      <c r="E18" s="6"/>
      <c r="F18" s="6">
        <v>0.1</v>
      </c>
      <c r="G18" s="32">
        <f t="shared" si="4"/>
        <v>100</v>
      </c>
      <c r="H18" s="5">
        <f t="shared" si="5"/>
        <v>4356</v>
      </c>
      <c r="I18" s="5">
        <v>58000</v>
      </c>
      <c r="J18" s="34">
        <f t="shared" si="6"/>
        <v>7.5103448275862073E-2</v>
      </c>
      <c r="K18" s="3">
        <v>1</v>
      </c>
      <c r="L18" s="3">
        <v>1</v>
      </c>
      <c r="M18" s="3">
        <f t="shared" si="7"/>
        <v>7.5103448275862073E-2</v>
      </c>
      <c r="N18" s="73" t="s">
        <v>604</v>
      </c>
      <c r="O18" s="29"/>
      <c r="P18" s="31"/>
      <c r="R18" s="2"/>
    </row>
    <row r="19" spans="1:18" x14ac:dyDescent="0.25">
      <c r="A19" s="76" t="s">
        <v>609</v>
      </c>
      <c r="B19" s="36" t="s">
        <v>610</v>
      </c>
      <c r="C19" s="38" t="s">
        <v>611</v>
      </c>
      <c r="D19" s="72" t="s">
        <v>605</v>
      </c>
      <c r="E19" s="6"/>
      <c r="F19" s="6">
        <v>0.1</v>
      </c>
      <c r="G19" s="32">
        <f t="shared" si="4"/>
        <v>100</v>
      </c>
      <c r="H19" s="5">
        <f t="shared" si="5"/>
        <v>4356</v>
      </c>
      <c r="I19" s="5">
        <v>4750</v>
      </c>
      <c r="J19" s="34">
        <f t="shared" si="6"/>
        <v>0.91705263157894734</v>
      </c>
      <c r="K19" s="3">
        <v>1</v>
      </c>
      <c r="L19" s="3">
        <v>1</v>
      </c>
      <c r="M19" s="3">
        <f t="shared" si="7"/>
        <v>0.91705263157894734</v>
      </c>
      <c r="N19" s="73" t="s">
        <v>1053</v>
      </c>
      <c r="O19" s="29"/>
      <c r="P19" s="31"/>
      <c r="R19" s="2"/>
    </row>
    <row r="20" spans="1:18" x14ac:dyDescent="0.25">
      <c r="A20" s="76" t="s">
        <v>606</v>
      </c>
      <c r="B20" s="36" t="s">
        <v>607</v>
      </c>
      <c r="C20" s="38" t="s">
        <v>608</v>
      </c>
      <c r="D20" s="72" t="s">
        <v>605</v>
      </c>
      <c r="E20" s="6"/>
      <c r="F20" s="6">
        <v>0.1</v>
      </c>
      <c r="G20" s="32">
        <f t="shared" si="4"/>
        <v>100</v>
      </c>
      <c r="H20" s="5">
        <f t="shared" si="5"/>
        <v>4356</v>
      </c>
      <c r="I20" s="5">
        <v>4948</v>
      </c>
      <c r="J20" s="34">
        <f t="shared" si="6"/>
        <v>0.88035569927243329</v>
      </c>
      <c r="K20" s="3">
        <v>1</v>
      </c>
      <c r="L20" s="3">
        <v>1</v>
      </c>
      <c r="M20" s="3">
        <f t="shared" si="7"/>
        <v>0.88035569927243329</v>
      </c>
      <c r="N20" s="73" t="s">
        <v>607</v>
      </c>
      <c r="O20" s="29"/>
      <c r="P20" s="31"/>
      <c r="R20" s="2"/>
    </row>
    <row r="21" spans="1:18" x14ac:dyDescent="0.25">
      <c r="A21" s="76" t="s">
        <v>612</v>
      </c>
      <c r="B21" s="36" t="s">
        <v>613</v>
      </c>
      <c r="C21" s="38" t="s">
        <v>614</v>
      </c>
      <c r="D21" s="72" t="s">
        <v>605</v>
      </c>
      <c r="E21" s="6"/>
      <c r="F21" s="6">
        <v>0.1</v>
      </c>
      <c r="G21" s="32">
        <f t="shared" si="4"/>
        <v>100</v>
      </c>
      <c r="H21" s="5">
        <f t="shared" si="5"/>
        <v>4356</v>
      </c>
      <c r="I21" s="5">
        <v>987000</v>
      </c>
      <c r="J21" s="34">
        <f t="shared" si="6"/>
        <v>4.4133738601823706E-3</v>
      </c>
      <c r="K21" s="3">
        <v>1</v>
      </c>
      <c r="L21" s="3">
        <v>1</v>
      </c>
      <c r="M21" s="3">
        <f t="shared" si="7"/>
        <v>4.4133738601823706E-3</v>
      </c>
      <c r="N21" s="73" t="s">
        <v>613</v>
      </c>
      <c r="O21" s="29"/>
      <c r="P21" s="31"/>
      <c r="R21" s="2"/>
    </row>
    <row r="22" spans="1:18" x14ac:dyDescent="0.25">
      <c r="A22" s="76" t="s">
        <v>615</v>
      </c>
      <c r="B22" s="36" t="s">
        <v>616</v>
      </c>
      <c r="C22" s="38" t="s">
        <v>617</v>
      </c>
      <c r="D22" s="72" t="s">
        <v>605</v>
      </c>
      <c r="E22" s="6"/>
      <c r="F22" s="6">
        <v>1</v>
      </c>
      <c r="G22" s="32">
        <f t="shared" si="4"/>
        <v>1000</v>
      </c>
      <c r="H22" s="5">
        <f t="shared" si="5"/>
        <v>43560</v>
      </c>
      <c r="I22" s="5">
        <v>4500000</v>
      </c>
      <c r="J22" s="34">
        <f t="shared" si="6"/>
        <v>9.6799999999999994E-3</v>
      </c>
      <c r="K22" s="3">
        <v>1</v>
      </c>
      <c r="L22" s="3">
        <v>1</v>
      </c>
      <c r="M22" s="3">
        <f t="shared" si="7"/>
        <v>9.6799999999999994E-3</v>
      </c>
      <c r="N22" s="73" t="s">
        <v>616</v>
      </c>
      <c r="O22" s="29"/>
      <c r="P22" s="31"/>
      <c r="R22" s="2"/>
    </row>
    <row r="23" spans="1:18" x14ac:dyDescent="0.25">
      <c r="A23" s="76" t="s">
        <v>618</v>
      </c>
      <c r="B23" s="36" t="s">
        <v>619</v>
      </c>
      <c r="C23" s="38" t="s">
        <v>620</v>
      </c>
      <c r="D23" s="72" t="s">
        <v>605</v>
      </c>
      <c r="E23" s="6"/>
      <c r="F23" s="6">
        <v>1</v>
      </c>
      <c r="G23" s="32">
        <f t="shared" si="4"/>
        <v>1000</v>
      </c>
      <c r="H23" s="5">
        <f t="shared" si="5"/>
        <v>43560</v>
      </c>
      <c r="I23" s="5">
        <v>907000</v>
      </c>
      <c r="J23" s="34">
        <f t="shared" si="6"/>
        <v>4.802646085997795E-2</v>
      </c>
      <c r="K23" s="3">
        <v>1</v>
      </c>
      <c r="L23" s="3">
        <v>1</v>
      </c>
      <c r="M23" s="3">
        <f t="shared" si="7"/>
        <v>4.802646085997795E-2</v>
      </c>
      <c r="N23" s="73" t="s">
        <v>619</v>
      </c>
      <c r="O23" s="29"/>
      <c r="P23" s="31"/>
      <c r="R23" s="2"/>
    </row>
    <row r="24" spans="1:18" x14ac:dyDescent="0.25">
      <c r="A24" s="76" t="s">
        <v>621</v>
      </c>
      <c r="B24" s="36" t="s">
        <v>622</v>
      </c>
      <c r="C24" s="38" t="s">
        <v>623</v>
      </c>
      <c r="D24" s="72" t="s">
        <v>605</v>
      </c>
      <c r="E24" s="6"/>
      <c r="F24" s="6">
        <v>1</v>
      </c>
      <c r="G24" s="32">
        <f t="shared" si="4"/>
        <v>1000</v>
      </c>
      <c r="H24" s="5">
        <f t="shared" si="5"/>
        <v>43560</v>
      </c>
      <c r="I24" s="5">
        <v>1140000</v>
      </c>
      <c r="J24" s="34">
        <f t="shared" si="6"/>
        <v>3.8210526315789473E-2</v>
      </c>
      <c r="K24" s="3">
        <v>1</v>
      </c>
      <c r="L24" s="3">
        <v>1</v>
      </c>
      <c r="M24" s="3">
        <f t="shared" si="7"/>
        <v>3.8210526315789473E-2</v>
      </c>
      <c r="N24" s="73" t="s">
        <v>622</v>
      </c>
      <c r="O24" s="29"/>
      <c r="P24" s="31"/>
      <c r="R24" s="2"/>
    </row>
    <row r="25" spans="1:18" x14ac:dyDescent="0.25">
      <c r="A25" s="76" t="s">
        <v>624</v>
      </c>
      <c r="B25" s="36" t="s">
        <v>625</v>
      </c>
      <c r="C25" s="38" t="s">
        <v>626</v>
      </c>
      <c r="D25" s="72" t="s">
        <v>605</v>
      </c>
      <c r="E25" s="6"/>
      <c r="F25" s="6">
        <v>0.1</v>
      </c>
      <c r="G25" s="32">
        <f t="shared" si="4"/>
        <v>100</v>
      </c>
      <c r="H25" s="5">
        <f t="shared" si="5"/>
        <v>4356</v>
      </c>
      <c r="I25" s="5">
        <v>2500000</v>
      </c>
      <c r="J25" s="34">
        <f t="shared" si="6"/>
        <v>1.7424000000000001E-3</v>
      </c>
      <c r="K25" s="3">
        <v>1</v>
      </c>
      <c r="L25" s="3">
        <v>1</v>
      </c>
      <c r="M25" s="3">
        <f t="shared" si="7"/>
        <v>1.7424000000000001E-3</v>
      </c>
      <c r="N25" s="73" t="s">
        <v>1054</v>
      </c>
      <c r="O25" s="29"/>
      <c r="P25" s="31"/>
      <c r="R25" s="2"/>
    </row>
    <row r="26" spans="1:18" x14ac:dyDescent="0.25">
      <c r="A26" s="76" t="s">
        <v>627</v>
      </c>
      <c r="B26" s="36" t="s">
        <v>628</v>
      </c>
      <c r="C26" s="38" t="s">
        <v>626</v>
      </c>
      <c r="D26" s="72" t="s">
        <v>605</v>
      </c>
      <c r="E26" s="6"/>
      <c r="F26" s="6">
        <v>0.1</v>
      </c>
      <c r="G26" s="32">
        <f t="shared" si="4"/>
        <v>100</v>
      </c>
      <c r="H26" s="5">
        <f t="shared" si="5"/>
        <v>4356</v>
      </c>
      <c r="I26" s="5">
        <v>2460000</v>
      </c>
      <c r="J26" s="34">
        <f t="shared" si="6"/>
        <v>1.7707317073170732E-3</v>
      </c>
      <c r="K26" s="3">
        <v>1</v>
      </c>
      <c r="L26" s="3">
        <v>1</v>
      </c>
      <c r="M26" s="3">
        <f t="shared" si="7"/>
        <v>1.7707317073170732E-3</v>
      </c>
      <c r="N26" s="73" t="s">
        <v>628</v>
      </c>
      <c r="O26" s="29"/>
      <c r="P26" s="31"/>
      <c r="R26" s="2"/>
    </row>
    <row r="27" spans="1:18" x14ac:dyDescent="0.25">
      <c r="A27" s="76" t="s">
        <v>629</v>
      </c>
      <c r="B27" s="36" t="s">
        <v>630</v>
      </c>
      <c r="C27" s="38" t="s">
        <v>631</v>
      </c>
      <c r="D27" s="72" t="s">
        <v>605</v>
      </c>
      <c r="E27" s="6"/>
      <c r="F27" s="6">
        <v>0.1</v>
      </c>
      <c r="G27" s="32">
        <f t="shared" si="4"/>
        <v>100</v>
      </c>
      <c r="H27" s="5">
        <f t="shared" si="5"/>
        <v>4356</v>
      </c>
      <c r="I27" s="5">
        <v>52000</v>
      </c>
      <c r="J27" s="34">
        <f t="shared" si="6"/>
        <v>8.3769230769230763E-2</v>
      </c>
      <c r="K27" s="3">
        <v>1</v>
      </c>
      <c r="L27" s="3">
        <v>1</v>
      </c>
      <c r="M27" s="3">
        <f t="shared" si="7"/>
        <v>8.3769230769230763E-2</v>
      </c>
      <c r="N27" s="73" t="s">
        <v>630</v>
      </c>
      <c r="O27" s="29"/>
      <c r="P27" s="31"/>
      <c r="R27" s="2"/>
    </row>
    <row r="28" spans="1:18" x14ac:dyDescent="0.25">
      <c r="A28" s="76" t="s">
        <v>632</v>
      </c>
      <c r="B28" s="36" t="s">
        <v>633</v>
      </c>
      <c r="C28" s="38" t="s">
        <v>634</v>
      </c>
      <c r="D28" s="72" t="s">
        <v>605</v>
      </c>
      <c r="E28" s="6"/>
      <c r="F28" s="6">
        <v>0.1</v>
      </c>
      <c r="G28" s="32">
        <f t="shared" si="4"/>
        <v>100</v>
      </c>
      <c r="H28" s="5">
        <f t="shared" si="5"/>
        <v>4356</v>
      </c>
      <c r="I28" s="5">
        <v>65000</v>
      </c>
      <c r="J28" s="34">
        <f t="shared" si="6"/>
        <v>6.7015384615384616E-2</v>
      </c>
      <c r="K28" s="3">
        <v>1</v>
      </c>
      <c r="L28" s="3">
        <v>1</v>
      </c>
      <c r="M28" s="3">
        <f t="shared" si="7"/>
        <v>6.7015384615384616E-2</v>
      </c>
      <c r="N28" s="73" t="s">
        <v>1055</v>
      </c>
      <c r="O28" s="29"/>
      <c r="P28" s="31"/>
      <c r="R28" s="2"/>
    </row>
    <row r="29" spans="1:18" x14ac:dyDescent="0.25">
      <c r="A29" s="76" t="s">
        <v>635</v>
      </c>
      <c r="B29" s="36" t="s">
        <v>636</v>
      </c>
      <c r="C29" s="38" t="s">
        <v>637</v>
      </c>
      <c r="D29" s="72" t="s">
        <v>605</v>
      </c>
      <c r="E29" s="6"/>
      <c r="F29" s="6">
        <v>1</v>
      </c>
      <c r="G29" s="32">
        <f t="shared" si="4"/>
        <v>1000</v>
      </c>
      <c r="H29" s="5">
        <f t="shared" si="5"/>
        <v>43560</v>
      </c>
      <c r="I29" s="5">
        <v>8200000</v>
      </c>
      <c r="J29" s="34">
        <f t="shared" si="6"/>
        <v>5.3121951219512195E-3</v>
      </c>
      <c r="K29" s="3">
        <v>1</v>
      </c>
      <c r="L29" s="3">
        <v>1</v>
      </c>
      <c r="M29" s="3">
        <f t="shared" si="7"/>
        <v>5.3121951219512195E-3</v>
      </c>
      <c r="N29" s="73" t="s">
        <v>1056</v>
      </c>
      <c r="O29" s="29"/>
      <c r="P29" s="31"/>
      <c r="R29" s="2"/>
    </row>
    <row r="30" spans="1:18" x14ac:dyDescent="0.25">
      <c r="A30" s="76" t="s">
        <v>638</v>
      </c>
      <c r="B30" s="36" t="s">
        <v>639</v>
      </c>
      <c r="C30" s="38" t="s">
        <v>640</v>
      </c>
      <c r="D30" s="72" t="s">
        <v>579</v>
      </c>
      <c r="E30" s="6"/>
      <c r="F30" s="6">
        <v>1</v>
      </c>
      <c r="G30" s="32">
        <f t="shared" si="4"/>
        <v>1000</v>
      </c>
      <c r="H30" s="5">
        <f t="shared" si="5"/>
        <v>43560</v>
      </c>
      <c r="I30" s="5">
        <v>4300000</v>
      </c>
      <c r="J30" s="34">
        <f t="shared" si="6"/>
        <v>1.0130232558139534E-2</v>
      </c>
      <c r="K30" s="3">
        <v>1</v>
      </c>
      <c r="L30" s="3">
        <v>1</v>
      </c>
      <c r="M30" s="3">
        <f t="shared" si="7"/>
        <v>1.0130232558139534E-2</v>
      </c>
      <c r="N30" s="73" t="s">
        <v>639</v>
      </c>
      <c r="O30" s="29"/>
      <c r="P30" s="31"/>
      <c r="R30" s="2"/>
    </row>
    <row r="31" spans="1:18" x14ac:dyDescent="0.25">
      <c r="A31" s="76" t="s">
        <v>641</v>
      </c>
      <c r="B31" s="36" t="s">
        <v>642</v>
      </c>
      <c r="C31" s="38" t="s">
        <v>643</v>
      </c>
      <c r="D31" s="72" t="s">
        <v>579</v>
      </c>
      <c r="E31" s="6"/>
      <c r="F31" s="6">
        <v>0.1</v>
      </c>
      <c r="G31" s="32">
        <f t="shared" si="4"/>
        <v>100</v>
      </c>
      <c r="H31" s="5">
        <f t="shared" si="5"/>
        <v>4356</v>
      </c>
      <c r="I31" s="5">
        <v>375000</v>
      </c>
      <c r="J31" s="34">
        <f t="shared" si="6"/>
        <v>1.1616E-2</v>
      </c>
      <c r="K31" s="3">
        <v>1</v>
      </c>
      <c r="L31" s="3">
        <v>1</v>
      </c>
      <c r="M31" s="3">
        <f t="shared" si="7"/>
        <v>1.1616E-2</v>
      </c>
      <c r="N31" s="73" t="s">
        <v>642</v>
      </c>
      <c r="O31" s="29"/>
      <c r="P31" s="31"/>
      <c r="R31" s="2"/>
    </row>
    <row r="32" spans="1:18" x14ac:dyDescent="0.25">
      <c r="A32" s="76" t="s">
        <v>644</v>
      </c>
      <c r="B32" s="36" t="s">
        <v>645</v>
      </c>
      <c r="C32" s="38" t="s">
        <v>646</v>
      </c>
      <c r="D32" s="72" t="s">
        <v>579</v>
      </c>
      <c r="E32" s="6"/>
      <c r="F32" s="6">
        <v>0.1</v>
      </c>
      <c r="G32" s="32">
        <f t="shared" si="4"/>
        <v>100</v>
      </c>
      <c r="H32" s="5">
        <f t="shared" si="5"/>
        <v>4356</v>
      </c>
      <c r="I32" s="5">
        <v>1380000</v>
      </c>
      <c r="J32" s="34">
        <f t="shared" si="6"/>
        <v>3.1565217391304346E-3</v>
      </c>
      <c r="K32" s="3">
        <v>1</v>
      </c>
      <c r="L32" s="3">
        <v>1</v>
      </c>
      <c r="M32" s="3">
        <f t="shared" si="7"/>
        <v>3.1565217391304346E-3</v>
      </c>
      <c r="N32" s="73" t="s">
        <v>645</v>
      </c>
      <c r="O32" s="29"/>
      <c r="P32" s="31"/>
      <c r="R32" s="2"/>
    </row>
    <row r="33" spans="1:18" x14ac:dyDescent="0.25">
      <c r="A33" s="76" t="s">
        <v>720</v>
      </c>
      <c r="B33" s="36" t="s">
        <v>721</v>
      </c>
      <c r="C33" s="38" t="s">
        <v>722</v>
      </c>
      <c r="D33" s="72" t="s">
        <v>559</v>
      </c>
      <c r="E33" s="6"/>
      <c r="F33" s="6">
        <v>0.1</v>
      </c>
      <c r="G33" s="32">
        <f>F33/F$26*100</f>
        <v>100</v>
      </c>
      <c r="H33" s="5">
        <f>F33*43560</f>
        <v>4356</v>
      </c>
      <c r="I33" s="5">
        <v>17800</v>
      </c>
      <c r="J33" s="34">
        <f>H33/I33</f>
        <v>0.24471910112359552</v>
      </c>
      <c r="K33" s="3">
        <v>1</v>
      </c>
      <c r="L33" s="3">
        <v>1</v>
      </c>
      <c r="M33" s="3">
        <f>J33/(K33*L33)</f>
        <v>0.24471910112359552</v>
      </c>
      <c r="N33" s="73" t="s">
        <v>1057</v>
      </c>
      <c r="O33" s="29"/>
      <c r="P33" s="31"/>
      <c r="R33" s="2"/>
    </row>
    <row r="34" spans="1:18" x14ac:dyDescent="0.25">
      <c r="A34" s="76" t="s">
        <v>649</v>
      </c>
      <c r="B34" s="36" t="s">
        <v>650</v>
      </c>
      <c r="C34" s="38" t="s">
        <v>598</v>
      </c>
      <c r="D34" s="72" t="s">
        <v>605</v>
      </c>
      <c r="E34" s="6"/>
      <c r="F34" s="6">
        <v>0.1</v>
      </c>
      <c r="G34" s="32">
        <f t="shared" si="4"/>
        <v>100</v>
      </c>
      <c r="H34" s="5">
        <f t="shared" si="5"/>
        <v>4356</v>
      </c>
      <c r="I34" s="5">
        <v>131900</v>
      </c>
      <c r="J34" s="34">
        <f t="shared" si="6"/>
        <v>3.3025018953752844E-2</v>
      </c>
      <c r="K34" s="3">
        <v>1</v>
      </c>
      <c r="L34" s="3">
        <v>1</v>
      </c>
      <c r="M34" s="3">
        <f t="shared" si="7"/>
        <v>3.3025018953752844E-2</v>
      </c>
      <c r="N34" s="73" t="s">
        <v>650</v>
      </c>
      <c r="O34" s="29"/>
      <c r="P34" s="31"/>
      <c r="R34" s="2"/>
    </row>
    <row r="35" spans="1:18" x14ac:dyDescent="0.25">
      <c r="A35" s="76" t="s">
        <v>651</v>
      </c>
      <c r="B35" s="36" t="s">
        <v>652</v>
      </c>
      <c r="C35" s="38" t="s">
        <v>653</v>
      </c>
      <c r="D35" s="72" t="s">
        <v>605</v>
      </c>
      <c r="E35" s="6"/>
      <c r="F35" s="6">
        <v>0.1</v>
      </c>
      <c r="G35" s="32">
        <f t="shared" si="4"/>
        <v>100</v>
      </c>
      <c r="H35" s="5">
        <f t="shared" si="5"/>
        <v>4356</v>
      </c>
      <c r="I35" s="5">
        <v>130000</v>
      </c>
      <c r="J35" s="34">
        <f t="shared" si="6"/>
        <v>3.3507692307692308E-2</v>
      </c>
      <c r="K35" s="3">
        <v>1</v>
      </c>
      <c r="L35" s="3">
        <v>1</v>
      </c>
      <c r="M35" s="3">
        <f t="shared" si="7"/>
        <v>3.3507692307692308E-2</v>
      </c>
      <c r="N35" s="73" t="s">
        <v>652</v>
      </c>
      <c r="O35" s="29"/>
      <c r="P35" s="31"/>
      <c r="R35" s="2"/>
    </row>
    <row r="36" spans="1:18" x14ac:dyDescent="0.25">
      <c r="A36" s="76" t="s">
        <v>654</v>
      </c>
      <c r="B36" s="36" t="s">
        <v>655</v>
      </c>
      <c r="C36" s="38" t="s">
        <v>656</v>
      </c>
      <c r="D36" s="72" t="s">
        <v>605</v>
      </c>
      <c r="E36" s="6"/>
      <c r="F36" s="6">
        <v>0.1</v>
      </c>
      <c r="G36" s="32">
        <f t="shared" si="4"/>
        <v>100</v>
      </c>
      <c r="H36" s="5">
        <f t="shared" si="5"/>
        <v>4356</v>
      </c>
      <c r="I36" s="5">
        <v>124275</v>
      </c>
      <c r="J36" s="34">
        <f t="shared" si="6"/>
        <v>3.5051297525648763E-2</v>
      </c>
      <c r="K36" s="3">
        <v>1</v>
      </c>
      <c r="L36" s="3">
        <v>1</v>
      </c>
      <c r="M36" s="3">
        <f t="shared" si="7"/>
        <v>3.5051297525648763E-2</v>
      </c>
      <c r="N36" s="73" t="s">
        <v>655</v>
      </c>
      <c r="O36" s="29"/>
      <c r="P36" s="31"/>
      <c r="R36" s="2"/>
    </row>
    <row r="37" spans="1:18" x14ac:dyDescent="0.25">
      <c r="A37" s="76" t="s">
        <v>661</v>
      </c>
      <c r="B37" s="36" t="s">
        <v>660</v>
      </c>
      <c r="C37" s="74" t="s">
        <v>669</v>
      </c>
      <c r="D37" s="72" t="s">
        <v>579</v>
      </c>
      <c r="E37" s="6"/>
      <c r="F37" s="6">
        <v>0.1</v>
      </c>
      <c r="G37" s="32">
        <f t="shared" si="4"/>
        <v>100</v>
      </c>
      <c r="H37" s="5">
        <f t="shared" si="5"/>
        <v>4356</v>
      </c>
      <c r="I37" s="5">
        <v>12700</v>
      </c>
      <c r="J37" s="34">
        <f t="shared" si="6"/>
        <v>0.34299212598425199</v>
      </c>
      <c r="K37" s="3">
        <v>1</v>
      </c>
      <c r="L37" s="3">
        <v>1</v>
      </c>
      <c r="M37" s="3">
        <f t="shared" si="7"/>
        <v>0.34299212598425199</v>
      </c>
      <c r="N37" s="73" t="s">
        <v>660</v>
      </c>
      <c r="O37" s="29"/>
      <c r="P37" s="31"/>
      <c r="R37" s="2"/>
    </row>
    <row r="38" spans="1:18" x14ac:dyDescent="0.25">
      <c r="A38" s="76" t="s">
        <v>662</v>
      </c>
      <c r="B38" s="36" t="s">
        <v>663</v>
      </c>
      <c r="C38" s="38" t="s">
        <v>667</v>
      </c>
      <c r="D38" s="72" t="s">
        <v>668</v>
      </c>
      <c r="E38" s="6"/>
      <c r="F38" s="6">
        <v>0.1</v>
      </c>
      <c r="G38" s="32">
        <f t="shared" si="4"/>
        <v>100</v>
      </c>
      <c r="H38" s="5">
        <f t="shared" si="5"/>
        <v>4356</v>
      </c>
      <c r="I38" s="5">
        <v>30000</v>
      </c>
      <c r="J38" s="34">
        <f t="shared" si="6"/>
        <v>0.1452</v>
      </c>
      <c r="K38" s="3">
        <v>1</v>
      </c>
      <c r="L38" s="3">
        <v>1</v>
      </c>
      <c r="M38" s="3">
        <f t="shared" si="7"/>
        <v>0.1452</v>
      </c>
      <c r="N38" s="73" t="s">
        <v>1058</v>
      </c>
      <c r="O38" s="29"/>
      <c r="P38" s="31"/>
      <c r="R38" s="2"/>
    </row>
    <row r="39" spans="1:18" x14ac:dyDescent="0.25">
      <c r="A39" s="76" t="s">
        <v>664</v>
      </c>
      <c r="B39" s="36" t="s">
        <v>665</v>
      </c>
      <c r="C39" s="38" t="s">
        <v>666</v>
      </c>
      <c r="D39" s="72" t="s">
        <v>559</v>
      </c>
      <c r="E39" s="6"/>
      <c r="F39" s="6">
        <v>0.1</v>
      </c>
      <c r="G39" s="32">
        <f t="shared" si="4"/>
        <v>100</v>
      </c>
      <c r="H39" s="5">
        <f t="shared" si="5"/>
        <v>4356</v>
      </c>
      <c r="I39" s="5">
        <v>210000</v>
      </c>
      <c r="J39" s="34">
        <f t="shared" si="6"/>
        <v>2.0742857142857143E-2</v>
      </c>
      <c r="K39" s="3">
        <v>1</v>
      </c>
      <c r="L39" s="3">
        <v>1</v>
      </c>
      <c r="M39" s="3">
        <f t="shared" si="7"/>
        <v>2.0742857142857143E-2</v>
      </c>
      <c r="N39" s="73" t="s">
        <v>665</v>
      </c>
      <c r="O39" s="29"/>
      <c r="P39" s="31"/>
      <c r="R39" s="2"/>
    </row>
    <row r="40" spans="1:18" x14ac:dyDescent="0.25">
      <c r="A40" s="76" t="s">
        <v>674</v>
      </c>
      <c r="B40" s="36" t="s">
        <v>675</v>
      </c>
      <c r="C40" s="38" t="s">
        <v>676</v>
      </c>
      <c r="D40" s="72" t="s">
        <v>673</v>
      </c>
      <c r="E40" s="6"/>
      <c r="F40" s="6">
        <v>0.1</v>
      </c>
      <c r="G40" s="32">
        <f>F40/F$26*100</f>
        <v>100</v>
      </c>
      <c r="H40" s="5">
        <f>F40*43560</f>
        <v>4356</v>
      </c>
      <c r="I40" s="5">
        <v>782000</v>
      </c>
      <c r="J40" s="34">
        <f>H40/I40</f>
        <v>5.5703324808184145E-3</v>
      </c>
      <c r="K40" s="3">
        <v>1</v>
      </c>
      <c r="L40" s="3">
        <v>1</v>
      </c>
      <c r="M40" s="3">
        <f t="shared" ref="M40:M45" si="8">J40/(K40*L40)</f>
        <v>5.5703324808184145E-3</v>
      </c>
      <c r="N40" s="73" t="s">
        <v>675</v>
      </c>
      <c r="O40" s="29"/>
      <c r="P40" s="31"/>
      <c r="R40" s="2"/>
    </row>
    <row r="41" spans="1:18" x14ac:dyDescent="0.25">
      <c r="A41" s="76" t="s">
        <v>677</v>
      </c>
      <c r="B41" s="36" t="s">
        <v>678</v>
      </c>
      <c r="C41" s="38" t="s">
        <v>679</v>
      </c>
      <c r="D41" s="72" t="s">
        <v>1077</v>
      </c>
      <c r="E41" s="6"/>
      <c r="F41" s="6">
        <v>0.1</v>
      </c>
      <c r="G41" s="32">
        <f>F41/F$26*100</f>
        <v>100</v>
      </c>
      <c r="H41" s="5">
        <f>F41*43560</f>
        <v>4356</v>
      </c>
      <c r="I41" s="5">
        <v>93000</v>
      </c>
      <c r="J41" s="34">
        <f>H41/I41</f>
        <v>4.6838709677419356E-2</v>
      </c>
      <c r="K41" s="3">
        <v>1</v>
      </c>
      <c r="L41" s="3">
        <v>1</v>
      </c>
      <c r="M41" s="3">
        <f t="shared" si="8"/>
        <v>4.6838709677419356E-2</v>
      </c>
      <c r="N41" s="73" t="s">
        <v>678</v>
      </c>
      <c r="O41" s="29"/>
      <c r="P41" s="31"/>
      <c r="R41" s="2"/>
    </row>
    <row r="42" spans="1:18" x14ac:dyDescent="0.25">
      <c r="A42" s="76" t="s">
        <v>680</v>
      </c>
      <c r="B42" s="36" t="s">
        <v>681</v>
      </c>
      <c r="C42" s="38" t="s">
        <v>682</v>
      </c>
      <c r="D42" s="72" t="s">
        <v>1078</v>
      </c>
      <c r="E42" s="6"/>
      <c r="F42" s="6">
        <v>0.1</v>
      </c>
      <c r="G42" s="32">
        <f>F42/F$26*100</f>
        <v>100</v>
      </c>
      <c r="H42" s="5">
        <f>F42*43560</f>
        <v>4356</v>
      </c>
      <c r="I42" s="5">
        <v>85000</v>
      </c>
      <c r="J42" s="34">
        <f>H42/I42</f>
        <v>5.1247058823529409E-2</v>
      </c>
      <c r="K42" s="3">
        <v>1</v>
      </c>
      <c r="L42" s="3">
        <v>1</v>
      </c>
      <c r="M42" s="3">
        <f t="shared" si="8"/>
        <v>5.1247058823529409E-2</v>
      </c>
      <c r="N42" s="73" t="s">
        <v>681</v>
      </c>
      <c r="O42" s="29"/>
      <c r="P42" s="31"/>
      <c r="R42" s="2"/>
    </row>
    <row r="43" spans="1:18" x14ac:dyDescent="0.25">
      <c r="A43" s="76" t="s">
        <v>683</v>
      </c>
      <c r="B43" s="36" t="s">
        <v>684</v>
      </c>
      <c r="C43" s="38" t="s">
        <v>685</v>
      </c>
      <c r="D43" s="72" t="s">
        <v>594</v>
      </c>
      <c r="E43" s="6"/>
      <c r="F43" s="6">
        <v>0.1</v>
      </c>
      <c r="G43" s="32">
        <f>F43/F$26*100</f>
        <v>100</v>
      </c>
      <c r="H43" s="5">
        <f>F43*43560</f>
        <v>4356</v>
      </c>
      <c r="I43" s="5">
        <v>67000</v>
      </c>
      <c r="J43" s="34">
        <f>H43/I43</f>
        <v>6.501492537313433E-2</v>
      </c>
      <c r="K43" s="3">
        <v>1</v>
      </c>
      <c r="L43" s="3">
        <v>1</v>
      </c>
      <c r="M43" s="3">
        <f t="shared" si="8"/>
        <v>6.501492537313433E-2</v>
      </c>
      <c r="N43" s="73" t="s">
        <v>684</v>
      </c>
      <c r="O43" s="29"/>
      <c r="P43" s="31"/>
      <c r="R43" s="2"/>
    </row>
    <row r="44" spans="1:18" x14ac:dyDescent="0.25">
      <c r="A44" s="76" t="s">
        <v>686</v>
      </c>
      <c r="B44" s="36" t="s">
        <v>687</v>
      </c>
      <c r="C44" s="38" t="s">
        <v>688</v>
      </c>
      <c r="D44" s="72" t="s">
        <v>579</v>
      </c>
      <c r="E44" s="6"/>
      <c r="F44" s="6">
        <v>0.1</v>
      </c>
      <c r="G44" s="32">
        <f>F44/F$26*100</f>
        <v>100</v>
      </c>
      <c r="H44" s="5">
        <f>F44*43560</f>
        <v>4356</v>
      </c>
      <c r="I44" s="5">
        <v>4700</v>
      </c>
      <c r="J44" s="34">
        <f>H44/I44</f>
        <v>0.92680851063829783</v>
      </c>
      <c r="K44" s="3">
        <v>1</v>
      </c>
      <c r="L44" s="3">
        <v>1</v>
      </c>
      <c r="M44" s="3">
        <f t="shared" si="8"/>
        <v>0.92680851063829783</v>
      </c>
      <c r="N44" s="73" t="s">
        <v>687</v>
      </c>
      <c r="O44" s="29"/>
      <c r="P44" s="31"/>
      <c r="R44" s="2"/>
    </row>
    <row r="45" spans="1:18" x14ac:dyDescent="0.25">
      <c r="A45" s="76" t="s">
        <v>691</v>
      </c>
      <c r="B45" s="36" t="s">
        <v>689</v>
      </c>
      <c r="C45" s="38" t="s">
        <v>690</v>
      </c>
      <c r="D45" s="72" t="s">
        <v>594</v>
      </c>
      <c r="E45" s="6"/>
      <c r="F45" s="6">
        <v>0.1</v>
      </c>
      <c r="G45" s="32">
        <f t="shared" ref="G45:G56" si="9">F45/F$26*100</f>
        <v>100</v>
      </c>
      <c r="H45" s="5">
        <f t="shared" ref="H45:H56" si="10">F45*43560</f>
        <v>4356</v>
      </c>
      <c r="I45" s="5">
        <v>173000</v>
      </c>
      <c r="J45" s="34">
        <f t="shared" ref="J45:J56" si="11">H45/I45</f>
        <v>2.5179190751445087E-2</v>
      </c>
      <c r="K45" s="3">
        <v>1</v>
      </c>
      <c r="L45" s="3">
        <v>1</v>
      </c>
      <c r="M45" s="3">
        <f t="shared" si="8"/>
        <v>2.5179190751445087E-2</v>
      </c>
      <c r="N45" s="73" t="s">
        <v>1059</v>
      </c>
      <c r="O45" s="29"/>
      <c r="P45" s="31"/>
      <c r="R45" s="2"/>
    </row>
    <row r="46" spans="1:18" x14ac:dyDescent="0.25">
      <c r="A46" s="76" t="s">
        <v>696</v>
      </c>
      <c r="B46" s="36" t="s">
        <v>697</v>
      </c>
      <c r="C46" s="38" t="s">
        <v>695</v>
      </c>
      <c r="D46" s="72" t="s">
        <v>579</v>
      </c>
      <c r="E46" s="6"/>
      <c r="F46" s="6">
        <v>0.1</v>
      </c>
      <c r="G46" s="32">
        <f t="shared" si="9"/>
        <v>100</v>
      </c>
      <c r="H46" s="5">
        <f t="shared" si="10"/>
        <v>4356</v>
      </c>
      <c r="I46" s="5">
        <v>22500</v>
      </c>
      <c r="J46" s="34">
        <f t="shared" si="11"/>
        <v>0.19359999999999999</v>
      </c>
      <c r="K46" s="3">
        <v>1</v>
      </c>
      <c r="L46" s="3">
        <v>1</v>
      </c>
      <c r="M46" s="3">
        <f t="shared" ref="M46:M56" si="12">J46/(K46*L46)</f>
        <v>0.19359999999999999</v>
      </c>
      <c r="N46" s="73" t="s">
        <v>697</v>
      </c>
      <c r="O46" s="29"/>
      <c r="P46" s="31"/>
      <c r="R46" s="2"/>
    </row>
    <row r="47" spans="1:18" x14ac:dyDescent="0.25">
      <c r="A47" s="76" t="s">
        <v>698</v>
      </c>
      <c r="B47" s="36" t="s">
        <v>699</v>
      </c>
      <c r="C47" s="38" t="s">
        <v>695</v>
      </c>
      <c r="D47" s="72" t="s">
        <v>579</v>
      </c>
      <c r="E47" s="6"/>
      <c r="F47" s="6">
        <v>0.1</v>
      </c>
      <c r="G47" s="32">
        <f t="shared" si="9"/>
        <v>100</v>
      </c>
      <c r="H47" s="5">
        <f t="shared" si="10"/>
        <v>4356</v>
      </c>
      <c r="I47" s="5">
        <v>26000</v>
      </c>
      <c r="J47" s="34">
        <f t="shared" si="11"/>
        <v>0.16753846153846153</v>
      </c>
      <c r="K47" s="3">
        <v>1</v>
      </c>
      <c r="L47" s="3">
        <v>1</v>
      </c>
      <c r="M47" s="3">
        <f t="shared" si="12"/>
        <v>0.16753846153846153</v>
      </c>
      <c r="N47" s="73" t="s">
        <v>1060</v>
      </c>
      <c r="O47" s="29"/>
      <c r="P47" s="31"/>
      <c r="R47" s="2"/>
    </row>
    <row r="48" spans="1:18" x14ac:dyDescent="0.25">
      <c r="A48" s="76" t="s">
        <v>702</v>
      </c>
      <c r="B48" s="36" t="s">
        <v>700</v>
      </c>
      <c r="C48" s="38" t="s">
        <v>701</v>
      </c>
      <c r="D48" s="72" t="s">
        <v>594</v>
      </c>
      <c r="E48" s="6"/>
      <c r="F48" s="6">
        <v>0.1</v>
      </c>
      <c r="G48" s="32">
        <f t="shared" si="9"/>
        <v>100</v>
      </c>
      <c r="H48" s="5">
        <f t="shared" si="10"/>
        <v>4356</v>
      </c>
      <c r="I48" s="5">
        <v>3800</v>
      </c>
      <c r="J48" s="34">
        <f t="shared" si="11"/>
        <v>1.1463157894736842</v>
      </c>
      <c r="K48" s="3">
        <v>1</v>
      </c>
      <c r="L48" s="3">
        <v>1</v>
      </c>
      <c r="M48" s="3">
        <f t="shared" si="12"/>
        <v>1.1463157894736842</v>
      </c>
      <c r="N48" s="73" t="s">
        <v>700</v>
      </c>
      <c r="O48" s="29"/>
      <c r="P48" s="31"/>
      <c r="R48" s="2"/>
    </row>
    <row r="49" spans="1:18" x14ac:dyDescent="0.25">
      <c r="A49" s="76" t="s">
        <v>704</v>
      </c>
      <c r="B49" s="36" t="s">
        <v>703</v>
      </c>
      <c r="C49" s="38" t="s">
        <v>620</v>
      </c>
      <c r="D49" s="72" t="s">
        <v>594</v>
      </c>
      <c r="E49" s="6"/>
      <c r="F49" s="6">
        <v>0.1</v>
      </c>
      <c r="G49" s="32">
        <f t="shared" si="9"/>
        <v>100</v>
      </c>
      <c r="H49" s="5">
        <f t="shared" si="10"/>
        <v>4356</v>
      </c>
      <c r="I49" s="5">
        <v>25000</v>
      </c>
      <c r="J49" s="34">
        <f t="shared" si="11"/>
        <v>0.17424000000000001</v>
      </c>
      <c r="K49" s="3">
        <v>1</v>
      </c>
      <c r="L49" s="3">
        <v>1</v>
      </c>
      <c r="M49" s="3">
        <f t="shared" si="12"/>
        <v>0.17424000000000001</v>
      </c>
      <c r="N49" s="73" t="s">
        <v>1061</v>
      </c>
      <c r="O49" s="29"/>
      <c r="P49" s="31"/>
      <c r="R49" s="2"/>
    </row>
    <row r="50" spans="1:18" x14ac:dyDescent="0.25">
      <c r="A50" s="76" t="s">
        <v>670</v>
      </c>
      <c r="B50" s="36" t="s">
        <v>671</v>
      </c>
      <c r="C50" s="38" t="s">
        <v>672</v>
      </c>
      <c r="D50" s="72" t="s">
        <v>673</v>
      </c>
      <c r="E50" s="6"/>
      <c r="F50" s="6">
        <v>0.1</v>
      </c>
      <c r="G50" s="32">
        <f>F50/F$26*100</f>
        <v>100</v>
      </c>
      <c r="H50" s="5" t="b">
        <f>N44=F50*43560</f>
        <v>0</v>
      </c>
      <c r="I50" s="5">
        <v>400000</v>
      </c>
      <c r="J50" s="34">
        <f>H50/I50</f>
        <v>0</v>
      </c>
      <c r="K50" s="3">
        <v>1</v>
      </c>
      <c r="L50" s="3">
        <v>1</v>
      </c>
      <c r="M50" s="3">
        <f>J50/(K50*L50)</f>
        <v>0</v>
      </c>
      <c r="N50" s="73" t="s">
        <v>671</v>
      </c>
      <c r="O50" s="29"/>
      <c r="P50" s="31"/>
      <c r="R50" s="2"/>
    </row>
    <row r="51" spans="1:18" x14ac:dyDescent="0.25">
      <c r="A51" s="76" t="s">
        <v>706</v>
      </c>
      <c r="B51" s="36" t="s">
        <v>705</v>
      </c>
      <c r="C51" s="38" t="s">
        <v>659</v>
      </c>
      <c r="D51" s="72" t="s">
        <v>605</v>
      </c>
      <c r="E51" s="6"/>
      <c r="F51" s="6">
        <v>0.1</v>
      </c>
      <c r="G51" s="32">
        <f t="shared" si="9"/>
        <v>100</v>
      </c>
      <c r="H51" s="5">
        <f t="shared" si="10"/>
        <v>4356</v>
      </c>
      <c r="I51" s="5">
        <v>450000</v>
      </c>
      <c r="J51" s="34">
        <f t="shared" si="11"/>
        <v>9.6799999999999994E-3</v>
      </c>
      <c r="K51" s="3">
        <v>1</v>
      </c>
      <c r="L51" s="3">
        <v>1</v>
      </c>
      <c r="M51" s="3">
        <f t="shared" si="12"/>
        <v>9.6799999999999994E-3</v>
      </c>
      <c r="N51" s="77" t="s">
        <v>705</v>
      </c>
      <c r="O51" s="29"/>
      <c r="P51" s="31"/>
      <c r="R51" s="2"/>
    </row>
    <row r="52" spans="1:18" x14ac:dyDescent="0.25">
      <c r="A52" s="76" t="s">
        <v>707</v>
      </c>
      <c r="B52" s="36" t="s">
        <v>708</v>
      </c>
      <c r="C52" s="38" t="s">
        <v>709</v>
      </c>
      <c r="D52" s="72" t="s">
        <v>579</v>
      </c>
      <c r="E52" s="6"/>
      <c r="F52" s="6">
        <v>0.1</v>
      </c>
      <c r="G52" s="32">
        <f t="shared" si="9"/>
        <v>100</v>
      </c>
      <c r="H52" s="5">
        <f t="shared" si="10"/>
        <v>4356</v>
      </c>
      <c r="I52" s="5">
        <v>10500</v>
      </c>
      <c r="J52" s="34">
        <f t="shared" si="11"/>
        <v>0.41485714285714287</v>
      </c>
      <c r="K52" s="3">
        <v>1</v>
      </c>
      <c r="L52" s="3">
        <v>1</v>
      </c>
      <c r="M52" s="3">
        <f t="shared" si="12"/>
        <v>0.41485714285714287</v>
      </c>
      <c r="N52" s="73" t="s">
        <v>1062</v>
      </c>
      <c r="O52" s="29"/>
      <c r="P52" s="31"/>
      <c r="R52" s="2"/>
    </row>
    <row r="53" spans="1:18" x14ac:dyDescent="0.25">
      <c r="A53" s="76" t="s">
        <v>814</v>
      </c>
      <c r="B53" s="36" t="s">
        <v>815</v>
      </c>
      <c r="C53" s="38" t="s">
        <v>816</v>
      </c>
      <c r="D53" s="72" t="s">
        <v>579</v>
      </c>
      <c r="E53" s="6"/>
      <c r="F53" s="6">
        <v>0.1</v>
      </c>
      <c r="G53" s="32">
        <f>F53/F$26*100</f>
        <v>100</v>
      </c>
      <c r="H53" s="5">
        <f>F53*43560</f>
        <v>4356</v>
      </c>
      <c r="I53" s="5">
        <v>12300</v>
      </c>
      <c r="J53" s="34">
        <f>H53/I53</f>
        <v>0.35414634146341462</v>
      </c>
      <c r="K53" s="3">
        <v>1</v>
      </c>
      <c r="L53" s="3">
        <v>1</v>
      </c>
      <c r="M53" s="3">
        <f>J53/(K53*L53)</f>
        <v>0.35414634146341462</v>
      </c>
      <c r="N53" s="73" t="s">
        <v>1063</v>
      </c>
      <c r="O53" s="29"/>
      <c r="P53" s="31"/>
      <c r="R53" s="2"/>
    </row>
    <row r="54" spans="1:18" x14ac:dyDescent="0.25">
      <c r="A54" s="76" t="s">
        <v>710</v>
      </c>
      <c r="B54" s="36" t="s">
        <v>711</v>
      </c>
      <c r="C54" s="38" t="s">
        <v>712</v>
      </c>
      <c r="D54" s="72" t="s">
        <v>605</v>
      </c>
      <c r="E54" s="6"/>
      <c r="F54" s="6">
        <v>0.1</v>
      </c>
      <c r="G54" s="32">
        <f t="shared" si="9"/>
        <v>100</v>
      </c>
      <c r="H54" s="5">
        <f t="shared" si="10"/>
        <v>4356</v>
      </c>
      <c r="I54" s="5">
        <v>4200000</v>
      </c>
      <c r="J54" s="34">
        <f t="shared" si="11"/>
        <v>1.0371428571428571E-3</v>
      </c>
      <c r="K54" s="3">
        <v>1</v>
      </c>
      <c r="L54" s="3">
        <v>1</v>
      </c>
      <c r="M54" s="3">
        <f t="shared" si="12"/>
        <v>1.0371428571428571E-3</v>
      </c>
      <c r="N54" s="73" t="s">
        <v>711</v>
      </c>
      <c r="O54" s="29"/>
      <c r="P54" s="31"/>
      <c r="R54" s="2"/>
    </row>
    <row r="55" spans="1:18" x14ac:dyDescent="0.25">
      <c r="A55" s="76" t="s">
        <v>713</v>
      </c>
      <c r="B55" s="36" t="s">
        <v>714</v>
      </c>
      <c r="C55" s="38" t="s">
        <v>669</v>
      </c>
      <c r="D55" s="72" t="s">
        <v>594</v>
      </c>
      <c r="E55" s="6"/>
      <c r="F55" s="6">
        <v>0.1</v>
      </c>
      <c r="G55" s="32">
        <f t="shared" si="9"/>
        <v>100</v>
      </c>
      <c r="H55" s="5">
        <f t="shared" si="10"/>
        <v>4356</v>
      </c>
      <c r="I55" s="5">
        <v>6800000</v>
      </c>
      <c r="J55" s="34">
        <f t="shared" si="11"/>
        <v>6.4058823529411762E-4</v>
      </c>
      <c r="K55" s="3">
        <v>1</v>
      </c>
      <c r="L55" s="3">
        <v>1</v>
      </c>
      <c r="M55" s="3">
        <f t="shared" si="12"/>
        <v>6.4058823529411762E-4</v>
      </c>
      <c r="N55" s="73" t="s">
        <v>714</v>
      </c>
      <c r="O55" s="29"/>
      <c r="P55" s="31"/>
      <c r="R55" s="2"/>
    </row>
    <row r="56" spans="1:18" x14ac:dyDescent="0.25">
      <c r="A56" s="76" t="s">
        <v>715</v>
      </c>
      <c r="B56" s="36" t="s">
        <v>716</v>
      </c>
      <c r="C56" s="38" t="s">
        <v>643</v>
      </c>
      <c r="D56" s="72" t="s">
        <v>559</v>
      </c>
      <c r="E56" s="6"/>
      <c r="F56" s="6">
        <v>0.1</v>
      </c>
      <c r="G56" s="32">
        <f t="shared" si="9"/>
        <v>100</v>
      </c>
      <c r="H56" s="5">
        <f t="shared" si="10"/>
        <v>4356</v>
      </c>
      <c r="I56" s="5">
        <v>12000</v>
      </c>
      <c r="J56" s="34">
        <f t="shared" si="11"/>
        <v>0.36299999999999999</v>
      </c>
      <c r="K56" s="3">
        <v>1</v>
      </c>
      <c r="L56" s="3">
        <v>1</v>
      </c>
      <c r="M56" s="3">
        <f t="shared" si="12"/>
        <v>0.36299999999999999</v>
      </c>
      <c r="N56" s="73" t="s">
        <v>716</v>
      </c>
      <c r="O56" s="29"/>
      <c r="P56" s="31"/>
      <c r="R56" s="2"/>
    </row>
    <row r="57" spans="1:18" x14ac:dyDescent="0.25">
      <c r="A57" s="76" t="s">
        <v>657</v>
      </c>
      <c r="B57" s="36" t="s">
        <v>658</v>
      </c>
      <c r="C57" s="38" t="s">
        <v>659</v>
      </c>
      <c r="D57" s="72" t="s">
        <v>594</v>
      </c>
      <c r="E57" s="6"/>
      <c r="F57" s="6">
        <v>0.1</v>
      </c>
      <c r="G57" s="32">
        <f>F57/F$26*100</f>
        <v>100</v>
      </c>
      <c r="H57" s="5">
        <f>F57*43560</f>
        <v>4356</v>
      </c>
      <c r="I57" s="5">
        <v>137000</v>
      </c>
      <c r="J57" s="34">
        <f>H57/I57</f>
        <v>3.1795620437956203E-2</v>
      </c>
      <c r="K57" s="3">
        <v>1</v>
      </c>
      <c r="L57" s="3">
        <v>1</v>
      </c>
      <c r="M57" s="3">
        <f>J57/(K57*L57)</f>
        <v>3.1795620437956203E-2</v>
      </c>
      <c r="N57" s="73" t="s">
        <v>658</v>
      </c>
      <c r="O57" s="29"/>
      <c r="P57" s="31"/>
      <c r="R57" s="2"/>
    </row>
    <row r="58" spans="1:18" x14ac:dyDescent="0.25">
      <c r="A58" s="76" t="s">
        <v>717</v>
      </c>
      <c r="B58" s="36" t="s">
        <v>718</v>
      </c>
      <c r="C58" s="38" t="s">
        <v>719</v>
      </c>
      <c r="D58" s="72" t="s">
        <v>579</v>
      </c>
      <c r="E58" s="6"/>
      <c r="F58" s="6">
        <v>0.1</v>
      </c>
      <c r="G58" s="32">
        <f>F58/F$26*100</f>
        <v>100</v>
      </c>
      <c r="H58" s="5">
        <f>F58*43560</f>
        <v>4356</v>
      </c>
      <c r="I58" s="5">
        <v>67000</v>
      </c>
      <c r="J58" s="34">
        <f>H58/I58</f>
        <v>6.501492537313433E-2</v>
      </c>
      <c r="K58" s="3">
        <v>1</v>
      </c>
      <c r="L58" s="3">
        <v>1</v>
      </c>
      <c r="M58" s="3">
        <f>J58/(K58*L58)</f>
        <v>6.501492537313433E-2</v>
      </c>
      <c r="N58" s="73" t="s">
        <v>718</v>
      </c>
      <c r="O58" s="29"/>
      <c r="P58" s="31"/>
      <c r="R58" s="2"/>
    </row>
    <row r="59" spans="1:18" x14ac:dyDescent="0.25">
      <c r="A59" s="76" t="s">
        <v>723</v>
      </c>
      <c r="B59" s="36" t="s">
        <v>725</v>
      </c>
      <c r="C59" s="38" t="s">
        <v>724</v>
      </c>
      <c r="D59" s="72" t="s">
        <v>594</v>
      </c>
      <c r="E59" s="6"/>
      <c r="F59" s="6">
        <v>0.1</v>
      </c>
      <c r="G59" s="32">
        <f>F59/F$26*100</f>
        <v>100</v>
      </c>
      <c r="H59" s="5">
        <f>F59*43560</f>
        <v>4356</v>
      </c>
      <c r="I59" s="5">
        <v>54000</v>
      </c>
      <c r="J59" s="34">
        <f>H59/I59</f>
        <v>8.0666666666666664E-2</v>
      </c>
      <c r="K59" s="3">
        <v>1</v>
      </c>
      <c r="L59" s="3">
        <v>1</v>
      </c>
      <c r="M59" s="3">
        <f>J59/(K59*L59)</f>
        <v>8.0666666666666664E-2</v>
      </c>
      <c r="N59" s="73" t="s">
        <v>725</v>
      </c>
      <c r="O59" s="29"/>
      <c r="P59" s="31"/>
      <c r="R59" s="2"/>
    </row>
    <row r="60" spans="1:18" x14ac:dyDescent="0.25">
      <c r="A60" s="76" t="s">
        <v>726</v>
      </c>
      <c r="B60" s="36" t="s">
        <v>727</v>
      </c>
      <c r="C60" s="38" t="s">
        <v>728</v>
      </c>
      <c r="D60" s="72" t="s">
        <v>594</v>
      </c>
      <c r="E60" s="6"/>
      <c r="F60" s="6">
        <v>0.1</v>
      </c>
      <c r="G60" s="32">
        <f t="shared" si="4"/>
        <v>100</v>
      </c>
      <c r="H60" s="5">
        <f t="shared" si="5"/>
        <v>4356</v>
      </c>
      <c r="I60" s="5">
        <v>51500</v>
      </c>
      <c r="J60" s="34">
        <f t="shared" si="6"/>
        <v>8.4582524271844664E-2</v>
      </c>
      <c r="K60" s="3">
        <v>1</v>
      </c>
      <c r="L60" s="3">
        <v>1</v>
      </c>
      <c r="M60" s="3">
        <f t="shared" si="7"/>
        <v>8.4582524271844664E-2</v>
      </c>
      <c r="N60" s="73" t="s">
        <v>727</v>
      </c>
      <c r="O60" s="29"/>
      <c r="P60" s="31"/>
      <c r="R60" s="2"/>
    </row>
    <row r="61" spans="1:18" x14ac:dyDescent="0.25">
      <c r="A61" s="76" t="s">
        <v>729</v>
      </c>
      <c r="B61" s="36" t="s">
        <v>730</v>
      </c>
      <c r="C61" s="38" t="s">
        <v>731</v>
      </c>
      <c r="D61" s="72" t="s">
        <v>605</v>
      </c>
      <c r="E61" s="6"/>
      <c r="F61" s="6">
        <v>0.1</v>
      </c>
      <c r="G61" s="32">
        <f t="shared" si="4"/>
        <v>100</v>
      </c>
      <c r="H61" s="5">
        <f t="shared" ref="H61:H72" si="13">F61*43560</f>
        <v>4356</v>
      </c>
      <c r="I61" s="5">
        <v>43500</v>
      </c>
      <c r="J61" s="34">
        <f t="shared" si="6"/>
        <v>0.10013793103448276</v>
      </c>
      <c r="K61" s="3">
        <v>1</v>
      </c>
      <c r="L61" s="3">
        <v>1</v>
      </c>
      <c r="M61" s="3">
        <f t="shared" si="7"/>
        <v>0.10013793103448276</v>
      </c>
      <c r="N61" s="73" t="s">
        <v>730</v>
      </c>
      <c r="O61" s="29"/>
      <c r="P61" s="31"/>
      <c r="R61" s="2"/>
    </row>
    <row r="62" spans="1:18" x14ac:dyDescent="0.25">
      <c r="A62" s="76" t="s">
        <v>732</v>
      </c>
      <c r="B62" s="36" t="s">
        <v>733</v>
      </c>
      <c r="C62" s="38" t="s">
        <v>734</v>
      </c>
      <c r="D62" s="72" t="s">
        <v>605</v>
      </c>
      <c r="E62" s="6"/>
      <c r="F62" s="6">
        <v>0.1</v>
      </c>
      <c r="G62" s="32">
        <f>F62/F$26*100</f>
        <v>100</v>
      </c>
      <c r="H62" s="5">
        <f t="shared" si="13"/>
        <v>4356</v>
      </c>
      <c r="I62" s="5">
        <v>47800</v>
      </c>
      <c r="J62" s="34">
        <f>H62/I62</f>
        <v>9.1129707112970706E-2</v>
      </c>
      <c r="K62" s="3">
        <v>1</v>
      </c>
      <c r="L62" s="3">
        <v>1</v>
      </c>
      <c r="M62" s="3">
        <f>J62/(K62*L62)</f>
        <v>9.1129707112970706E-2</v>
      </c>
      <c r="N62" s="73" t="s">
        <v>733</v>
      </c>
      <c r="O62" s="29"/>
      <c r="P62" s="31"/>
      <c r="R62" s="2"/>
    </row>
    <row r="63" spans="1:18" x14ac:dyDescent="0.25">
      <c r="A63" s="76" t="s">
        <v>735</v>
      </c>
      <c r="B63" s="36" t="s">
        <v>736</v>
      </c>
      <c r="C63" s="38" t="s">
        <v>737</v>
      </c>
      <c r="D63" s="72" t="s">
        <v>605</v>
      </c>
      <c r="E63" s="6"/>
      <c r="F63" s="6">
        <v>0.1</v>
      </c>
      <c r="G63" s="32">
        <f t="shared" ref="G63:G68" si="14">F63/F$26*100</f>
        <v>100</v>
      </c>
      <c r="H63" s="5">
        <f t="shared" si="13"/>
        <v>4356</v>
      </c>
      <c r="I63" s="5">
        <v>54000</v>
      </c>
      <c r="J63" s="34">
        <f t="shared" ref="J63:J68" si="15">H63/I63</f>
        <v>8.0666666666666664E-2</v>
      </c>
      <c r="K63" s="3">
        <v>1</v>
      </c>
      <c r="L63" s="3">
        <v>1</v>
      </c>
      <c r="M63" s="3">
        <f t="shared" ref="M63:M68" si="16">J63/(K63*L63)</f>
        <v>8.0666666666666664E-2</v>
      </c>
      <c r="N63" s="73" t="s">
        <v>736</v>
      </c>
      <c r="O63" s="29"/>
      <c r="P63" s="31"/>
      <c r="R63" s="2"/>
    </row>
    <row r="64" spans="1:18" x14ac:dyDescent="0.25">
      <c r="A64" s="76" t="s">
        <v>802</v>
      </c>
      <c r="B64" s="36" t="s">
        <v>738</v>
      </c>
      <c r="C64" s="38" t="s">
        <v>739</v>
      </c>
      <c r="D64" s="72" t="s">
        <v>579</v>
      </c>
      <c r="E64" s="6"/>
      <c r="F64" s="6">
        <v>0.1</v>
      </c>
      <c r="G64" s="32">
        <f t="shared" si="14"/>
        <v>100</v>
      </c>
      <c r="H64" s="5">
        <f t="shared" si="13"/>
        <v>4356</v>
      </c>
      <c r="I64" s="5">
        <v>48600</v>
      </c>
      <c r="J64" s="34">
        <f t="shared" si="15"/>
        <v>8.9629629629629629E-2</v>
      </c>
      <c r="K64" s="3">
        <v>1</v>
      </c>
      <c r="L64" s="3">
        <v>1</v>
      </c>
      <c r="M64" s="3">
        <f t="shared" si="16"/>
        <v>8.9629629629629629E-2</v>
      </c>
      <c r="N64" s="73" t="s">
        <v>738</v>
      </c>
      <c r="O64" s="29"/>
      <c r="P64" s="31"/>
      <c r="R64" s="2"/>
    </row>
    <row r="65" spans="1:18" x14ac:dyDescent="0.25">
      <c r="A65" s="76" t="s">
        <v>740</v>
      </c>
      <c r="B65" s="36" t="s">
        <v>741</v>
      </c>
      <c r="C65" s="38" t="s">
        <v>742</v>
      </c>
      <c r="D65" s="72" t="s">
        <v>594</v>
      </c>
      <c r="E65" s="6"/>
      <c r="F65" s="6">
        <v>0.1</v>
      </c>
      <c r="G65" s="32">
        <f t="shared" si="14"/>
        <v>100</v>
      </c>
      <c r="H65" s="5">
        <f t="shared" si="13"/>
        <v>4356</v>
      </c>
      <c r="I65" s="5">
        <v>47800</v>
      </c>
      <c r="J65" s="34">
        <f t="shared" si="15"/>
        <v>9.1129707112970706E-2</v>
      </c>
      <c r="K65" s="3">
        <v>1</v>
      </c>
      <c r="L65" s="3">
        <v>1</v>
      </c>
      <c r="M65" s="3">
        <f t="shared" si="16"/>
        <v>9.1129707112970706E-2</v>
      </c>
      <c r="N65" s="73" t="s">
        <v>741</v>
      </c>
      <c r="O65" s="29"/>
      <c r="P65" s="31"/>
      <c r="R65" s="2"/>
    </row>
    <row r="66" spans="1:18" x14ac:dyDescent="0.25">
      <c r="A66" s="76" t="s">
        <v>743</v>
      </c>
      <c r="B66" s="36" t="s">
        <v>744</v>
      </c>
      <c r="C66" s="38" t="s">
        <v>745</v>
      </c>
      <c r="D66" s="72" t="s">
        <v>605</v>
      </c>
      <c r="E66" s="6"/>
      <c r="F66" s="6">
        <v>0.1</v>
      </c>
      <c r="G66" s="32">
        <f t="shared" si="14"/>
        <v>100</v>
      </c>
      <c r="H66" s="5">
        <f t="shared" si="13"/>
        <v>4356</v>
      </c>
      <c r="I66" s="5">
        <v>22000</v>
      </c>
      <c r="J66" s="34">
        <f t="shared" si="15"/>
        <v>0.19800000000000001</v>
      </c>
      <c r="K66" s="3">
        <v>1</v>
      </c>
      <c r="L66" s="3">
        <v>1</v>
      </c>
      <c r="M66" s="3">
        <f t="shared" si="16"/>
        <v>0.19800000000000001</v>
      </c>
      <c r="N66" s="73" t="s">
        <v>744</v>
      </c>
      <c r="O66" s="29"/>
      <c r="P66" s="31"/>
      <c r="R66" s="2"/>
    </row>
    <row r="67" spans="1:18" x14ac:dyDescent="0.25">
      <c r="A67" s="76" t="s">
        <v>746</v>
      </c>
      <c r="B67" s="36" t="s">
        <v>747</v>
      </c>
      <c r="C67" s="38" t="s">
        <v>593</v>
      </c>
      <c r="D67" s="72" t="s">
        <v>594</v>
      </c>
      <c r="E67" s="6"/>
      <c r="F67" s="6">
        <v>0.1</v>
      </c>
      <c r="G67" s="32">
        <f t="shared" si="14"/>
        <v>100</v>
      </c>
      <c r="H67" s="5">
        <f t="shared" si="13"/>
        <v>4356</v>
      </c>
      <c r="I67" s="5">
        <v>4000</v>
      </c>
      <c r="J67" s="34">
        <f t="shared" si="15"/>
        <v>1.089</v>
      </c>
      <c r="K67" s="3">
        <v>1</v>
      </c>
      <c r="L67" s="3">
        <v>1</v>
      </c>
      <c r="M67" s="3">
        <f t="shared" si="16"/>
        <v>1.089</v>
      </c>
      <c r="N67" s="73" t="s">
        <v>747</v>
      </c>
      <c r="O67" s="29"/>
      <c r="P67" s="31"/>
      <c r="R67" s="2"/>
    </row>
    <row r="68" spans="1:18" x14ac:dyDescent="0.25">
      <c r="A68" s="76" t="s">
        <v>748</v>
      </c>
      <c r="B68" s="36" t="s">
        <v>749</v>
      </c>
      <c r="C68" s="38" t="s">
        <v>712</v>
      </c>
      <c r="D68" s="72" t="s">
        <v>594</v>
      </c>
      <c r="E68" s="6"/>
      <c r="F68" s="6">
        <v>0.1</v>
      </c>
      <c r="G68" s="32">
        <f t="shared" si="14"/>
        <v>100</v>
      </c>
      <c r="H68" s="5">
        <f t="shared" si="13"/>
        <v>4356</v>
      </c>
      <c r="I68" s="5">
        <v>5000000</v>
      </c>
      <c r="J68" s="34">
        <f t="shared" si="15"/>
        <v>8.7120000000000003E-4</v>
      </c>
      <c r="K68" s="3">
        <v>1</v>
      </c>
      <c r="L68" s="3">
        <v>1</v>
      </c>
      <c r="M68" s="3">
        <f t="shared" si="16"/>
        <v>8.7120000000000003E-4</v>
      </c>
      <c r="N68" s="73" t="s">
        <v>749</v>
      </c>
      <c r="O68" s="29"/>
      <c r="P68" s="31"/>
      <c r="R68" s="2"/>
    </row>
    <row r="69" spans="1:18" x14ac:dyDescent="0.25">
      <c r="A69" s="76" t="s">
        <v>750</v>
      </c>
      <c r="B69" s="36" t="s">
        <v>751</v>
      </c>
      <c r="C69" s="38" t="s">
        <v>653</v>
      </c>
      <c r="D69" s="72" t="s">
        <v>594</v>
      </c>
      <c r="E69" s="6"/>
      <c r="F69" s="6">
        <v>0.1</v>
      </c>
      <c r="G69" s="32">
        <f>F69/F$26*100</f>
        <v>100</v>
      </c>
      <c r="H69" s="5">
        <f t="shared" si="13"/>
        <v>4356</v>
      </c>
      <c r="I69" s="5">
        <v>1045000</v>
      </c>
      <c r="J69" s="34">
        <f>H69/I69</f>
        <v>4.1684210526315791E-3</v>
      </c>
      <c r="K69" s="3">
        <v>1</v>
      </c>
      <c r="L69" s="3">
        <v>1</v>
      </c>
      <c r="M69" s="3">
        <f>J69/(K69*L69)</f>
        <v>4.1684210526315791E-3</v>
      </c>
      <c r="N69" s="73" t="s">
        <v>751</v>
      </c>
      <c r="O69" s="29"/>
      <c r="P69" s="31"/>
      <c r="R69" s="2"/>
    </row>
    <row r="70" spans="1:18" x14ac:dyDescent="0.25">
      <c r="A70" s="76" t="s">
        <v>755</v>
      </c>
      <c r="B70" s="36" t="s">
        <v>756</v>
      </c>
      <c r="C70" s="38" t="s">
        <v>757</v>
      </c>
      <c r="D70" s="72" t="s">
        <v>559</v>
      </c>
      <c r="E70" s="6"/>
      <c r="F70" s="6">
        <v>0.1</v>
      </c>
      <c r="G70" s="32">
        <f>F70/F$26*100</f>
        <v>100</v>
      </c>
      <c r="H70" s="5">
        <f t="shared" si="13"/>
        <v>4356</v>
      </c>
      <c r="I70" s="5">
        <v>108960</v>
      </c>
      <c r="J70" s="34">
        <f>H70/I70</f>
        <v>3.9977973568281935E-2</v>
      </c>
      <c r="K70" s="3">
        <v>1</v>
      </c>
      <c r="L70" s="3">
        <v>1</v>
      </c>
      <c r="M70" s="3">
        <f>J70/(K70*L70)</f>
        <v>3.9977973568281935E-2</v>
      </c>
      <c r="N70" s="73" t="s">
        <v>756</v>
      </c>
      <c r="O70" s="29"/>
      <c r="P70" s="31"/>
      <c r="R70" s="2"/>
    </row>
    <row r="71" spans="1:18" x14ac:dyDescent="0.25">
      <c r="A71" s="76" t="s">
        <v>752</v>
      </c>
      <c r="B71" s="36" t="s">
        <v>753</v>
      </c>
      <c r="C71" s="38" t="s">
        <v>754</v>
      </c>
      <c r="D71" s="72" t="s">
        <v>559</v>
      </c>
      <c r="E71" s="6"/>
      <c r="F71" s="6">
        <v>0.1</v>
      </c>
      <c r="G71" s="32">
        <f>F71/F$26*100</f>
        <v>100</v>
      </c>
      <c r="H71" s="5">
        <f t="shared" si="13"/>
        <v>4356</v>
      </c>
      <c r="I71" s="5">
        <v>226000</v>
      </c>
      <c r="J71" s="34">
        <f>H71/I71</f>
        <v>1.9274336283185842E-2</v>
      </c>
      <c r="K71" s="3">
        <v>1</v>
      </c>
      <c r="L71" s="3">
        <v>1</v>
      </c>
      <c r="M71" s="3">
        <f>J71/(K71*L71)</f>
        <v>1.9274336283185842E-2</v>
      </c>
      <c r="N71" s="73" t="s">
        <v>753</v>
      </c>
      <c r="O71" s="29"/>
      <c r="P71" s="31"/>
      <c r="R71" s="2"/>
    </row>
    <row r="72" spans="1:18" x14ac:dyDescent="0.25">
      <c r="A72" s="76" t="s">
        <v>758</v>
      </c>
      <c r="B72" s="36" t="s">
        <v>759</v>
      </c>
      <c r="C72" s="38" t="s">
        <v>760</v>
      </c>
      <c r="D72" s="72" t="s">
        <v>602</v>
      </c>
      <c r="E72" s="6"/>
      <c r="F72" s="6">
        <v>0.1</v>
      </c>
      <c r="G72" s="32">
        <f>F72/F$26*100</f>
        <v>100</v>
      </c>
      <c r="H72" s="5">
        <f t="shared" si="13"/>
        <v>4356</v>
      </c>
      <c r="I72" s="5">
        <v>34000</v>
      </c>
      <c r="J72" s="34">
        <f>H72/I72</f>
        <v>0.12811764705882353</v>
      </c>
      <c r="K72" s="3">
        <v>1</v>
      </c>
      <c r="L72" s="3">
        <v>1</v>
      </c>
      <c r="M72" s="3">
        <f>J72/(K72*L72)</f>
        <v>0.12811764705882353</v>
      </c>
      <c r="N72" s="73" t="s">
        <v>759</v>
      </c>
      <c r="O72" s="29"/>
      <c r="P72" s="31"/>
      <c r="R72" s="2"/>
    </row>
    <row r="73" spans="1:18" x14ac:dyDescent="0.25">
      <c r="A73" s="76" t="s">
        <v>761</v>
      </c>
      <c r="B73" s="36" t="s">
        <v>762</v>
      </c>
      <c r="C73" s="38" t="s">
        <v>763</v>
      </c>
      <c r="D73" s="72" t="s">
        <v>559</v>
      </c>
      <c r="E73" s="6"/>
      <c r="F73" s="6">
        <v>0.1</v>
      </c>
      <c r="G73" s="32">
        <f t="shared" ref="G73:G79" si="17">F73/F$26*100</f>
        <v>100</v>
      </c>
      <c r="H73" s="5">
        <f t="shared" ref="H73:H79" si="18">F73*43560</f>
        <v>4356</v>
      </c>
      <c r="I73" s="5">
        <v>18100</v>
      </c>
      <c r="J73" s="34">
        <f t="shared" ref="J73:J79" si="19">H73/I73</f>
        <v>0.24066298342541437</v>
      </c>
      <c r="K73" s="3">
        <v>1</v>
      </c>
      <c r="L73" s="3">
        <v>1</v>
      </c>
      <c r="M73" s="3">
        <f t="shared" ref="M73:M79" si="20">J73/(K73*L73)</f>
        <v>0.24066298342541437</v>
      </c>
      <c r="N73" s="73" t="s">
        <v>762</v>
      </c>
      <c r="O73" s="29"/>
      <c r="P73" s="31"/>
      <c r="R73" s="2"/>
    </row>
    <row r="74" spans="1:18" x14ac:dyDescent="0.25">
      <c r="A74" s="76" t="s">
        <v>764</v>
      </c>
      <c r="B74" s="36" t="s">
        <v>765</v>
      </c>
      <c r="C74" s="38" t="s">
        <v>766</v>
      </c>
      <c r="D74" s="72" t="s">
        <v>602</v>
      </c>
      <c r="E74" s="6"/>
      <c r="F74" s="6">
        <v>0.1</v>
      </c>
      <c r="G74" s="32">
        <f t="shared" si="17"/>
        <v>100</v>
      </c>
      <c r="H74" s="5">
        <f t="shared" si="18"/>
        <v>4356</v>
      </c>
      <c r="I74" s="5">
        <v>25400</v>
      </c>
      <c r="J74" s="34">
        <f t="shared" si="19"/>
        <v>0.171496062992126</v>
      </c>
      <c r="K74" s="3">
        <v>1</v>
      </c>
      <c r="L74" s="3">
        <v>1</v>
      </c>
      <c r="M74" s="3">
        <f t="shared" si="20"/>
        <v>0.171496062992126</v>
      </c>
      <c r="N74" s="73" t="s">
        <v>765</v>
      </c>
      <c r="O74" s="29"/>
      <c r="P74" s="31"/>
      <c r="R74" s="2"/>
    </row>
    <row r="75" spans="1:18" x14ac:dyDescent="0.25">
      <c r="A75" s="76" t="s">
        <v>767</v>
      </c>
      <c r="B75" s="36" t="s">
        <v>768</v>
      </c>
      <c r="C75" s="38" t="s">
        <v>769</v>
      </c>
      <c r="D75" s="72" t="s">
        <v>559</v>
      </c>
      <c r="E75" s="6"/>
      <c r="F75" s="6">
        <v>0.1</v>
      </c>
      <c r="G75" s="32">
        <f t="shared" si="17"/>
        <v>100</v>
      </c>
      <c r="H75" s="5">
        <f t="shared" si="18"/>
        <v>4356</v>
      </c>
      <c r="I75" s="5">
        <v>12000</v>
      </c>
      <c r="J75" s="34">
        <f t="shared" si="19"/>
        <v>0.36299999999999999</v>
      </c>
      <c r="K75" s="3">
        <v>1</v>
      </c>
      <c r="L75" s="3">
        <v>1</v>
      </c>
      <c r="M75" s="3">
        <f t="shared" si="20"/>
        <v>0.36299999999999999</v>
      </c>
      <c r="N75" s="73" t="s">
        <v>1064</v>
      </c>
      <c r="O75" s="29"/>
      <c r="P75" s="31"/>
      <c r="R75" s="2"/>
    </row>
    <row r="76" spans="1:18" x14ac:dyDescent="0.25">
      <c r="A76" s="76" t="s">
        <v>770</v>
      </c>
      <c r="B76" s="36" t="s">
        <v>771</v>
      </c>
      <c r="C76" s="38" t="s">
        <v>772</v>
      </c>
      <c r="D76" s="72" t="s">
        <v>559</v>
      </c>
      <c r="E76" s="6"/>
      <c r="F76" s="6">
        <v>0.1</v>
      </c>
      <c r="G76" s="32">
        <f t="shared" si="17"/>
        <v>100</v>
      </c>
      <c r="H76" s="5">
        <f t="shared" si="18"/>
        <v>4356</v>
      </c>
      <c r="I76" s="5">
        <v>4900</v>
      </c>
      <c r="J76" s="34">
        <f t="shared" si="19"/>
        <v>0.88897959183673469</v>
      </c>
      <c r="K76" s="3">
        <v>1</v>
      </c>
      <c r="L76" s="3">
        <v>1</v>
      </c>
      <c r="M76" s="3">
        <f t="shared" si="20"/>
        <v>0.88897959183673469</v>
      </c>
      <c r="N76" s="73" t="s">
        <v>771</v>
      </c>
      <c r="O76" s="29"/>
      <c r="P76" s="31"/>
      <c r="R76" s="2"/>
    </row>
    <row r="77" spans="1:18" x14ac:dyDescent="0.25">
      <c r="A77" s="76" t="s">
        <v>773</v>
      </c>
      <c r="B77" s="36" t="s">
        <v>774</v>
      </c>
      <c r="C77" s="38" t="s">
        <v>775</v>
      </c>
      <c r="D77" s="72" t="s">
        <v>559</v>
      </c>
      <c r="E77" s="6"/>
      <c r="F77" s="6">
        <v>0.1</v>
      </c>
      <c r="G77" s="32">
        <f t="shared" si="17"/>
        <v>100</v>
      </c>
      <c r="H77" s="5">
        <f t="shared" si="18"/>
        <v>4356</v>
      </c>
      <c r="I77" s="5">
        <v>27000</v>
      </c>
      <c r="J77" s="34">
        <f t="shared" si="19"/>
        <v>0.16133333333333333</v>
      </c>
      <c r="K77" s="3">
        <v>1</v>
      </c>
      <c r="L77" s="3">
        <v>1</v>
      </c>
      <c r="M77" s="3">
        <f t="shared" si="20"/>
        <v>0.16133333333333333</v>
      </c>
      <c r="N77" s="73" t="s">
        <v>774</v>
      </c>
      <c r="O77" s="29"/>
      <c r="P77" s="31"/>
      <c r="R77" s="2"/>
    </row>
    <row r="78" spans="1:18" x14ac:dyDescent="0.25">
      <c r="A78" s="76" t="s">
        <v>778</v>
      </c>
      <c r="B78" s="36" t="s">
        <v>779</v>
      </c>
      <c r="C78" s="38" t="s">
        <v>780</v>
      </c>
      <c r="D78" s="72" t="s">
        <v>559</v>
      </c>
      <c r="E78" s="6"/>
      <c r="F78" s="6">
        <v>0.1</v>
      </c>
      <c r="G78" s="32">
        <f t="shared" si="17"/>
        <v>100</v>
      </c>
      <c r="H78" s="5">
        <f t="shared" si="18"/>
        <v>4356</v>
      </c>
      <c r="I78" s="5">
        <v>46800</v>
      </c>
      <c r="J78" s="34">
        <f t="shared" si="19"/>
        <v>9.3076923076923071E-2</v>
      </c>
      <c r="K78" s="3">
        <v>1</v>
      </c>
      <c r="L78" s="3">
        <v>1</v>
      </c>
      <c r="M78" s="3">
        <f t="shared" si="20"/>
        <v>9.3076923076923071E-2</v>
      </c>
      <c r="N78" s="73" t="s">
        <v>1065</v>
      </c>
      <c r="O78" s="29"/>
      <c r="P78" s="31"/>
      <c r="R78" s="2"/>
    </row>
    <row r="79" spans="1:18" x14ac:dyDescent="0.25">
      <c r="A79" s="76" t="s">
        <v>781</v>
      </c>
      <c r="B79" s="36" t="s">
        <v>782</v>
      </c>
      <c r="C79" s="38" t="s">
        <v>783</v>
      </c>
      <c r="D79" s="72" t="s">
        <v>559</v>
      </c>
      <c r="E79" s="6"/>
      <c r="F79" s="6">
        <v>0.1</v>
      </c>
      <c r="G79" s="32">
        <f t="shared" si="17"/>
        <v>100</v>
      </c>
      <c r="H79" s="5">
        <f t="shared" si="18"/>
        <v>4356</v>
      </c>
      <c r="I79" s="5">
        <v>12000</v>
      </c>
      <c r="J79" s="34">
        <f t="shared" si="19"/>
        <v>0.36299999999999999</v>
      </c>
      <c r="K79" s="3">
        <v>1</v>
      </c>
      <c r="L79" s="3">
        <v>1</v>
      </c>
      <c r="M79" s="3">
        <f t="shared" si="20"/>
        <v>0.36299999999999999</v>
      </c>
      <c r="N79" s="73" t="s">
        <v>1066</v>
      </c>
      <c r="O79" s="29"/>
      <c r="P79" s="31"/>
      <c r="R79" s="2"/>
    </row>
    <row r="80" spans="1:18" x14ac:dyDescent="0.25">
      <c r="A80" s="76" t="s">
        <v>796</v>
      </c>
      <c r="B80" s="36" t="s">
        <v>795</v>
      </c>
      <c r="C80" s="38" t="s">
        <v>783</v>
      </c>
      <c r="D80" s="72" t="s">
        <v>559</v>
      </c>
      <c r="E80" s="6"/>
      <c r="F80" s="6">
        <v>0.1</v>
      </c>
      <c r="G80" s="32">
        <f>F80/F$26*100</f>
        <v>100</v>
      </c>
      <c r="H80" s="5">
        <f>F80*43560</f>
        <v>4356</v>
      </c>
      <c r="I80" s="5">
        <v>600</v>
      </c>
      <c r="J80" s="34">
        <f>H80/I80</f>
        <v>7.26</v>
      </c>
      <c r="K80" s="3">
        <v>1</v>
      </c>
      <c r="L80" s="3">
        <v>1</v>
      </c>
      <c r="M80" s="3">
        <f>J80/(K80*L80)</f>
        <v>7.26</v>
      </c>
      <c r="N80" s="73" t="s">
        <v>795</v>
      </c>
      <c r="O80" s="29"/>
      <c r="P80" s="31"/>
      <c r="R80" s="2"/>
    </row>
    <row r="81" spans="1:18" x14ac:dyDescent="0.25">
      <c r="A81" s="76" t="s">
        <v>784</v>
      </c>
      <c r="B81" s="36" t="s">
        <v>785</v>
      </c>
      <c r="C81" s="38" t="s">
        <v>786</v>
      </c>
      <c r="D81" s="72" t="s">
        <v>579</v>
      </c>
      <c r="E81" s="6"/>
      <c r="F81" s="6">
        <v>0.1</v>
      </c>
      <c r="G81" s="32">
        <f t="shared" ref="G81:G93" si="21">F81/F$26*100</f>
        <v>100</v>
      </c>
      <c r="H81" s="5">
        <f t="shared" ref="H81:H93" si="22">F81*43560</f>
        <v>4356</v>
      </c>
      <c r="I81" s="5">
        <v>1031800</v>
      </c>
      <c r="J81" s="34">
        <f t="shared" ref="J81:J93" si="23">H81/I81</f>
        <v>4.2217484008528787E-3</v>
      </c>
      <c r="K81" s="3">
        <v>1</v>
      </c>
      <c r="L81" s="3">
        <v>1</v>
      </c>
      <c r="M81" s="3">
        <f t="shared" ref="M81:M93" si="24">J81/(K81*L81)</f>
        <v>4.2217484008528787E-3</v>
      </c>
      <c r="N81" s="73" t="s">
        <v>785</v>
      </c>
      <c r="O81" s="29"/>
      <c r="P81" s="31"/>
      <c r="R81" s="2"/>
    </row>
    <row r="82" spans="1:18" x14ac:dyDescent="0.25">
      <c r="A82" s="76" t="s">
        <v>787</v>
      </c>
      <c r="B82" s="36" t="s">
        <v>788</v>
      </c>
      <c r="C82" s="38" t="s">
        <v>789</v>
      </c>
      <c r="D82" s="72" t="s">
        <v>579</v>
      </c>
      <c r="E82" s="6"/>
      <c r="F82" s="6">
        <v>0.1</v>
      </c>
      <c r="G82" s="32">
        <f t="shared" si="21"/>
        <v>100</v>
      </c>
      <c r="H82" s="5">
        <f t="shared" si="22"/>
        <v>4356</v>
      </c>
      <c r="I82" s="5">
        <v>12000000</v>
      </c>
      <c r="J82" s="34">
        <f t="shared" si="23"/>
        <v>3.6299999999999999E-4</v>
      </c>
      <c r="K82" s="3">
        <v>1</v>
      </c>
      <c r="L82" s="3">
        <v>1</v>
      </c>
      <c r="M82" s="3">
        <f t="shared" si="24"/>
        <v>3.6299999999999999E-4</v>
      </c>
      <c r="N82" s="73" t="s">
        <v>788</v>
      </c>
      <c r="O82" s="29"/>
      <c r="P82" s="31"/>
      <c r="R82" s="2"/>
    </row>
    <row r="83" spans="1:18" x14ac:dyDescent="0.25">
      <c r="A83" s="76" t="s">
        <v>790</v>
      </c>
      <c r="B83" s="36" t="s">
        <v>791</v>
      </c>
      <c r="C83" s="38" t="s">
        <v>739</v>
      </c>
      <c r="D83" s="72" t="s">
        <v>579</v>
      </c>
      <c r="E83" s="6"/>
      <c r="F83" s="6">
        <v>0.1</v>
      </c>
      <c r="G83" s="32">
        <f t="shared" si="21"/>
        <v>100</v>
      </c>
      <c r="H83" s="5">
        <f t="shared" si="22"/>
        <v>4356</v>
      </c>
      <c r="I83" s="5">
        <v>7000</v>
      </c>
      <c r="J83" s="34">
        <f t="shared" si="23"/>
        <v>0.62228571428571433</v>
      </c>
      <c r="K83" s="3">
        <v>1</v>
      </c>
      <c r="L83" s="3">
        <v>1</v>
      </c>
      <c r="M83" s="3">
        <f t="shared" si="24"/>
        <v>0.62228571428571433</v>
      </c>
      <c r="N83" s="82" t="s">
        <v>791</v>
      </c>
      <c r="O83" s="29"/>
      <c r="P83" s="31"/>
      <c r="R83" s="2"/>
    </row>
    <row r="84" spans="1:18" x14ac:dyDescent="0.25">
      <c r="A84" s="76" t="s">
        <v>792</v>
      </c>
      <c r="B84" s="36" t="s">
        <v>793</v>
      </c>
      <c r="C84" s="38" t="s">
        <v>794</v>
      </c>
      <c r="D84" s="72" t="s">
        <v>579</v>
      </c>
      <c r="E84" s="6"/>
      <c r="F84" s="6">
        <v>0.1</v>
      </c>
      <c r="G84" s="32">
        <f t="shared" si="21"/>
        <v>100</v>
      </c>
      <c r="H84" s="5">
        <f t="shared" si="22"/>
        <v>4356</v>
      </c>
      <c r="I84" s="5">
        <v>4800</v>
      </c>
      <c r="J84" s="34">
        <f t="shared" si="23"/>
        <v>0.90749999999999997</v>
      </c>
      <c r="K84" s="3">
        <v>1</v>
      </c>
      <c r="L84" s="3">
        <v>1</v>
      </c>
      <c r="M84" s="3">
        <f t="shared" si="24"/>
        <v>0.90749999999999997</v>
      </c>
      <c r="N84" s="73" t="s">
        <v>793</v>
      </c>
      <c r="O84" s="29"/>
      <c r="P84" s="31"/>
      <c r="R84" s="2"/>
    </row>
    <row r="85" spans="1:18" x14ac:dyDescent="0.25">
      <c r="A85" s="76" t="s">
        <v>797</v>
      </c>
      <c r="B85" s="36" t="s">
        <v>798</v>
      </c>
      <c r="C85" s="38" t="s">
        <v>799</v>
      </c>
      <c r="D85" s="72" t="s">
        <v>559</v>
      </c>
      <c r="E85" s="6"/>
      <c r="F85" s="6">
        <v>0.1</v>
      </c>
      <c r="G85" s="32">
        <f t="shared" si="21"/>
        <v>100</v>
      </c>
      <c r="H85" s="5">
        <f t="shared" si="22"/>
        <v>4356</v>
      </c>
      <c r="I85" s="5">
        <v>38000</v>
      </c>
      <c r="J85" s="34">
        <f t="shared" si="23"/>
        <v>0.11463157894736842</v>
      </c>
      <c r="K85" s="3">
        <v>1</v>
      </c>
      <c r="L85" s="3">
        <v>1</v>
      </c>
      <c r="M85" s="3">
        <f t="shared" si="24"/>
        <v>0.11463157894736842</v>
      </c>
      <c r="N85" s="73" t="s">
        <v>798</v>
      </c>
      <c r="O85" s="29"/>
      <c r="P85" s="31"/>
      <c r="R85" s="2"/>
    </row>
    <row r="86" spans="1:18" x14ac:dyDescent="0.25">
      <c r="A86" s="76" t="s">
        <v>693</v>
      </c>
      <c r="B86" s="36" t="s">
        <v>692</v>
      </c>
      <c r="C86" s="38" t="s">
        <v>694</v>
      </c>
      <c r="D86" s="72" t="s">
        <v>594</v>
      </c>
      <c r="E86" s="6"/>
      <c r="F86" s="6">
        <v>0.1</v>
      </c>
      <c r="G86" s="32">
        <f>F86/F$26*100</f>
        <v>100</v>
      </c>
      <c r="H86" s="5">
        <f>F86*43560</f>
        <v>4356</v>
      </c>
      <c r="I86" s="5">
        <v>64600</v>
      </c>
      <c r="J86" s="34">
        <f>H86/I86</f>
        <v>6.7430340557275537E-2</v>
      </c>
      <c r="K86" s="3">
        <v>1</v>
      </c>
      <c r="L86" s="3">
        <v>1</v>
      </c>
      <c r="M86" s="3">
        <f>J86/(K86*L86)</f>
        <v>6.7430340557275537E-2</v>
      </c>
      <c r="N86" s="73" t="s">
        <v>1067</v>
      </c>
      <c r="O86" s="29"/>
      <c r="P86" s="31"/>
      <c r="R86" s="2"/>
    </row>
    <row r="87" spans="1:18" x14ac:dyDescent="0.25">
      <c r="A87" s="76" t="s">
        <v>800</v>
      </c>
      <c r="B87" s="36" t="s">
        <v>801</v>
      </c>
      <c r="C87" s="38" t="s">
        <v>620</v>
      </c>
      <c r="D87" s="72" t="s">
        <v>605</v>
      </c>
      <c r="E87" s="6"/>
      <c r="F87" s="6">
        <v>0.1</v>
      </c>
      <c r="G87" s="32">
        <f t="shared" si="21"/>
        <v>100</v>
      </c>
      <c r="H87" s="5">
        <f t="shared" si="22"/>
        <v>4356</v>
      </c>
      <c r="I87" s="5">
        <v>15400</v>
      </c>
      <c r="J87" s="34">
        <f t="shared" si="23"/>
        <v>0.28285714285714286</v>
      </c>
      <c r="K87" s="3">
        <v>1</v>
      </c>
      <c r="L87" s="3">
        <v>1</v>
      </c>
      <c r="M87" s="3">
        <f t="shared" si="24"/>
        <v>0.28285714285714286</v>
      </c>
      <c r="N87" s="73" t="s">
        <v>801</v>
      </c>
      <c r="O87" s="29"/>
      <c r="P87" s="31"/>
      <c r="R87" s="2"/>
    </row>
    <row r="88" spans="1:18" x14ac:dyDescent="0.25">
      <c r="A88" s="76" t="s">
        <v>805</v>
      </c>
      <c r="B88" s="36" t="s">
        <v>803</v>
      </c>
      <c r="C88" s="38" t="s">
        <v>804</v>
      </c>
      <c r="D88" s="72" t="s">
        <v>579</v>
      </c>
      <c r="E88" s="6"/>
      <c r="F88" s="6">
        <v>0.01</v>
      </c>
      <c r="G88" s="32">
        <f t="shared" si="21"/>
        <v>10</v>
      </c>
      <c r="H88" s="5">
        <f t="shared" si="22"/>
        <v>435.6</v>
      </c>
      <c r="I88" s="5">
        <v>100</v>
      </c>
      <c r="J88" s="34">
        <f t="shared" si="23"/>
        <v>4.3559999999999999</v>
      </c>
      <c r="K88" s="3">
        <v>1</v>
      </c>
      <c r="L88" s="3">
        <v>1</v>
      </c>
      <c r="M88" s="3">
        <f t="shared" si="24"/>
        <v>4.3559999999999999</v>
      </c>
      <c r="N88" s="73" t="s">
        <v>803</v>
      </c>
      <c r="O88" s="29"/>
      <c r="P88" s="31"/>
      <c r="R88" s="2"/>
    </row>
    <row r="89" spans="1:18" x14ac:dyDescent="0.25">
      <c r="A89" s="76" t="s">
        <v>806</v>
      </c>
      <c r="B89" s="36" t="s">
        <v>807</v>
      </c>
      <c r="C89" s="38" t="s">
        <v>780</v>
      </c>
      <c r="D89" s="72" t="s">
        <v>579</v>
      </c>
      <c r="E89" s="6"/>
      <c r="F89" s="6">
        <v>0.01</v>
      </c>
      <c r="G89" s="32">
        <f t="shared" si="21"/>
        <v>10</v>
      </c>
      <c r="H89" s="5">
        <f t="shared" si="22"/>
        <v>435.6</v>
      </c>
      <c r="I89" s="5">
        <v>450</v>
      </c>
      <c r="J89" s="34">
        <f t="shared" si="23"/>
        <v>0.96800000000000008</v>
      </c>
      <c r="K89" s="3">
        <v>1</v>
      </c>
      <c r="L89" s="3">
        <v>1</v>
      </c>
      <c r="M89" s="3">
        <f t="shared" si="24"/>
        <v>0.96800000000000008</v>
      </c>
      <c r="N89" s="73" t="s">
        <v>807</v>
      </c>
      <c r="O89" s="29"/>
      <c r="P89" s="31"/>
      <c r="R89" s="2"/>
    </row>
    <row r="90" spans="1:18" x14ac:dyDescent="0.25">
      <c r="A90" s="76" t="s">
        <v>808</v>
      </c>
      <c r="B90" s="36" t="s">
        <v>809</v>
      </c>
      <c r="C90" s="38" t="s">
        <v>656</v>
      </c>
      <c r="D90" s="72" t="s">
        <v>605</v>
      </c>
      <c r="E90" s="6"/>
      <c r="F90" s="6">
        <v>0.1</v>
      </c>
      <c r="G90" s="32">
        <f t="shared" si="21"/>
        <v>100</v>
      </c>
      <c r="H90" s="5">
        <f t="shared" si="22"/>
        <v>4356</v>
      </c>
      <c r="I90" s="5">
        <v>500</v>
      </c>
      <c r="J90" s="34">
        <f t="shared" si="23"/>
        <v>8.7119999999999997</v>
      </c>
      <c r="K90" s="3">
        <v>1</v>
      </c>
      <c r="L90" s="3">
        <v>1</v>
      </c>
      <c r="M90" s="3">
        <f t="shared" si="24"/>
        <v>8.7119999999999997</v>
      </c>
      <c r="N90" s="73" t="s">
        <v>810</v>
      </c>
      <c r="O90" s="29"/>
      <c r="P90" s="31"/>
      <c r="R90" s="2"/>
    </row>
    <row r="91" spans="1:18" x14ac:dyDescent="0.25">
      <c r="A91" s="76" t="s">
        <v>811</v>
      </c>
      <c r="B91" s="36" t="s">
        <v>812</v>
      </c>
      <c r="C91" s="38" t="s">
        <v>659</v>
      </c>
      <c r="D91" s="72" t="s">
        <v>594</v>
      </c>
      <c r="E91" s="6"/>
      <c r="F91" s="6">
        <v>0.1</v>
      </c>
      <c r="G91" s="32">
        <f t="shared" si="21"/>
        <v>100</v>
      </c>
      <c r="H91" s="5">
        <f t="shared" si="22"/>
        <v>4356</v>
      </c>
      <c r="I91" s="5">
        <v>65500</v>
      </c>
      <c r="J91" s="34">
        <f t="shared" si="23"/>
        <v>6.6503816793893125E-2</v>
      </c>
      <c r="K91" s="3">
        <v>1</v>
      </c>
      <c r="L91" s="3">
        <v>1</v>
      </c>
      <c r="M91" s="3">
        <f t="shared" si="24"/>
        <v>6.6503816793893125E-2</v>
      </c>
      <c r="N91" s="73" t="s">
        <v>813</v>
      </c>
      <c r="O91" s="29"/>
      <c r="P91" s="31"/>
      <c r="R91" s="2"/>
    </row>
    <row r="92" spans="1:18" x14ac:dyDescent="0.25">
      <c r="A92" s="76" t="s">
        <v>817</v>
      </c>
      <c r="B92" s="36" t="s">
        <v>818</v>
      </c>
      <c r="C92" s="38" t="s">
        <v>712</v>
      </c>
      <c r="D92" s="72" t="s">
        <v>605</v>
      </c>
      <c r="E92" s="6"/>
      <c r="F92" s="6">
        <v>0.1</v>
      </c>
      <c r="G92" s="32">
        <f t="shared" si="21"/>
        <v>100</v>
      </c>
      <c r="H92" s="5">
        <f t="shared" si="22"/>
        <v>4356</v>
      </c>
      <c r="I92" s="5">
        <v>9700000</v>
      </c>
      <c r="J92" s="34">
        <f t="shared" si="23"/>
        <v>4.4907216494845362E-4</v>
      </c>
      <c r="K92" s="3">
        <v>1</v>
      </c>
      <c r="L92" s="3">
        <v>1</v>
      </c>
      <c r="M92" s="3">
        <f t="shared" si="24"/>
        <v>4.4907216494845362E-4</v>
      </c>
      <c r="N92" s="73" t="s">
        <v>818</v>
      </c>
      <c r="O92" s="29"/>
      <c r="P92" s="31"/>
      <c r="R92" s="2"/>
    </row>
    <row r="93" spans="1:18" x14ac:dyDescent="0.25">
      <c r="A93" s="76" t="s">
        <v>819</v>
      </c>
      <c r="B93" s="36" t="s">
        <v>820</v>
      </c>
      <c r="C93" s="38" t="s">
        <v>742</v>
      </c>
      <c r="D93" s="72" t="s">
        <v>830</v>
      </c>
      <c r="E93" s="6"/>
      <c r="F93" s="6">
        <v>0.1</v>
      </c>
      <c r="G93" s="32">
        <f t="shared" si="21"/>
        <v>100</v>
      </c>
      <c r="H93" s="5">
        <f t="shared" si="22"/>
        <v>4356</v>
      </c>
      <c r="I93" s="5">
        <v>49000</v>
      </c>
      <c r="J93" s="34">
        <f t="shared" si="23"/>
        <v>8.8897959183673464E-2</v>
      </c>
      <c r="K93" s="3">
        <v>1</v>
      </c>
      <c r="L93" s="3">
        <v>1</v>
      </c>
      <c r="M93" s="3">
        <f t="shared" si="24"/>
        <v>8.8897959183673464E-2</v>
      </c>
      <c r="N93" s="73" t="s">
        <v>820</v>
      </c>
      <c r="O93" s="29"/>
      <c r="P93" s="31"/>
      <c r="R93" s="2"/>
    </row>
    <row r="94" spans="1:18" x14ac:dyDescent="0.25">
      <c r="A94" s="76" t="s">
        <v>821</v>
      </c>
      <c r="B94" s="36" t="s">
        <v>822</v>
      </c>
      <c r="C94" s="38" t="s">
        <v>631</v>
      </c>
      <c r="D94" s="72" t="s">
        <v>830</v>
      </c>
      <c r="E94" s="6"/>
      <c r="F94" s="6">
        <v>0.1</v>
      </c>
      <c r="G94" s="32">
        <f>F94/F$26*100</f>
        <v>100</v>
      </c>
      <c r="H94" s="5">
        <f>F94*43560</f>
        <v>4356</v>
      </c>
      <c r="I94" s="5">
        <v>203000</v>
      </c>
      <c r="J94" s="34">
        <f>H94/I94</f>
        <v>2.1458128078817734E-2</v>
      </c>
      <c r="K94" s="3">
        <v>1</v>
      </c>
      <c r="L94" s="3">
        <v>1</v>
      </c>
      <c r="M94" s="3">
        <f>J94/(K94*L94)</f>
        <v>2.1458128078817734E-2</v>
      </c>
      <c r="N94" s="73" t="s">
        <v>822</v>
      </c>
      <c r="O94" s="29"/>
      <c r="P94" s="31"/>
      <c r="R94" s="2"/>
    </row>
    <row r="95" spans="1:18" x14ac:dyDescent="0.25">
      <c r="A95" s="76" t="s">
        <v>823</v>
      </c>
      <c r="B95" s="36" t="s">
        <v>824</v>
      </c>
      <c r="C95" s="38" t="s">
        <v>825</v>
      </c>
      <c r="D95" s="72" t="s">
        <v>830</v>
      </c>
      <c r="E95" s="6"/>
      <c r="F95" s="6">
        <v>0.1</v>
      </c>
      <c r="G95" s="32">
        <f>F95/F$26*100</f>
        <v>100</v>
      </c>
      <c r="H95" s="5">
        <f>F95*43560</f>
        <v>4356</v>
      </c>
      <c r="I95" s="5">
        <v>356200</v>
      </c>
      <c r="J95" s="34">
        <f>H95/I95</f>
        <v>1.222908478382931E-2</v>
      </c>
      <c r="K95" s="3">
        <v>1</v>
      </c>
      <c r="L95" s="3">
        <v>1</v>
      </c>
      <c r="M95" s="3">
        <f>J95/(K95*L95)</f>
        <v>1.222908478382931E-2</v>
      </c>
      <c r="N95" s="73" t="s">
        <v>824</v>
      </c>
      <c r="O95" s="29"/>
      <c r="P95" s="31"/>
      <c r="R95" s="2"/>
    </row>
    <row r="96" spans="1:18" x14ac:dyDescent="0.25">
      <c r="A96" s="76" t="s">
        <v>826</v>
      </c>
      <c r="B96" s="36" t="s">
        <v>827</v>
      </c>
      <c r="C96" s="38" t="s">
        <v>366</v>
      </c>
      <c r="D96" s="72" t="s">
        <v>830</v>
      </c>
      <c r="E96" s="6"/>
      <c r="F96" s="6">
        <v>0.1</v>
      </c>
      <c r="G96" s="32">
        <f t="shared" ref="G96:G102" si="25">F96/F$26*100</f>
        <v>100</v>
      </c>
      <c r="H96" s="5">
        <f t="shared" ref="H96:H102" si="26">F96*43560</f>
        <v>4356</v>
      </c>
      <c r="I96" s="5">
        <v>350000</v>
      </c>
      <c r="J96" s="34">
        <f t="shared" ref="J96:J102" si="27">H96/I96</f>
        <v>1.2445714285714286E-2</v>
      </c>
      <c r="K96" s="3">
        <v>1</v>
      </c>
      <c r="L96" s="3">
        <v>1</v>
      </c>
      <c r="M96" s="3">
        <f t="shared" ref="M96:M102" si="28">J96/(K96*L96)</f>
        <v>1.2445714285714286E-2</v>
      </c>
      <c r="N96" s="73" t="s">
        <v>827</v>
      </c>
      <c r="O96" s="29"/>
      <c r="P96" s="31"/>
      <c r="R96" s="2"/>
    </row>
    <row r="97" spans="1:18" x14ac:dyDescent="0.25">
      <c r="A97" s="76" t="s">
        <v>828</v>
      </c>
      <c r="B97" s="36" t="s">
        <v>829</v>
      </c>
      <c r="C97" s="38" t="s">
        <v>737</v>
      </c>
      <c r="D97" s="72" t="s">
        <v>830</v>
      </c>
      <c r="E97" s="6"/>
      <c r="F97" s="6">
        <v>0.1</v>
      </c>
      <c r="G97" s="32">
        <f t="shared" si="25"/>
        <v>100</v>
      </c>
      <c r="H97" s="5">
        <f t="shared" si="26"/>
        <v>4356</v>
      </c>
      <c r="I97" s="5">
        <v>278000</v>
      </c>
      <c r="J97" s="34">
        <f t="shared" si="27"/>
        <v>1.5669064748201438E-2</v>
      </c>
      <c r="K97" s="3">
        <v>1</v>
      </c>
      <c r="L97" s="3">
        <v>1</v>
      </c>
      <c r="M97" s="3">
        <f t="shared" si="28"/>
        <v>1.5669064748201438E-2</v>
      </c>
      <c r="N97" s="73" t="s">
        <v>831</v>
      </c>
      <c r="O97" s="29"/>
      <c r="P97" s="31"/>
      <c r="R97" s="2"/>
    </row>
    <row r="98" spans="1:18" x14ac:dyDescent="0.25">
      <c r="A98" s="76" t="s">
        <v>832</v>
      </c>
      <c r="B98" s="36" t="s">
        <v>833</v>
      </c>
      <c r="C98" s="38" t="s">
        <v>659</v>
      </c>
      <c r="D98" s="72" t="s">
        <v>830</v>
      </c>
      <c r="E98" s="6"/>
      <c r="F98" s="6">
        <v>0.1</v>
      </c>
      <c r="G98" s="32">
        <f t="shared" si="25"/>
        <v>100</v>
      </c>
      <c r="H98" s="5">
        <f t="shared" si="26"/>
        <v>4356</v>
      </c>
      <c r="I98" s="5">
        <v>441000</v>
      </c>
      <c r="J98" s="34">
        <f t="shared" si="27"/>
        <v>9.877551020408163E-3</v>
      </c>
      <c r="K98" s="3">
        <v>1</v>
      </c>
      <c r="L98" s="3">
        <v>1</v>
      </c>
      <c r="M98" s="3">
        <f t="shared" si="28"/>
        <v>9.877551020408163E-3</v>
      </c>
      <c r="N98" s="73" t="s">
        <v>1068</v>
      </c>
      <c r="O98" s="29"/>
      <c r="P98" s="31"/>
      <c r="R98" s="2"/>
    </row>
    <row r="99" spans="1:18" x14ac:dyDescent="0.25">
      <c r="A99" s="76" t="s">
        <v>834</v>
      </c>
      <c r="B99" s="36" t="s">
        <v>835</v>
      </c>
      <c r="C99" s="38" t="s">
        <v>737</v>
      </c>
      <c r="D99" s="72" t="s">
        <v>836</v>
      </c>
      <c r="E99" s="6"/>
      <c r="F99" s="6">
        <v>0.1</v>
      </c>
      <c r="G99" s="32">
        <f t="shared" si="25"/>
        <v>100</v>
      </c>
      <c r="H99" s="5">
        <f t="shared" si="26"/>
        <v>4356</v>
      </c>
      <c r="I99" s="5">
        <v>195500</v>
      </c>
      <c r="J99" s="34">
        <f t="shared" si="27"/>
        <v>2.2281329923273658E-2</v>
      </c>
      <c r="K99" s="3">
        <v>1</v>
      </c>
      <c r="L99" s="3">
        <v>1</v>
      </c>
      <c r="M99" s="3">
        <f t="shared" si="28"/>
        <v>2.2281329923273658E-2</v>
      </c>
      <c r="N99" s="73" t="s">
        <v>835</v>
      </c>
      <c r="O99" s="29"/>
      <c r="P99" s="31"/>
      <c r="R99" s="2"/>
    </row>
    <row r="100" spans="1:18" x14ac:dyDescent="0.25">
      <c r="A100" s="76" t="s">
        <v>837</v>
      </c>
      <c r="B100" s="36" t="s">
        <v>838</v>
      </c>
      <c r="C100" s="38" t="s">
        <v>839</v>
      </c>
      <c r="D100" s="72" t="s">
        <v>836</v>
      </c>
      <c r="E100" s="6"/>
      <c r="F100" s="6">
        <v>0.1</v>
      </c>
      <c r="G100" s="32">
        <f t="shared" si="25"/>
        <v>100</v>
      </c>
      <c r="H100" s="5">
        <f t="shared" si="26"/>
        <v>4356</v>
      </c>
      <c r="I100" s="5">
        <v>284000</v>
      </c>
      <c r="J100" s="34">
        <f t="shared" si="27"/>
        <v>1.5338028169014084E-2</v>
      </c>
      <c r="K100" s="3">
        <v>1</v>
      </c>
      <c r="L100" s="3">
        <v>1</v>
      </c>
      <c r="M100" s="3">
        <f t="shared" si="28"/>
        <v>1.5338028169014084E-2</v>
      </c>
      <c r="N100" s="73" t="s">
        <v>838</v>
      </c>
      <c r="O100" s="29"/>
      <c r="P100" s="31"/>
      <c r="R100" s="2"/>
    </row>
    <row r="101" spans="1:18" x14ac:dyDescent="0.25">
      <c r="A101" s="76" t="s">
        <v>840</v>
      </c>
      <c r="B101" s="36" t="s">
        <v>841</v>
      </c>
      <c r="C101" s="38" t="s">
        <v>842</v>
      </c>
      <c r="D101" s="72" t="s">
        <v>830</v>
      </c>
      <c r="E101" s="6"/>
      <c r="F101" s="6">
        <v>0.1</v>
      </c>
      <c r="G101" s="32">
        <f t="shared" si="25"/>
        <v>100</v>
      </c>
      <c r="H101" s="5">
        <f t="shared" si="26"/>
        <v>4356</v>
      </c>
      <c r="I101" s="5">
        <v>298000</v>
      </c>
      <c r="J101" s="34">
        <f t="shared" si="27"/>
        <v>1.461744966442953E-2</v>
      </c>
      <c r="K101" s="3">
        <v>1</v>
      </c>
      <c r="L101" s="3">
        <v>1</v>
      </c>
      <c r="M101" s="3">
        <f t="shared" si="28"/>
        <v>1.461744966442953E-2</v>
      </c>
      <c r="N101" s="73" t="s">
        <v>841</v>
      </c>
      <c r="O101" s="29"/>
      <c r="P101" s="31"/>
      <c r="R101" s="2"/>
    </row>
    <row r="102" spans="1:18" x14ac:dyDescent="0.25">
      <c r="A102" s="76" t="s">
        <v>843</v>
      </c>
      <c r="B102" s="36" t="s">
        <v>844</v>
      </c>
      <c r="C102" s="38" t="s">
        <v>845</v>
      </c>
      <c r="D102" s="72" t="s">
        <v>579</v>
      </c>
      <c r="E102" s="6"/>
      <c r="F102" s="6">
        <v>0.1</v>
      </c>
      <c r="G102" s="32">
        <f t="shared" si="25"/>
        <v>100</v>
      </c>
      <c r="H102" s="5">
        <f t="shared" si="26"/>
        <v>4356</v>
      </c>
      <c r="I102" s="5">
        <v>24000</v>
      </c>
      <c r="J102" s="34">
        <f t="shared" si="27"/>
        <v>0.18149999999999999</v>
      </c>
      <c r="K102" s="3">
        <v>1</v>
      </c>
      <c r="L102" s="3">
        <v>1</v>
      </c>
      <c r="M102" s="3">
        <f t="shared" si="28"/>
        <v>0.18149999999999999</v>
      </c>
      <c r="N102" s="73" t="s">
        <v>844</v>
      </c>
      <c r="O102" s="29"/>
      <c r="P102" s="31"/>
      <c r="R102" s="2"/>
    </row>
    <row r="103" spans="1:18" x14ac:dyDescent="0.25">
      <c r="A103" s="76" t="s">
        <v>851</v>
      </c>
      <c r="B103" s="36" t="s">
        <v>852</v>
      </c>
      <c r="C103" s="38" t="s">
        <v>853</v>
      </c>
      <c r="D103" s="72" t="s">
        <v>836</v>
      </c>
      <c r="E103" s="6"/>
      <c r="F103" s="6">
        <v>0.1</v>
      </c>
      <c r="G103" s="32">
        <f t="shared" ref="G103:G114" si="29">F103/F$26*100</f>
        <v>100</v>
      </c>
      <c r="H103" s="5">
        <f t="shared" ref="H103:H114" si="30">F103*43560</f>
        <v>4356</v>
      </c>
      <c r="I103" s="5">
        <v>28000</v>
      </c>
      <c r="J103" s="34">
        <f t="shared" ref="J103:J114" si="31">H103/I103</f>
        <v>0.15557142857142858</v>
      </c>
      <c r="K103" s="3">
        <v>1</v>
      </c>
      <c r="L103" s="3">
        <v>1</v>
      </c>
      <c r="M103" s="3">
        <f t="shared" ref="M103:M114" si="32">J103/(K103*L103)</f>
        <v>0.15557142857142858</v>
      </c>
      <c r="N103" s="73" t="s">
        <v>852</v>
      </c>
      <c r="O103" s="29"/>
      <c r="P103" s="31"/>
      <c r="R103" s="2"/>
    </row>
    <row r="104" spans="1:18" x14ac:dyDescent="0.25">
      <c r="A104" s="76" t="s">
        <v>854</v>
      </c>
      <c r="B104" s="36" t="s">
        <v>855</v>
      </c>
      <c r="C104" s="38" t="s">
        <v>853</v>
      </c>
      <c r="D104" s="72" t="s">
        <v>836</v>
      </c>
      <c r="E104" s="6"/>
      <c r="F104" s="6">
        <v>0.1</v>
      </c>
      <c r="G104" s="32">
        <f t="shared" si="29"/>
        <v>100</v>
      </c>
      <c r="H104" s="5">
        <f t="shared" si="30"/>
        <v>4356</v>
      </c>
      <c r="I104" s="5">
        <v>45000</v>
      </c>
      <c r="J104" s="34">
        <f t="shared" si="31"/>
        <v>9.6799999999999997E-2</v>
      </c>
      <c r="K104" s="3">
        <v>1</v>
      </c>
      <c r="L104" s="3">
        <v>1</v>
      </c>
      <c r="M104" s="3">
        <f t="shared" si="32"/>
        <v>9.6799999999999997E-2</v>
      </c>
      <c r="N104" s="73" t="s">
        <v>855</v>
      </c>
      <c r="O104" s="29"/>
      <c r="P104" s="31"/>
      <c r="R104" s="2"/>
    </row>
    <row r="105" spans="1:18" x14ac:dyDescent="0.25">
      <c r="A105" s="76" t="s">
        <v>856</v>
      </c>
      <c r="B105" s="36" t="s">
        <v>857</v>
      </c>
      <c r="C105" s="38" t="s">
        <v>858</v>
      </c>
      <c r="D105" s="72" t="s">
        <v>836</v>
      </c>
      <c r="E105" s="6"/>
      <c r="F105" s="6">
        <v>0.1</v>
      </c>
      <c r="G105" s="32">
        <f t="shared" si="29"/>
        <v>100</v>
      </c>
      <c r="H105" s="5">
        <f t="shared" si="30"/>
        <v>4356</v>
      </c>
      <c r="I105" s="5">
        <v>46500</v>
      </c>
      <c r="J105" s="34">
        <f t="shared" si="31"/>
        <v>9.3677419354838712E-2</v>
      </c>
      <c r="K105" s="3">
        <v>1</v>
      </c>
      <c r="L105" s="3">
        <v>1</v>
      </c>
      <c r="M105" s="3">
        <f t="shared" si="32"/>
        <v>9.3677419354838712E-2</v>
      </c>
      <c r="N105" s="73" t="s">
        <v>857</v>
      </c>
      <c r="O105" s="29"/>
      <c r="P105" s="31"/>
      <c r="R105" s="2"/>
    </row>
    <row r="106" spans="1:18" x14ac:dyDescent="0.25">
      <c r="A106" s="76" t="s">
        <v>859</v>
      </c>
      <c r="B106" s="36" t="s">
        <v>860</v>
      </c>
      <c r="C106" s="38" t="s">
        <v>631</v>
      </c>
      <c r="D106" s="72" t="s">
        <v>836</v>
      </c>
      <c r="E106" s="6"/>
      <c r="F106" s="6">
        <v>0.1</v>
      </c>
      <c r="G106" s="32">
        <f t="shared" si="29"/>
        <v>100</v>
      </c>
      <c r="H106" s="5">
        <f t="shared" si="30"/>
        <v>4356</v>
      </c>
      <c r="I106" s="5">
        <v>45300</v>
      </c>
      <c r="J106" s="34">
        <f t="shared" si="31"/>
        <v>9.6158940397350998E-2</v>
      </c>
      <c r="K106" s="3">
        <v>1</v>
      </c>
      <c r="L106" s="3">
        <v>1</v>
      </c>
      <c r="M106" s="3">
        <f t="shared" si="32"/>
        <v>9.6158940397350998E-2</v>
      </c>
      <c r="N106" s="73" t="s">
        <v>860</v>
      </c>
      <c r="O106" s="29"/>
      <c r="P106" s="31"/>
      <c r="R106" s="2"/>
    </row>
    <row r="107" spans="1:18" x14ac:dyDescent="0.25">
      <c r="A107" s="76" t="s">
        <v>861</v>
      </c>
      <c r="B107" s="36" t="s">
        <v>862</v>
      </c>
      <c r="C107" s="38" t="s">
        <v>366</v>
      </c>
      <c r="D107" s="72" t="s">
        <v>836</v>
      </c>
      <c r="E107" s="6"/>
      <c r="F107" s="6">
        <v>0.1</v>
      </c>
      <c r="G107" s="32">
        <f t="shared" si="29"/>
        <v>100</v>
      </c>
      <c r="H107" s="5">
        <f t="shared" si="30"/>
        <v>4356</v>
      </c>
      <c r="I107" s="5">
        <v>989300</v>
      </c>
      <c r="J107" s="34">
        <f t="shared" si="31"/>
        <v>4.4031133124431418E-3</v>
      </c>
      <c r="K107" s="3">
        <v>1</v>
      </c>
      <c r="L107" s="3">
        <v>1</v>
      </c>
      <c r="M107" s="3">
        <f t="shared" si="32"/>
        <v>4.4031133124431418E-3</v>
      </c>
      <c r="N107" s="73" t="s">
        <v>862</v>
      </c>
      <c r="O107" s="29"/>
      <c r="P107" s="31"/>
      <c r="R107" s="2"/>
    </row>
    <row r="108" spans="1:18" x14ac:dyDescent="0.25">
      <c r="A108" s="76" t="s">
        <v>863</v>
      </c>
      <c r="B108" s="36" t="s">
        <v>864</v>
      </c>
      <c r="C108" s="38" t="s">
        <v>631</v>
      </c>
      <c r="D108" s="72" t="s">
        <v>836</v>
      </c>
      <c r="E108" s="6"/>
      <c r="F108" s="6">
        <v>0.1</v>
      </c>
      <c r="G108" s="32">
        <f t="shared" si="29"/>
        <v>100</v>
      </c>
      <c r="H108" s="5">
        <f t="shared" si="30"/>
        <v>4356</v>
      </c>
      <c r="I108" s="5">
        <v>143000</v>
      </c>
      <c r="J108" s="34">
        <f t="shared" si="31"/>
        <v>3.046153846153846E-2</v>
      </c>
      <c r="K108" s="3">
        <v>1</v>
      </c>
      <c r="L108" s="3">
        <v>1</v>
      </c>
      <c r="M108" s="3">
        <f t="shared" si="32"/>
        <v>3.046153846153846E-2</v>
      </c>
      <c r="N108" s="73" t="s">
        <v>864</v>
      </c>
      <c r="O108" s="29"/>
      <c r="P108" s="31"/>
      <c r="R108" s="2"/>
    </row>
    <row r="109" spans="1:18" x14ac:dyDescent="0.25">
      <c r="A109" s="76" t="s">
        <v>865</v>
      </c>
      <c r="B109" s="36" t="s">
        <v>866</v>
      </c>
      <c r="C109" s="38" t="s">
        <v>669</v>
      </c>
      <c r="D109" s="72" t="s">
        <v>867</v>
      </c>
      <c r="E109" s="6"/>
      <c r="F109" s="6">
        <v>0.1</v>
      </c>
      <c r="G109" s="32">
        <f t="shared" si="29"/>
        <v>100</v>
      </c>
      <c r="H109" s="5">
        <f t="shared" si="30"/>
        <v>4356</v>
      </c>
      <c r="I109" s="5">
        <v>1000000</v>
      </c>
      <c r="J109" s="34">
        <f t="shared" si="31"/>
        <v>4.3559999999999996E-3</v>
      </c>
      <c r="K109" s="3">
        <v>1</v>
      </c>
      <c r="L109" s="3">
        <v>1</v>
      </c>
      <c r="M109" s="3">
        <f t="shared" si="32"/>
        <v>4.3559999999999996E-3</v>
      </c>
      <c r="N109" s="73" t="s">
        <v>866</v>
      </c>
      <c r="O109" s="29"/>
      <c r="P109" s="31"/>
      <c r="R109" s="2"/>
    </row>
    <row r="110" spans="1:18" x14ac:dyDescent="0.25">
      <c r="A110" s="76" t="s">
        <v>868</v>
      </c>
      <c r="B110" s="36" t="s">
        <v>869</v>
      </c>
      <c r="C110" s="38" t="s">
        <v>870</v>
      </c>
      <c r="D110" s="72" t="s">
        <v>867</v>
      </c>
      <c r="E110" s="6"/>
      <c r="F110" s="6">
        <v>0.1</v>
      </c>
      <c r="G110" s="32">
        <f t="shared" si="29"/>
        <v>100</v>
      </c>
      <c r="H110" s="5">
        <f t="shared" si="30"/>
        <v>4356</v>
      </c>
      <c r="I110" s="5" t="s">
        <v>874</v>
      </c>
      <c r="J110" s="34" t="e">
        <f t="shared" si="31"/>
        <v>#VALUE!</v>
      </c>
      <c r="K110" s="3">
        <v>1</v>
      </c>
      <c r="L110" s="3">
        <v>1</v>
      </c>
      <c r="M110" s="3" t="e">
        <f t="shared" si="32"/>
        <v>#VALUE!</v>
      </c>
      <c r="N110" s="73" t="s">
        <v>869</v>
      </c>
      <c r="O110" s="29"/>
      <c r="P110" s="31"/>
      <c r="R110" s="2"/>
    </row>
    <row r="111" spans="1:18" x14ac:dyDescent="0.25">
      <c r="A111" s="76" t="s">
        <v>871</v>
      </c>
      <c r="B111" s="36" t="s">
        <v>872</v>
      </c>
      <c r="C111" s="38" t="s">
        <v>873</v>
      </c>
      <c r="D111" s="72" t="s">
        <v>579</v>
      </c>
      <c r="E111" s="6"/>
      <c r="F111" s="6">
        <v>0.1</v>
      </c>
      <c r="G111" s="32">
        <f t="shared" si="29"/>
        <v>100</v>
      </c>
      <c r="H111" s="5">
        <f t="shared" si="30"/>
        <v>4356</v>
      </c>
      <c r="I111" s="5" t="s">
        <v>874</v>
      </c>
      <c r="J111" s="34" t="e">
        <f t="shared" si="31"/>
        <v>#VALUE!</v>
      </c>
      <c r="K111" s="3">
        <v>1</v>
      </c>
      <c r="L111" s="3">
        <v>1</v>
      </c>
      <c r="M111" s="3" t="e">
        <f t="shared" si="32"/>
        <v>#VALUE!</v>
      </c>
      <c r="N111" s="73" t="s">
        <v>1069</v>
      </c>
      <c r="O111" s="29"/>
      <c r="P111" s="31"/>
      <c r="R111" s="2"/>
    </row>
    <row r="112" spans="1:18" x14ac:dyDescent="0.25">
      <c r="A112" s="76" t="s">
        <v>875</v>
      </c>
      <c r="B112" s="36" t="s">
        <v>876</v>
      </c>
      <c r="C112" s="38" t="s">
        <v>877</v>
      </c>
      <c r="D112" s="72" t="s">
        <v>579</v>
      </c>
      <c r="E112" s="6"/>
      <c r="F112" s="6">
        <v>0.1</v>
      </c>
      <c r="G112" s="32">
        <f t="shared" si="29"/>
        <v>100</v>
      </c>
      <c r="H112" s="5">
        <f t="shared" si="30"/>
        <v>4356</v>
      </c>
      <c r="I112" s="5" t="s">
        <v>208</v>
      </c>
      <c r="J112" s="34" t="e">
        <f t="shared" si="31"/>
        <v>#VALUE!</v>
      </c>
      <c r="K112" s="3">
        <v>1</v>
      </c>
      <c r="L112" s="3">
        <v>1</v>
      </c>
      <c r="M112" s="3" t="e">
        <f t="shared" si="32"/>
        <v>#VALUE!</v>
      </c>
      <c r="N112" s="73" t="s">
        <v>876</v>
      </c>
      <c r="O112" s="29"/>
      <c r="P112" s="31"/>
      <c r="R112" s="2"/>
    </row>
    <row r="113" spans="1:18" x14ac:dyDescent="0.25">
      <c r="A113" s="76" t="s">
        <v>878</v>
      </c>
      <c r="B113" s="36" t="s">
        <v>879</v>
      </c>
      <c r="C113" s="38" t="s">
        <v>880</v>
      </c>
      <c r="D113" s="72" t="s">
        <v>1076</v>
      </c>
      <c r="E113" s="6"/>
      <c r="F113" s="6">
        <v>0.1</v>
      </c>
      <c r="G113" s="32">
        <f t="shared" si="29"/>
        <v>100</v>
      </c>
      <c r="H113" s="5">
        <f t="shared" si="30"/>
        <v>4356</v>
      </c>
      <c r="I113" s="5" t="s">
        <v>208</v>
      </c>
      <c r="J113" s="34" t="e">
        <f t="shared" si="31"/>
        <v>#VALUE!</v>
      </c>
      <c r="K113" s="3">
        <v>1</v>
      </c>
      <c r="L113" s="3">
        <v>1</v>
      </c>
      <c r="M113" s="3" t="e">
        <f t="shared" si="32"/>
        <v>#VALUE!</v>
      </c>
      <c r="N113" s="73" t="s">
        <v>879</v>
      </c>
      <c r="O113" s="29"/>
      <c r="P113" s="31"/>
      <c r="R113" s="2"/>
    </row>
    <row r="114" spans="1:18" x14ac:dyDescent="0.25">
      <c r="A114" s="76" t="s">
        <v>881</v>
      </c>
      <c r="B114" s="36" t="s">
        <v>882</v>
      </c>
      <c r="C114" s="38" t="s">
        <v>883</v>
      </c>
      <c r="D114" s="72" t="s">
        <v>836</v>
      </c>
      <c r="E114" s="6"/>
      <c r="F114" s="6">
        <v>0.1</v>
      </c>
      <c r="G114" s="32">
        <f t="shared" si="29"/>
        <v>100</v>
      </c>
      <c r="H114" s="5">
        <f t="shared" si="30"/>
        <v>4356</v>
      </c>
      <c r="I114" s="5">
        <v>216800</v>
      </c>
      <c r="J114" s="34">
        <f t="shared" si="31"/>
        <v>2.0092250922509224E-2</v>
      </c>
      <c r="K114" s="3">
        <v>1</v>
      </c>
      <c r="L114" s="3">
        <v>1</v>
      </c>
      <c r="M114" s="3">
        <f t="shared" si="32"/>
        <v>2.0092250922509224E-2</v>
      </c>
      <c r="N114" s="73" t="s">
        <v>882</v>
      </c>
      <c r="O114" s="29"/>
      <c r="P114" s="31"/>
      <c r="R114" s="2"/>
    </row>
    <row r="115" spans="1:18" x14ac:dyDescent="0.25">
      <c r="A115" s="76" t="s">
        <v>885</v>
      </c>
      <c r="B115" s="36" t="s">
        <v>884</v>
      </c>
      <c r="C115" s="38" t="s">
        <v>656</v>
      </c>
      <c r="D115" s="72" t="s">
        <v>836</v>
      </c>
      <c r="E115" s="6"/>
      <c r="F115" s="6">
        <v>0.1</v>
      </c>
      <c r="G115" s="32">
        <f t="shared" ref="G115:G127" si="33">F115/F$26*100</f>
        <v>100</v>
      </c>
      <c r="H115" s="5">
        <f t="shared" ref="H115:H127" si="34">F115*43560</f>
        <v>4356</v>
      </c>
      <c r="I115" s="5">
        <v>28600</v>
      </c>
      <c r="J115" s="34">
        <f t="shared" ref="J115:J127" si="35">H115/I115</f>
        <v>0.15230769230769231</v>
      </c>
      <c r="K115" s="3">
        <v>1</v>
      </c>
      <c r="L115" s="3">
        <v>1</v>
      </c>
      <c r="M115" s="3">
        <f t="shared" ref="M115:M127" si="36">J115/(K115*L115)</f>
        <v>0.15230769230769231</v>
      </c>
      <c r="N115" s="73" t="s">
        <v>884</v>
      </c>
      <c r="O115" s="29"/>
      <c r="P115" s="31"/>
      <c r="R115" s="2"/>
    </row>
    <row r="116" spans="1:18" x14ac:dyDescent="0.25">
      <c r="A116" s="76" t="s">
        <v>887</v>
      </c>
      <c r="B116" s="36" t="s">
        <v>886</v>
      </c>
      <c r="C116" s="38" t="s">
        <v>656</v>
      </c>
      <c r="D116" s="72" t="s">
        <v>836</v>
      </c>
      <c r="E116" s="6"/>
      <c r="F116" s="6">
        <v>0.1</v>
      </c>
      <c r="G116" s="32">
        <f t="shared" si="33"/>
        <v>100</v>
      </c>
      <c r="H116" s="5">
        <f t="shared" si="34"/>
        <v>4356</v>
      </c>
      <c r="I116" s="5">
        <v>3630000</v>
      </c>
      <c r="J116" s="34">
        <f t="shared" si="35"/>
        <v>1.1999999999999999E-3</v>
      </c>
      <c r="K116" s="3">
        <v>1</v>
      </c>
      <c r="L116" s="3">
        <v>1</v>
      </c>
      <c r="M116" s="3">
        <f t="shared" si="36"/>
        <v>1.1999999999999999E-3</v>
      </c>
      <c r="N116" s="73" t="s">
        <v>886</v>
      </c>
      <c r="O116" s="29"/>
      <c r="P116" s="31"/>
      <c r="R116" s="2"/>
    </row>
    <row r="117" spans="1:18" x14ac:dyDescent="0.25">
      <c r="A117" s="76" t="s">
        <v>888</v>
      </c>
      <c r="B117" s="36" t="s">
        <v>889</v>
      </c>
      <c r="C117" s="38" t="s">
        <v>724</v>
      </c>
      <c r="D117" s="72" t="s">
        <v>836</v>
      </c>
      <c r="E117" s="6"/>
      <c r="F117" s="6">
        <v>0.1</v>
      </c>
      <c r="G117" s="32">
        <f t="shared" si="33"/>
        <v>100</v>
      </c>
      <c r="H117" s="5">
        <f t="shared" si="34"/>
        <v>4356</v>
      </c>
      <c r="I117" s="5">
        <v>41000</v>
      </c>
      <c r="J117" s="34">
        <f t="shared" si="35"/>
        <v>0.10624390243902439</v>
      </c>
      <c r="K117" s="3">
        <v>1</v>
      </c>
      <c r="L117" s="3">
        <v>1</v>
      </c>
      <c r="M117" s="3">
        <f t="shared" si="36"/>
        <v>0.10624390243902439</v>
      </c>
      <c r="N117" s="73" t="s">
        <v>889</v>
      </c>
      <c r="O117" s="29"/>
      <c r="P117" s="31"/>
      <c r="R117" s="2"/>
    </row>
    <row r="118" spans="1:18" x14ac:dyDescent="0.25">
      <c r="A118" s="76" t="s">
        <v>890</v>
      </c>
      <c r="B118" s="36" t="s">
        <v>891</v>
      </c>
      <c r="C118" s="38" t="s">
        <v>593</v>
      </c>
      <c r="D118" s="72" t="s">
        <v>836</v>
      </c>
      <c r="E118" s="6"/>
      <c r="F118" s="6">
        <v>0.1</v>
      </c>
      <c r="G118" s="32">
        <f t="shared" si="33"/>
        <v>100</v>
      </c>
      <c r="H118" s="5">
        <f t="shared" si="34"/>
        <v>4356</v>
      </c>
      <c r="I118" s="5">
        <v>120000</v>
      </c>
      <c r="J118" s="34">
        <f t="shared" si="35"/>
        <v>3.6299999999999999E-2</v>
      </c>
      <c r="K118" s="3">
        <v>1</v>
      </c>
      <c r="L118" s="3">
        <v>1</v>
      </c>
      <c r="M118" s="3">
        <f t="shared" si="36"/>
        <v>3.6299999999999999E-2</v>
      </c>
      <c r="N118" s="73" t="s">
        <v>1070</v>
      </c>
      <c r="O118" s="29"/>
      <c r="P118" s="31"/>
      <c r="R118" s="2"/>
    </row>
    <row r="119" spans="1:18" x14ac:dyDescent="0.25">
      <c r="A119" s="76" t="s">
        <v>894</v>
      </c>
      <c r="B119" s="36" t="s">
        <v>892</v>
      </c>
      <c r="C119" s="38" t="s">
        <v>893</v>
      </c>
      <c r="D119" s="72" t="s">
        <v>836</v>
      </c>
      <c r="E119" s="6"/>
      <c r="F119" s="6">
        <v>0.1</v>
      </c>
      <c r="G119" s="32">
        <f t="shared" si="33"/>
        <v>100</v>
      </c>
      <c r="H119" s="5">
        <f t="shared" si="34"/>
        <v>4356</v>
      </c>
      <c r="I119" s="5">
        <v>500000</v>
      </c>
      <c r="J119" s="34">
        <f t="shared" si="35"/>
        <v>8.7119999999999993E-3</v>
      </c>
      <c r="K119" s="3">
        <v>1</v>
      </c>
      <c r="L119" s="3">
        <v>1</v>
      </c>
      <c r="M119" s="3">
        <f t="shared" si="36"/>
        <v>8.7119999999999993E-3</v>
      </c>
      <c r="N119" s="73" t="s">
        <v>892</v>
      </c>
      <c r="O119" s="29"/>
      <c r="P119" s="31"/>
      <c r="R119" s="2"/>
    </row>
    <row r="120" spans="1:18" x14ac:dyDescent="0.25">
      <c r="A120" s="76" t="s">
        <v>895</v>
      </c>
      <c r="B120" s="36" t="s">
        <v>896</v>
      </c>
      <c r="C120" s="38" t="s">
        <v>611</v>
      </c>
      <c r="D120" s="72" t="s">
        <v>836</v>
      </c>
      <c r="E120" s="6"/>
      <c r="F120" s="6">
        <v>0.1</v>
      </c>
      <c r="G120" s="32">
        <f t="shared" si="33"/>
        <v>100</v>
      </c>
      <c r="H120" s="5">
        <f t="shared" si="34"/>
        <v>4356</v>
      </c>
      <c r="I120" s="5">
        <v>1030400</v>
      </c>
      <c r="J120" s="34">
        <f t="shared" si="35"/>
        <v>4.2274844720496894E-3</v>
      </c>
      <c r="K120" s="3">
        <v>1</v>
      </c>
      <c r="L120" s="3">
        <v>1</v>
      </c>
      <c r="M120" s="3">
        <f t="shared" si="36"/>
        <v>4.2274844720496894E-3</v>
      </c>
      <c r="N120" s="73" t="s">
        <v>1071</v>
      </c>
      <c r="O120" s="29"/>
      <c r="P120" s="31"/>
      <c r="R120" s="2"/>
    </row>
    <row r="121" spans="1:18" x14ac:dyDescent="0.25">
      <c r="A121" s="76" t="s">
        <v>897</v>
      </c>
      <c r="B121" s="36" t="s">
        <v>898</v>
      </c>
      <c r="C121" s="38" t="s">
        <v>634</v>
      </c>
      <c r="D121" s="72" t="s">
        <v>836</v>
      </c>
      <c r="E121" s="6"/>
      <c r="F121" s="6">
        <v>0.1</v>
      </c>
      <c r="G121" s="32">
        <f t="shared" si="33"/>
        <v>100</v>
      </c>
      <c r="H121" s="5">
        <f t="shared" si="34"/>
        <v>4356</v>
      </c>
      <c r="I121" s="5">
        <v>76000</v>
      </c>
      <c r="J121" s="34">
        <f t="shared" si="35"/>
        <v>5.7315789473684209E-2</v>
      </c>
      <c r="K121" s="3">
        <v>1</v>
      </c>
      <c r="L121" s="3">
        <v>1</v>
      </c>
      <c r="M121" s="3">
        <f t="shared" si="36"/>
        <v>5.7315789473684209E-2</v>
      </c>
      <c r="N121" s="73" t="s">
        <v>898</v>
      </c>
      <c r="O121" s="29"/>
      <c r="P121" s="31"/>
      <c r="R121" s="2"/>
    </row>
    <row r="122" spans="1:18" x14ac:dyDescent="0.25">
      <c r="A122" s="76" t="s">
        <v>899</v>
      </c>
      <c r="B122" s="36" t="s">
        <v>900</v>
      </c>
      <c r="C122" s="38" t="s">
        <v>659</v>
      </c>
      <c r="D122" s="72" t="s">
        <v>836</v>
      </c>
      <c r="E122" s="6"/>
      <c r="F122" s="6">
        <v>0.1</v>
      </c>
      <c r="G122" s="32">
        <f t="shared" si="33"/>
        <v>100</v>
      </c>
      <c r="H122" s="5">
        <f t="shared" si="34"/>
        <v>4356</v>
      </c>
      <c r="I122" s="5">
        <v>74500</v>
      </c>
      <c r="J122" s="34">
        <f t="shared" si="35"/>
        <v>5.8469798657718119E-2</v>
      </c>
      <c r="K122" s="3">
        <v>1</v>
      </c>
      <c r="L122" s="3">
        <v>1</v>
      </c>
      <c r="M122" s="3">
        <f t="shared" si="36"/>
        <v>5.8469798657718119E-2</v>
      </c>
      <c r="N122" s="73" t="s">
        <v>1072</v>
      </c>
      <c r="O122" s="29"/>
      <c r="P122" s="31"/>
      <c r="R122" s="2"/>
    </row>
    <row r="123" spans="1:18" x14ac:dyDescent="0.25">
      <c r="A123" s="76" t="s">
        <v>901</v>
      </c>
      <c r="B123" s="36" t="s">
        <v>902</v>
      </c>
      <c r="C123" s="38" t="s">
        <v>634</v>
      </c>
      <c r="D123" s="72" t="s">
        <v>836</v>
      </c>
      <c r="E123" s="6"/>
      <c r="F123" s="6">
        <v>0.1</v>
      </c>
      <c r="G123" s="32">
        <f t="shared" si="33"/>
        <v>100</v>
      </c>
      <c r="H123" s="5">
        <f t="shared" si="34"/>
        <v>4356</v>
      </c>
      <c r="I123" s="5">
        <v>75000</v>
      </c>
      <c r="J123" s="34">
        <f t="shared" si="35"/>
        <v>5.808E-2</v>
      </c>
      <c r="K123" s="3">
        <v>1</v>
      </c>
      <c r="L123" s="3">
        <v>1</v>
      </c>
      <c r="M123" s="3">
        <f t="shared" si="36"/>
        <v>5.808E-2</v>
      </c>
      <c r="N123" s="73" t="s">
        <v>902</v>
      </c>
      <c r="O123" s="29"/>
      <c r="P123" s="31"/>
      <c r="R123" s="2"/>
    </row>
    <row r="124" spans="1:18" x14ac:dyDescent="0.25">
      <c r="A124" s="76" t="s">
        <v>903</v>
      </c>
      <c r="B124" s="36" t="s">
        <v>904</v>
      </c>
      <c r="C124" s="38" t="s">
        <v>634</v>
      </c>
      <c r="D124" s="72" t="s">
        <v>836</v>
      </c>
      <c r="E124" s="6"/>
      <c r="F124" s="6">
        <v>0.1</v>
      </c>
      <c r="G124" s="32">
        <f t="shared" si="33"/>
        <v>100</v>
      </c>
      <c r="H124" s="5">
        <f t="shared" si="34"/>
        <v>4356</v>
      </c>
      <c r="I124" s="5">
        <v>262200</v>
      </c>
      <c r="J124" s="34">
        <f t="shared" si="35"/>
        <v>1.6613272311212814E-2</v>
      </c>
      <c r="K124" s="3">
        <v>1</v>
      </c>
      <c r="L124" s="3">
        <v>1</v>
      </c>
      <c r="M124" s="3">
        <f t="shared" si="36"/>
        <v>1.6613272311212814E-2</v>
      </c>
      <c r="N124" s="73" t="s">
        <v>904</v>
      </c>
      <c r="O124" s="29"/>
      <c r="P124" s="31"/>
      <c r="R124" s="2"/>
    </row>
    <row r="125" spans="1:18" x14ac:dyDescent="0.25">
      <c r="A125" s="76" t="s">
        <v>906</v>
      </c>
      <c r="B125" s="36" t="s">
        <v>905</v>
      </c>
      <c r="C125" s="38" t="s">
        <v>910</v>
      </c>
      <c r="D125" s="72" t="s">
        <v>602</v>
      </c>
      <c r="E125" s="6"/>
      <c r="F125" s="6">
        <v>0.1</v>
      </c>
      <c r="G125" s="32">
        <f t="shared" si="33"/>
        <v>100</v>
      </c>
      <c r="H125" s="5">
        <f t="shared" si="34"/>
        <v>4356</v>
      </c>
      <c r="I125" s="5">
        <v>15600</v>
      </c>
      <c r="J125" s="34">
        <f t="shared" si="35"/>
        <v>0.27923076923076923</v>
      </c>
      <c r="K125" s="3">
        <v>1</v>
      </c>
      <c r="L125" s="3">
        <v>1</v>
      </c>
      <c r="M125" s="3">
        <f t="shared" si="36"/>
        <v>0.27923076923076923</v>
      </c>
      <c r="N125" s="73" t="s">
        <v>1073</v>
      </c>
      <c r="O125" s="29"/>
      <c r="P125" s="31"/>
      <c r="R125" s="2"/>
    </row>
    <row r="126" spans="1:18" x14ac:dyDescent="0.25">
      <c r="A126" s="76" t="s">
        <v>907</v>
      </c>
      <c r="B126" s="36" t="s">
        <v>908</v>
      </c>
      <c r="C126" s="38" t="s">
        <v>909</v>
      </c>
      <c r="D126" s="72" t="s">
        <v>602</v>
      </c>
      <c r="E126" s="6"/>
      <c r="F126" s="6">
        <v>0.1</v>
      </c>
      <c r="G126" s="32">
        <f t="shared" si="33"/>
        <v>100</v>
      </c>
      <c r="H126" s="5">
        <f t="shared" si="34"/>
        <v>4356</v>
      </c>
      <c r="I126" s="5">
        <v>414000</v>
      </c>
      <c r="J126" s="34">
        <f t="shared" si="35"/>
        <v>1.0521739130434783E-2</v>
      </c>
      <c r="K126" s="3">
        <v>1</v>
      </c>
      <c r="L126" s="3">
        <v>1</v>
      </c>
      <c r="M126" s="3">
        <f t="shared" si="36"/>
        <v>1.0521739130434783E-2</v>
      </c>
      <c r="N126" s="73" t="s">
        <v>1074</v>
      </c>
      <c r="O126" s="29"/>
      <c r="P126" s="31"/>
      <c r="R126" s="2"/>
    </row>
    <row r="127" spans="1:18" x14ac:dyDescent="0.25">
      <c r="A127" s="76" t="s">
        <v>911</v>
      </c>
      <c r="B127" s="36" t="s">
        <v>912</v>
      </c>
      <c r="C127" s="38" t="s">
        <v>915</v>
      </c>
      <c r="D127" s="72" t="s">
        <v>559</v>
      </c>
      <c r="E127" s="6"/>
      <c r="F127" s="6">
        <v>0.1</v>
      </c>
      <c r="G127" s="32">
        <f t="shared" si="33"/>
        <v>100</v>
      </c>
      <c r="H127" s="5">
        <f t="shared" si="34"/>
        <v>4356</v>
      </c>
      <c r="I127" s="5">
        <v>260000</v>
      </c>
      <c r="J127" s="34">
        <f t="shared" si="35"/>
        <v>1.6753846153846154E-2</v>
      </c>
      <c r="K127" s="3">
        <v>1</v>
      </c>
      <c r="L127" s="3">
        <v>1</v>
      </c>
      <c r="M127" s="3">
        <f t="shared" si="36"/>
        <v>1.6753846153846154E-2</v>
      </c>
      <c r="N127" s="73" t="s">
        <v>912</v>
      </c>
      <c r="O127" s="29"/>
      <c r="P127" s="31"/>
      <c r="R127" s="2"/>
    </row>
    <row r="128" spans="1:18" x14ac:dyDescent="0.25">
      <c r="A128" s="76" t="s">
        <v>913</v>
      </c>
      <c r="B128" s="36" t="s">
        <v>914</v>
      </c>
      <c r="C128" s="38" t="s">
        <v>916</v>
      </c>
      <c r="D128" s="72" t="s">
        <v>559</v>
      </c>
      <c r="E128" s="6"/>
      <c r="F128" s="6">
        <v>0.1</v>
      </c>
      <c r="G128" s="32">
        <f>F128/F$26*100</f>
        <v>100</v>
      </c>
      <c r="H128" s="5">
        <f>F128*43560</f>
        <v>4356</v>
      </c>
      <c r="I128" s="5">
        <v>114060</v>
      </c>
      <c r="J128" s="34">
        <f>H128/I128</f>
        <v>3.8190426091530776E-2</v>
      </c>
      <c r="K128" s="3">
        <v>1</v>
      </c>
      <c r="L128" s="3">
        <v>1</v>
      </c>
      <c r="M128" s="3">
        <f>J128/(K128*L128)</f>
        <v>3.8190426091530776E-2</v>
      </c>
      <c r="N128" s="73" t="s">
        <v>1075</v>
      </c>
      <c r="O128" s="29"/>
      <c r="P128" s="31"/>
      <c r="R128" s="2"/>
    </row>
    <row r="129" spans="1:18" x14ac:dyDescent="0.25">
      <c r="A129" s="76" t="s">
        <v>917</v>
      </c>
      <c r="B129" s="36" t="s">
        <v>918</v>
      </c>
      <c r="C129" s="38" t="s">
        <v>919</v>
      </c>
      <c r="D129" s="72" t="s">
        <v>836</v>
      </c>
      <c r="E129" s="6"/>
      <c r="F129" s="6">
        <v>0.1</v>
      </c>
      <c r="G129" s="32">
        <f>F129/F$26*100</f>
        <v>100</v>
      </c>
      <c r="H129" s="5">
        <f>F129*43560</f>
        <v>4356</v>
      </c>
      <c r="I129" s="5">
        <v>3450000</v>
      </c>
      <c r="J129" s="34">
        <f>H129/I129</f>
        <v>1.262608695652174E-3</v>
      </c>
      <c r="K129" s="3">
        <v>1</v>
      </c>
      <c r="L129" s="3">
        <v>1</v>
      </c>
      <c r="M129" s="3">
        <f>J129/(K129*L129)</f>
        <v>1.262608695652174E-3</v>
      </c>
      <c r="N129" s="73" t="s">
        <v>918</v>
      </c>
      <c r="O129" s="29"/>
      <c r="P129" s="31"/>
      <c r="R129" s="2"/>
    </row>
    <row r="130" spans="1:18" x14ac:dyDescent="0.25">
      <c r="A130" s="76" t="s">
        <v>920</v>
      </c>
      <c r="B130" s="36" t="s">
        <v>921</v>
      </c>
      <c r="C130" s="74">
        <v>43139</v>
      </c>
      <c r="D130" s="72" t="s">
        <v>605</v>
      </c>
      <c r="E130" s="6"/>
      <c r="F130" s="6">
        <v>0.1</v>
      </c>
      <c r="G130" s="32">
        <f>F130/F$26*100</f>
        <v>100</v>
      </c>
      <c r="H130" s="5">
        <f>F130*43560</f>
        <v>4356</v>
      </c>
      <c r="I130" s="5">
        <v>3000000</v>
      </c>
      <c r="J130" s="34">
        <f>H130/I130</f>
        <v>1.4519999999999999E-3</v>
      </c>
      <c r="K130" s="3">
        <v>1</v>
      </c>
      <c r="L130" s="3">
        <v>1</v>
      </c>
      <c r="M130" s="3">
        <f>J130/(K130*L130)</f>
        <v>1.4519999999999999E-3</v>
      </c>
      <c r="N130" s="73" t="s">
        <v>921</v>
      </c>
      <c r="O130" s="29"/>
      <c r="P130" s="31"/>
      <c r="R130" s="2"/>
    </row>
    <row r="131" spans="1:18" x14ac:dyDescent="0.25">
      <c r="A131" s="76" t="s">
        <v>922</v>
      </c>
      <c r="B131" s="36" t="s">
        <v>923</v>
      </c>
      <c r="C131" s="74">
        <v>43146</v>
      </c>
      <c r="D131" s="72" t="s">
        <v>836</v>
      </c>
      <c r="E131" s="6"/>
      <c r="F131" s="6">
        <v>0.1</v>
      </c>
      <c r="G131" s="32">
        <f>F131/F$26*100</f>
        <v>100</v>
      </c>
      <c r="H131" s="5">
        <f>F131*43560</f>
        <v>4356</v>
      </c>
      <c r="I131" s="5">
        <v>281500</v>
      </c>
      <c r="J131" s="34">
        <f>H131/I131</f>
        <v>1.5474245115452931E-2</v>
      </c>
      <c r="K131" s="3">
        <v>1</v>
      </c>
      <c r="L131" s="3">
        <v>1</v>
      </c>
      <c r="M131" s="3">
        <f>J131/(K131*L131)</f>
        <v>1.5474245115452931E-2</v>
      </c>
      <c r="N131" s="73" t="s">
        <v>923</v>
      </c>
      <c r="O131" s="29"/>
      <c r="P131" s="31"/>
      <c r="R131" s="2"/>
    </row>
    <row r="132" spans="1:18" x14ac:dyDescent="0.25">
      <c r="A132" s="76" t="s">
        <v>924</v>
      </c>
      <c r="B132" s="36" t="s">
        <v>925</v>
      </c>
      <c r="C132" s="38" t="s">
        <v>926</v>
      </c>
      <c r="D132" s="72" t="s">
        <v>927</v>
      </c>
      <c r="E132" s="6"/>
      <c r="F132" s="6">
        <v>0.1</v>
      </c>
      <c r="G132" s="32">
        <f>F132/F$26*100</f>
        <v>100</v>
      </c>
      <c r="H132" s="5">
        <f>F132*43560</f>
        <v>4356</v>
      </c>
      <c r="I132" s="5">
        <v>15230</v>
      </c>
      <c r="J132" s="34">
        <f>H132/I132</f>
        <v>0.28601444517399871</v>
      </c>
      <c r="K132" s="3">
        <v>1</v>
      </c>
      <c r="L132" s="3">
        <v>1</v>
      </c>
      <c r="M132" s="3">
        <f>J132/(K132*L132)</f>
        <v>0.28601444517399871</v>
      </c>
      <c r="N132" s="73" t="s">
        <v>925</v>
      </c>
      <c r="O132" s="29"/>
      <c r="P132" s="31"/>
      <c r="R132" s="2"/>
    </row>
    <row r="133" spans="1:18" x14ac:dyDescent="0.25">
      <c r="A133" s="76"/>
      <c r="B133" s="36"/>
      <c r="C133" s="38"/>
      <c r="D133" s="72"/>
      <c r="E133" s="6"/>
      <c r="F133" s="6"/>
      <c r="G133" s="32"/>
      <c r="H133" s="5"/>
      <c r="I133" s="5"/>
      <c r="J133" s="34"/>
      <c r="K133" s="3"/>
      <c r="L133" s="3"/>
      <c r="M133" s="3"/>
      <c r="N133" s="73"/>
      <c r="O133" s="29"/>
      <c r="P133" s="31"/>
      <c r="R133" s="2"/>
    </row>
    <row r="134" spans="1:18" x14ac:dyDescent="0.25">
      <c r="A134" s="76"/>
      <c r="B134" s="36"/>
      <c r="C134" s="38"/>
      <c r="D134" s="72"/>
      <c r="E134" s="6"/>
      <c r="F134" s="6"/>
      <c r="G134" s="32"/>
      <c r="H134" s="5"/>
      <c r="I134" s="5"/>
      <c r="J134" s="34"/>
      <c r="K134" s="3"/>
      <c r="L134" s="3"/>
      <c r="M134" s="3"/>
      <c r="N134" s="73"/>
      <c r="O134" s="29"/>
      <c r="P134" s="31"/>
      <c r="R134" s="2"/>
    </row>
    <row r="135" spans="1:18" x14ac:dyDescent="0.25">
      <c r="A135" s="76"/>
      <c r="B135" s="36"/>
      <c r="C135" s="38"/>
      <c r="D135" s="72"/>
      <c r="E135" s="6"/>
      <c r="F135" s="6"/>
      <c r="G135" s="32"/>
      <c r="H135" s="5"/>
      <c r="I135" s="5"/>
      <c r="J135" s="34"/>
      <c r="K135" s="3"/>
      <c r="L135" s="3"/>
      <c r="M135" s="3"/>
      <c r="N135" s="73"/>
      <c r="O135" s="29"/>
      <c r="P135" s="31"/>
      <c r="R135" s="2"/>
    </row>
    <row r="136" spans="1:18" x14ac:dyDescent="0.25">
      <c r="A136" s="76"/>
      <c r="B136" s="36"/>
      <c r="C136" s="38"/>
      <c r="D136" s="72"/>
      <c r="E136" s="6"/>
      <c r="F136" s="6"/>
      <c r="G136" s="32"/>
      <c r="H136" s="5"/>
      <c r="I136" s="5"/>
      <c r="J136" s="34"/>
      <c r="K136" s="3"/>
      <c r="L136" s="3"/>
      <c r="M136" s="3"/>
      <c r="N136" s="73"/>
      <c r="O136" s="29"/>
      <c r="P136" s="31"/>
      <c r="R136" s="2"/>
    </row>
    <row r="137" spans="1:18" x14ac:dyDescent="0.25">
      <c r="A137" s="76"/>
      <c r="B137" s="36"/>
      <c r="C137" s="38"/>
      <c r="D137" s="72"/>
      <c r="E137" s="6"/>
      <c r="F137" s="6"/>
      <c r="G137" s="32"/>
      <c r="H137" s="5"/>
      <c r="I137" s="5"/>
      <c r="J137" s="34"/>
      <c r="K137" s="3"/>
      <c r="L137" s="3"/>
      <c r="M137" s="3"/>
      <c r="N137" s="73"/>
      <c r="O137" s="29"/>
      <c r="P137" s="31"/>
      <c r="R137" s="2"/>
    </row>
    <row r="138" spans="1:18" x14ac:dyDescent="0.25">
      <c r="A138" s="75"/>
    </row>
    <row r="139" spans="1:18" ht="24" customHeight="1" x14ac:dyDescent="0.25">
      <c r="A139" s="70"/>
      <c r="B139" s="27"/>
      <c r="C139" s="27"/>
      <c r="D139" s="27"/>
      <c r="E139" s="27"/>
      <c r="F139" s="27"/>
      <c r="G139" s="27"/>
      <c r="H139" s="27"/>
      <c r="I139" s="27"/>
      <c r="J139" s="27"/>
      <c r="K139" s="27"/>
      <c r="L139" s="27"/>
      <c r="M139" s="27"/>
      <c r="N139" s="27"/>
      <c r="O139" s="27"/>
      <c r="P139" s="27"/>
    </row>
    <row r="140" spans="1:18" ht="18" customHeight="1" x14ac:dyDescent="0.25">
      <c r="A140" s="1"/>
    </row>
    <row r="141" spans="1:18" s="25" customFormat="1" ht="18" customHeight="1" x14ac:dyDescent="0.25">
      <c r="D141" s="72"/>
      <c r="G141" s="26"/>
    </row>
    <row r="142" spans="1:18" s="25" customFormat="1" ht="18" customHeight="1" x14ac:dyDescent="0.25">
      <c r="D142" s="72"/>
      <c r="G142" s="26"/>
    </row>
    <row r="143" spans="1:18" s="25" customFormat="1" ht="18" customHeight="1" x14ac:dyDescent="0.25">
      <c r="D143" s="72"/>
      <c r="G143" s="26"/>
    </row>
    <row r="144" spans="1:18" s="25" customFormat="1" ht="18" customHeight="1" x14ac:dyDescent="0.25">
      <c r="D144" s="72"/>
      <c r="G144" s="26"/>
    </row>
    <row r="145" spans="4:7" s="25" customFormat="1" ht="18" customHeight="1" x14ac:dyDescent="0.25">
      <c r="D145" s="72"/>
      <c r="G145" s="26"/>
    </row>
    <row r="146" spans="4:7" s="25" customFormat="1" ht="18" customHeight="1" x14ac:dyDescent="0.25">
      <c r="D146" s="72"/>
      <c r="G146" s="26"/>
    </row>
    <row r="147" spans="4:7" s="25" customFormat="1" ht="18" customHeight="1" x14ac:dyDescent="0.25">
      <c r="D147" s="72"/>
      <c r="G147" s="26"/>
    </row>
    <row r="148" spans="4:7" s="25" customFormat="1" ht="18" customHeight="1" x14ac:dyDescent="0.25">
      <c r="D148" s="72"/>
      <c r="G148" s="26"/>
    </row>
    <row r="149" spans="4:7" s="25" customFormat="1" ht="18" customHeight="1" x14ac:dyDescent="0.25">
      <c r="D149" s="72"/>
      <c r="G149" s="26"/>
    </row>
    <row r="150" spans="4:7" s="25" customFormat="1" ht="18" customHeight="1" x14ac:dyDescent="0.25">
      <c r="D150" s="72"/>
      <c r="G150" s="26"/>
    </row>
    <row r="151" spans="4:7" s="25" customFormat="1" x14ac:dyDescent="0.25">
      <c r="D151" s="72"/>
      <c r="G151" s="26"/>
    </row>
    <row r="152" spans="4:7" s="25" customFormat="1" x14ac:dyDescent="0.25">
      <c r="D152" s="72"/>
      <c r="G152" s="26"/>
    </row>
    <row r="153" spans="4:7" s="25" customFormat="1" x14ac:dyDescent="0.25">
      <c r="D153" s="72"/>
      <c r="G153" s="26"/>
    </row>
    <row r="154" spans="4:7" s="25" customFormat="1" x14ac:dyDescent="0.25">
      <c r="D154" s="72"/>
      <c r="G154" s="26"/>
    </row>
  </sheetData>
  <hyperlinks>
    <hyperlink ref="N4" r:id="rId1" xr:uid="{9C690B40-55BA-4999-BD0B-5A8C424C0A26}"/>
    <hyperlink ref="N5" r:id="rId2" xr:uid="{8A62C085-49E4-47D4-981F-203405D329E2}"/>
    <hyperlink ref="N6" r:id="rId3" xr:uid="{085C13BA-2E17-41CF-AD95-98EA391E4280}"/>
    <hyperlink ref="N7" r:id="rId4" xr:uid="{523E576E-99A3-49CB-9A3A-033A93508996}"/>
    <hyperlink ref="N8" r:id="rId5" xr:uid="{62F4B911-AD66-4290-A215-31AF05B59010}"/>
    <hyperlink ref="N9" r:id="rId6" xr:uid="{977DA220-08ED-47F8-9E73-A5655D9F230C}"/>
    <hyperlink ref="N10" r:id="rId7" xr:uid="{10AB2342-4565-452D-8E35-56CC6767A453}"/>
    <hyperlink ref="N17" r:id="rId8" xr:uid="{5246AAE4-1ADF-4375-A8F6-EB57CA631CFD}"/>
    <hyperlink ref="N31" r:id="rId9" xr:uid="{63681F12-57BA-43E4-922D-5F590BB2CC7E}"/>
    <hyperlink ref="N51" r:id="rId10" xr:uid="{B06A7EA8-1C98-4C66-8BB7-C6D24265AD54}"/>
    <hyperlink ref="N67" r:id="rId11" xr:uid="{1115733A-43FD-4270-8736-488067B38E7B}"/>
    <hyperlink ref="N77" r:id="rId12" xr:uid="{4C029444-266B-4012-9F17-9AE8D5BF8951}"/>
    <hyperlink ref="N90" r:id="rId13" xr:uid="{A0A8759F-82E1-4BCC-9DFF-3E01A50A126A}"/>
    <hyperlink ref="N91" r:id="rId14" xr:uid="{4F78E2FA-BD8F-4A06-9DD0-0BDCB3C9F456}"/>
    <hyperlink ref="N97" r:id="rId15" xr:uid="{13313CE0-225D-444A-B575-D37B798D3CBB}"/>
    <hyperlink ref="N103" r:id="rId16" xr:uid="{BD77F720-38E3-427F-BF0B-0D997A7FFD75}"/>
    <hyperlink ref="N115" r:id="rId17" xr:uid="{FD65A988-35C8-4F0F-9447-9B70AA875431}"/>
    <hyperlink ref="N119" r:id="rId18" xr:uid="{9D87D9DA-ABE0-4D47-A435-E59FC0599DEA}"/>
    <hyperlink ref="N121" r:id="rId19" xr:uid="{D18AC40D-5E77-4B62-83F1-5ED67A8C7350}"/>
    <hyperlink ref="N117" r:id="rId20" xr:uid="{55376B17-F2F2-4991-BDDB-5C585347903C}"/>
    <hyperlink ref="N116" r:id="rId21" xr:uid="{6354E287-4CCC-4C5B-8CDE-917A4D4720AD}"/>
    <hyperlink ref="N82" r:id="rId22" xr:uid="{01F67F83-CCB4-461C-89CD-76F7713F8440}"/>
    <hyperlink ref="N86" r:id="rId23" xr:uid="{CEE286B6-341C-453D-AAEF-F08C790D4136}"/>
    <hyperlink ref="N11" r:id="rId24" xr:uid="{539AD456-AA92-46A4-B8DE-EBA1E0A58F7E}"/>
    <hyperlink ref="N12" r:id="rId25" xr:uid="{EE27B948-0A29-4852-94FA-64D17A8B3D26}"/>
    <hyperlink ref="N13" r:id="rId26" xr:uid="{0AB6605E-FFFF-47AF-AEEA-7221FBEF1679}"/>
    <hyperlink ref="N14" r:id="rId27" xr:uid="{EADF06BC-0469-4E81-8137-25E4A47239B6}"/>
    <hyperlink ref="N15" r:id="rId28" xr:uid="{94AF51CD-E460-41C6-9C79-3F92E8942AA8}"/>
    <hyperlink ref="N16" r:id="rId29" xr:uid="{287DB866-17A3-4261-AB1F-2B5532DACC65}"/>
    <hyperlink ref="N18" r:id="rId30" xr:uid="{E5AABC59-CE8F-4057-8ECE-263E9DC2DC85}"/>
    <hyperlink ref="N19" r:id="rId31" xr:uid="{9B47AA9F-7784-4D29-897D-E000681CE137}"/>
    <hyperlink ref="N20" r:id="rId32" xr:uid="{884B4269-D287-4BD7-8382-FB7565705EAD}"/>
    <hyperlink ref="N21" r:id="rId33" xr:uid="{B37B102E-4328-4A07-A132-62FF534CDE80}"/>
    <hyperlink ref="N22" r:id="rId34" xr:uid="{C2E4DA9E-3976-47DE-924D-3DB80377EBEF}"/>
    <hyperlink ref="N23" r:id="rId35" xr:uid="{4ADF5135-C9B4-4429-949C-7AE3A8A2A248}"/>
    <hyperlink ref="N24" r:id="rId36" xr:uid="{4DE61C75-E123-4830-A2F4-572434251429}"/>
    <hyperlink ref="N25" r:id="rId37" xr:uid="{194E7541-FC23-487A-80D2-538E1CD57087}"/>
    <hyperlink ref="N26" r:id="rId38" xr:uid="{849212BA-322F-4582-8D9E-70786E20306C}"/>
    <hyperlink ref="N27" r:id="rId39" xr:uid="{5A11492B-E973-4174-9E4D-A7D8AD389FC6}"/>
    <hyperlink ref="N28" r:id="rId40" xr:uid="{366D80C9-E1AB-4C78-8BAD-F8C3467DF929}"/>
    <hyperlink ref="N29" r:id="rId41" xr:uid="{8E24C24E-8C31-42C6-81C2-8152CDB7015C}"/>
    <hyperlink ref="N30" r:id="rId42" xr:uid="{F5E41A52-A313-45BF-AE2B-D4C110E339B9}"/>
    <hyperlink ref="N32" r:id="rId43" xr:uid="{163C7335-A66C-4338-BFD4-C8E0304261C7}"/>
    <hyperlink ref="N33" r:id="rId44" xr:uid="{BE81C072-5B46-4925-A3BB-EF4EEAC414EC}"/>
    <hyperlink ref="N34" r:id="rId45" xr:uid="{AC0EACD5-40A0-499C-928B-9CF3808EB38C}"/>
    <hyperlink ref="N35" r:id="rId46" xr:uid="{B4F1B7C9-D041-4409-8DD0-6AAF8F95927C}"/>
    <hyperlink ref="N36" r:id="rId47" xr:uid="{7A8DB88B-9568-484F-8E12-78F4A1137676}"/>
    <hyperlink ref="N37" r:id="rId48" xr:uid="{8C820678-2019-49AA-8E10-A8E0440C9CBC}"/>
    <hyperlink ref="N38" r:id="rId49" xr:uid="{00CD9F0A-BCF4-4F9D-B4E9-58C92391BE92}"/>
    <hyperlink ref="N39" r:id="rId50" xr:uid="{2A1B352E-82C9-4307-A6E9-F2DC2C2EEDB4}"/>
    <hyperlink ref="N40" r:id="rId51" xr:uid="{E4F00C81-178F-49EE-8C8E-F0DDA56022F5}"/>
    <hyperlink ref="N41" r:id="rId52" xr:uid="{C365FF75-B362-48C7-84AC-7741FF5FA2B2}"/>
    <hyperlink ref="N42" r:id="rId53" xr:uid="{260299AE-7ECB-4081-9FCE-D38C32C571C5}"/>
    <hyperlink ref="N43" r:id="rId54" xr:uid="{64B1A4B9-7F9D-4729-A84A-8BED41027C1C}"/>
    <hyperlink ref="N44" r:id="rId55" xr:uid="{CA52FBA6-42A2-44C6-BAFB-5537909615F0}"/>
    <hyperlink ref="N45" r:id="rId56" xr:uid="{A6ECF8B0-39AF-45C7-BD9C-66B5B76DE027}"/>
    <hyperlink ref="N46" r:id="rId57" xr:uid="{0A4026DE-9DF4-4831-B60E-CAE6A7296A2D}"/>
    <hyperlink ref="N47" r:id="rId58" xr:uid="{2E028CA0-EC63-4226-AC6E-1816C3C280EA}"/>
    <hyperlink ref="N48" r:id="rId59" xr:uid="{52600DC8-18EA-4285-8BD1-23C4A59E85B2}"/>
    <hyperlink ref="N49" r:id="rId60" xr:uid="{C6C9BF6C-7A67-4604-B511-FFA5354539C8}"/>
    <hyperlink ref="N50" r:id="rId61" xr:uid="{86BA009F-AD2D-48BE-97CC-B9B81CEE52DE}"/>
    <hyperlink ref="N52" r:id="rId62" xr:uid="{735C2B83-A157-4A53-AE78-FC07B6AC4F74}"/>
    <hyperlink ref="N53" r:id="rId63" xr:uid="{0E7E9E7A-CBBC-4092-AC79-5804728EAABA}"/>
    <hyperlink ref="N54" r:id="rId64" xr:uid="{7625F600-8369-4329-872B-471483E9D1D9}"/>
    <hyperlink ref="N55" r:id="rId65" xr:uid="{A2427F11-E1A3-4EF9-B593-F8CCE56CD75C}"/>
    <hyperlink ref="N56" r:id="rId66" xr:uid="{1DCD1BFF-3EC7-404D-AF4C-999F5037ED1B}"/>
    <hyperlink ref="N57" r:id="rId67" xr:uid="{60F06EC9-5A6E-4191-B928-9CE83B6EC22E}"/>
    <hyperlink ref="N58" r:id="rId68" xr:uid="{1038B4E7-962B-424E-85AD-D62AC6F27043}"/>
    <hyperlink ref="N59" r:id="rId69" xr:uid="{718A8CF9-83B0-487B-A01A-5B33B5C23DBD}"/>
    <hyperlink ref="N60" r:id="rId70" xr:uid="{A7D2775E-0063-4BC0-9174-A7ED04173290}"/>
    <hyperlink ref="N61" r:id="rId71" xr:uid="{DC67389B-2797-4576-91AE-D3C3ECD568F7}"/>
    <hyperlink ref="N62" r:id="rId72" xr:uid="{7825C208-D02C-48CA-B213-23B9BFD11752}"/>
    <hyperlink ref="N63" r:id="rId73" xr:uid="{E60975DA-7340-4E65-A701-5A8CA038CBA5}"/>
    <hyperlink ref="N64" r:id="rId74" xr:uid="{ADA510D1-7494-4CDC-8C98-8C17FB825FD8}"/>
    <hyperlink ref="N65" r:id="rId75" xr:uid="{8A2E36E2-E8E5-4924-A82B-B7AFEE39F03D}"/>
    <hyperlink ref="N66" r:id="rId76" xr:uid="{B683FA7B-9C6D-44A6-AC85-C2B7436174D2}"/>
    <hyperlink ref="N68" r:id="rId77" xr:uid="{E7C1A27F-377D-47A3-88DD-0B9FE4550EE2}"/>
    <hyperlink ref="N69" r:id="rId78" xr:uid="{96FCF603-D957-4158-97E9-9549C80E6D99}"/>
    <hyperlink ref="N70" r:id="rId79" xr:uid="{F1741602-93B2-4605-AB5E-5FAFA9A3F379}"/>
    <hyperlink ref="N71" r:id="rId80" xr:uid="{B41B1F89-A656-4D41-9E76-B3BE2B1B8216}"/>
    <hyperlink ref="N72" r:id="rId81" xr:uid="{55ED6D55-DDC4-4A0A-9BA6-C04C1B73206E}"/>
    <hyperlink ref="N73" r:id="rId82" xr:uid="{B950C549-6124-445F-B4F8-0178CB9E4D22}"/>
    <hyperlink ref="N74" r:id="rId83" xr:uid="{B9882AC8-64C7-4161-A850-B223160B529D}"/>
    <hyperlink ref="N75" r:id="rId84" xr:uid="{2D77C2A7-E50A-40A2-BC4F-F5A003FFFE1B}"/>
    <hyperlink ref="N76" r:id="rId85" xr:uid="{A91F057D-F16E-4ECC-8DD1-2D433C9CBEE6}"/>
    <hyperlink ref="N78" r:id="rId86" xr:uid="{D3490F52-39D1-44D9-AAA4-AE0D04334594}"/>
    <hyperlink ref="N79" r:id="rId87" xr:uid="{2A9E4329-7390-4E64-8118-00B0C8BC7CB5}"/>
    <hyperlink ref="N80" r:id="rId88" xr:uid="{CD3CD87F-D307-4BEF-80CC-AA2418339A55}"/>
    <hyperlink ref="N81" r:id="rId89" xr:uid="{13523D56-0B04-4562-803D-CDE3F0C5275A}"/>
    <hyperlink ref="N83" r:id="rId90" xr:uid="{F4874E85-F512-4672-9585-E4BEC30CC749}"/>
    <hyperlink ref="N84" r:id="rId91" xr:uid="{91ABC0CF-BDB4-4718-AFD9-7BF170D8FAFE}"/>
    <hyperlink ref="N85" r:id="rId92" xr:uid="{87CECDC2-AAB1-463F-A11B-9774E6D43767}"/>
    <hyperlink ref="N87" r:id="rId93" xr:uid="{69ED8B57-DD09-431B-9DC1-A8E9ECD48882}"/>
    <hyperlink ref="N88" r:id="rId94" xr:uid="{C222922E-AFC9-413D-82F6-4FFB13D1CCE4}"/>
    <hyperlink ref="N89" r:id="rId95" xr:uid="{47100E23-5647-4D90-93FC-6FFEF84869F3}"/>
    <hyperlink ref="N92" r:id="rId96" xr:uid="{FE7A332F-1174-4AE0-8900-5D5A47D81715}"/>
    <hyperlink ref="N93" r:id="rId97" xr:uid="{93B1E66C-8053-442C-8BD1-CD6123EE16A5}"/>
    <hyperlink ref="N94" r:id="rId98" xr:uid="{58F0C278-3C8F-48EA-AD99-4CADCDFA369E}"/>
    <hyperlink ref="N95" r:id="rId99" xr:uid="{675E70C2-A8A0-4FD2-983F-029FDEB7E193}"/>
    <hyperlink ref="N96" r:id="rId100" xr:uid="{FD7EF3EC-94D1-42DC-9A7B-40CF89C6864A}"/>
    <hyperlink ref="N98" r:id="rId101" xr:uid="{4681A14E-A6B6-4AB7-9586-2FCD904FE1D4}"/>
    <hyperlink ref="N99" r:id="rId102" xr:uid="{0DB96273-7B42-4B58-9E73-B3DDA2FACE10}"/>
    <hyperlink ref="N100" r:id="rId103" xr:uid="{82799661-AA60-4A7A-9FF3-048DC6E05E82}"/>
    <hyperlink ref="N101" r:id="rId104" xr:uid="{FB632B12-BACF-4689-8F73-8E965037DEA9}"/>
    <hyperlink ref="N102" r:id="rId105" xr:uid="{77C29FE4-1B76-4D0F-99D7-F925F66D26FE}"/>
    <hyperlink ref="N104" r:id="rId106" xr:uid="{CAC1D9E1-1345-4F75-9D42-7133345C9519}"/>
    <hyperlink ref="N105" r:id="rId107" xr:uid="{43952C37-E3B3-421A-AEEB-2714ECDB17C6}"/>
    <hyperlink ref="N106" r:id="rId108" xr:uid="{A7E8B097-B604-465A-AB6B-9C2538BBEE9B}"/>
    <hyperlink ref="N107" r:id="rId109" xr:uid="{5D07178F-D333-4B3A-B0B4-1CC20900EC0B}"/>
    <hyperlink ref="N108" r:id="rId110" xr:uid="{CFE9D068-1E2E-4337-AB1E-2825B09FC97A}"/>
    <hyperlink ref="N109" r:id="rId111" xr:uid="{4E43EEE4-0C4D-4419-909F-E54ADFDA85A7}"/>
    <hyperlink ref="N110" r:id="rId112" xr:uid="{BA2507C6-A34E-4623-B2A8-AFFEA98188A7}"/>
    <hyperlink ref="N111" r:id="rId113" xr:uid="{5F0953EA-B6FE-4FFF-A726-9DCD40929DED}"/>
    <hyperlink ref="N112" r:id="rId114" xr:uid="{C80A01F5-FD8B-4E36-8D46-E7A635DD6FD3}"/>
    <hyperlink ref="N113" r:id="rId115" xr:uid="{2D3654FA-7905-4516-BF83-291BC1D3FC36}"/>
    <hyperlink ref="N114" r:id="rId116" xr:uid="{3BBF8998-10B8-4017-86A8-CCE5B8D6C212}"/>
    <hyperlink ref="N118" r:id="rId117" xr:uid="{64D88478-7CC3-46B4-86C7-ACC9A9A0351A}"/>
    <hyperlink ref="N120" r:id="rId118" xr:uid="{0CBB4CAA-9D51-41CD-B8C6-CAFEB6296303}"/>
    <hyperlink ref="N122" r:id="rId119" xr:uid="{772829A7-7B5B-4F23-B40E-5E6949444563}"/>
    <hyperlink ref="N123" r:id="rId120" xr:uid="{0E78319A-E353-4C9D-B534-EB3921C35556}"/>
    <hyperlink ref="N124" r:id="rId121" xr:uid="{48243D21-ACD8-4D02-AF7F-7F31CD9F65D1}"/>
    <hyperlink ref="N125" r:id="rId122" xr:uid="{A75FEDCC-4D1A-46A0-8656-8307E39A540F}"/>
    <hyperlink ref="N126" r:id="rId123" xr:uid="{76E6F242-34DD-47E9-AAB4-E69B59D8B922}"/>
    <hyperlink ref="N127" r:id="rId124" xr:uid="{A1030CB3-7F7D-4F92-9815-3795A2F8C93C}"/>
    <hyperlink ref="N128" r:id="rId125" xr:uid="{D2FD0ABE-238E-475A-883A-69DDE6C3AD1D}"/>
    <hyperlink ref="N129" r:id="rId126" xr:uid="{8C27611E-177A-4678-8621-878DBC669F52}"/>
    <hyperlink ref="N130" r:id="rId127" xr:uid="{D26D194F-3AE1-4E16-A661-E30B8FF8D4A6}"/>
    <hyperlink ref="N131" r:id="rId128" xr:uid="{B3B32D1B-8035-40BC-B6F4-423B32E39C03}"/>
    <hyperlink ref="N132" r:id="rId129" xr:uid="{362F0960-5425-4D9B-8C64-54953D603767}"/>
  </hyperlinks>
  <pageMargins left="0" right="0.75" top="1.25" bottom="1" header="0.96375" footer="0.5"/>
  <pageSetup paperSize="17" scale="35" orientation="landscape" r:id="rId130"/>
  <headerFooter alignWithMargins="0">
    <oddHeader>&amp;L&amp;"Arial Black,Regular"&amp;16SEED TABLE WITH LINK TO PLANT INFORMATION - OREGON NATIVES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9671B-8F67-4197-98A5-B82EEB3913AA}">
  <sheetPr>
    <pageSetUpPr fitToPage="1"/>
  </sheetPr>
  <dimension ref="A1:R163"/>
  <sheetViews>
    <sheetView tabSelected="1" view="pageLayout" topLeftCell="N2" zoomScaleNormal="80" workbookViewId="0">
      <selection activeCell="O6" sqref="O6:O7"/>
    </sheetView>
  </sheetViews>
  <sheetFormatPr defaultRowHeight="13.2" x14ac:dyDescent="0.25"/>
  <cols>
    <col min="1" max="1" width="29.44140625" customWidth="1"/>
    <col min="2" max="2" width="24.6640625" customWidth="1"/>
    <col min="3" max="3" width="12.44140625" customWidth="1"/>
    <col min="4" max="4" width="10.88671875" style="6" customWidth="1"/>
    <col min="5" max="5" width="9.5546875" customWidth="1"/>
    <col min="6" max="6" width="13.44140625" customWidth="1"/>
    <col min="7" max="7" width="13.5546875" style="16" customWidth="1"/>
    <col min="8" max="8" width="12.88671875" customWidth="1"/>
    <col min="9" max="9" width="12.5546875" customWidth="1"/>
    <col min="10" max="10" width="11.5546875" customWidth="1"/>
    <col min="11" max="11" width="7" customWidth="1"/>
    <col min="12" max="12" width="6.88671875" customWidth="1"/>
    <col min="13" max="13" width="11.109375" customWidth="1"/>
    <col min="14" max="14" width="40.33203125" customWidth="1"/>
    <col min="15" max="15" width="10.33203125" customWidth="1"/>
    <col min="16" max="16" width="9.6640625" customWidth="1"/>
  </cols>
  <sheetData>
    <row r="1" spans="1:18" ht="28.5" customHeight="1" x14ac:dyDescent="0.4">
      <c r="A1" s="78" t="s">
        <v>777</v>
      </c>
    </row>
    <row r="2" spans="1:18" s="7" customFormat="1" ht="24.9" customHeight="1" x14ac:dyDescent="0.25">
      <c r="A2" s="61" t="s">
        <v>553</v>
      </c>
      <c r="B2" s="62" t="s">
        <v>4</v>
      </c>
      <c r="C2" s="62" t="s">
        <v>16</v>
      </c>
      <c r="D2" s="61" t="s">
        <v>961</v>
      </c>
      <c r="E2" s="61" t="s">
        <v>10</v>
      </c>
      <c r="F2" s="20" t="s">
        <v>1</v>
      </c>
      <c r="G2" s="19" t="s">
        <v>5</v>
      </c>
      <c r="H2" s="21" t="s">
        <v>2</v>
      </c>
      <c r="I2" s="21" t="s">
        <v>0</v>
      </c>
      <c r="J2" s="22" t="s">
        <v>9</v>
      </c>
      <c r="K2" s="22" t="s">
        <v>6</v>
      </c>
      <c r="L2" s="22" t="s">
        <v>7</v>
      </c>
      <c r="M2" s="22" t="s">
        <v>12</v>
      </c>
      <c r="N2" s="63" t="s">
        <v>550</v>
      </c>
      <c r="O2" s="23" t="s">
        <v>551</v>
      </c>
    </row>
    <row r="3" spans="1:18" ht="26.4" x14ac:dyDescent="0.25">
      <c r="A3" s="83" t="s">
        <v>1036</v>
      </c>
      <c r="B3" s="36" t="s">
        <v>1035</v>
      </c>
      <c r="C3" s="38" t="s">
        <v>112</v>
      </c>
      <c r="D3" s="38" t="s">
        <v>36</v>
      </c>
      <c r="E3" s="37" t="s">
        <v>37</v>
      </c>
      <c r="F3" s="6">
        <v>1</v>
      </c>
      <c r="G3" s="32">
        <f t="shared" ref="G3:G34" si="0">F3/F$144*100</f>
        <v>0.74074074074074081</v>
      </c>
      <c r="H3" s="5">
        <f>F3*43560</f>
        <v>43560</v>
      </c>
      <c r="I3" s="5">
        <v>141000</v>
      </c>
      <c r="J3" s="41">
        <f>H3/I3</f>
        <v>0.30893617021276598</v>
      </c>
      <c r="K3" s="3">
        <v>1</v>
      </c>
      <c r="L3" s="3">
        <v>1</v>
      </c>
      <c r="M3" s="3">
        <f>J3/(K3*L3)</f>
        <v>0.30893617021276598</v>
      </c>
      <c r="N3" s="73" t="s">
        <v>1035</v>
      </c>
      <c r="O3" s="29"/>
      <c r="P3" s="31"/>
      <c r="R3" s="2"/>
    </row>
    <row r="4" spans="1:18" x14ac:dyDescent="0.25">
      <c r="A4" s="28" t="s">
        <v>29</v>
      </c>
      <c r="B4" s="36" t="s">
        <v>30</v>
      </c>
      <c r="C4" s="38" t="s">
        <v>31</v>
      </c>
      <c r="D4" s="38" t="s">
        <v>928</v>
      </c>
      <c r="E4" s="37" t="s">
        <v>37</v>
      </c>
      <c r="F4" s="6">
        <v>1</v>
      </c>
      <c r="G4" s="32">
        <f t="shared" si="0"/>
        <v>0.74074074074074081</v>
      </c>
      <c r="H4" s="5">
        <f>F4*43560</f>
        <v>43560</v>
      </c>
      <c r="I4" s="5">
        <v>95000</v>
      </c>
      <c r="J4" s="34">
        <f>H4/I4</f>
        <v>0.45852631578947367</v>
      </c>
      <c r="K4" s="3">
        <v>1</v>
      </c>
      <c r="L4" s="3">
        <v>1</v>
      </c>
      <c r="M4" s="3">
        <f>J4/(K4*L4)</f>
        <v>0.45852631578947367</v>
      </c>
      <c r="N4" s="73" t="s">
        <v>30</v>
      </c>
      <c r="O4" s="29"/>
      <c r="P4" s="31"/>
      <c r="R4" s="2"/>
    </row>
    <row r="5" spans="1:18" x14ac:dyDescent="0.25">
      <c r="A5" s="28" t="s">
        <v>1051</v>
      </c>
      <c r="B5" s="36" t="s">
        <v>285</v>
      </c>
      <c r="C5" s="38" t="s">
        <v>103</v>
      </c>
      <c r="D5" s="38" t="s">
        <v>36</v>
      </c>
      <c r="E5" s="37" t="s">
        <v>93</v>
      </c>
      <c r="F5" s="6">
        <v>1</v>
      </c>
      <c r="G5" s="32">
        <f t="shared" si="0"/>
        <v>0.74074074074074081</v>
      </c>
      <c r="H5" s="5">
        <f>F5*43560</f>
        <v>43560</v>
      </c>
      <c r="I5" s="5">
        <v>150000</v>
      </c>
      <c r="J5" s="41">
        <f>H5/I5</f>
        <v>0.29039999999999999</v>
      </c>
      <c r="K5" s="3">
        <v>1</v>
      </c>
      <c r="L5" s="3">
        <v>1</v>
      </c>
      <c r="M5" s="3">
        <f>J5/(K5*L5)</f>
        <v>0.29039999999999999</v>
      </c>
      <c r="N5" s="73" t="s">
        <v>285</v>
      </c>
      <c r="O5" s="29"/>
      <c r="P5" s="31"/>
      <c r="R5" s="2"/>
    </row>
    <row r="6" spans="1:18" x14ac:dyDescent="0.25">
      <c r="A6" s="39" t="s">
        <v>850</v>
      </c>
      <c r="B6" s="36" t="s">
        <v>28</v>
      </c>
      <c r="C6" s="38" t="s">
        <v>103</v>
      </c>
      <c r="D6" s="38" t="s">
        <v>928</v>
      </c>
      <c r="E6" s="37" t="s">
        <v>37</v>
      </c>
      <c r="F6" s="6">
        <v>1</v>
      </c>
      <c r="G6" s="32">
        <f t="shared" si="0"/>
        <v>0.74074074074074081</v>
      </c>
      <c r="H6" s="5">
        <f t="shared" ref="H6:H12" si="1">F6*43560</f>
        <v>43560</v>
      </c>
      <c r="I6" s="5">
        <v>225000</v>
      </c>
      <c r="J6" s="34">
        <f t="shared" ref="J6:J12" si="2">H6/I6</f>
        <v>0.19359999999999999</v>
      </c>
      <c r="K6" s="3">
        <v>1</v>
      </c>
      <c r="L6" s="3">
        <v>1</v>
      </c>
      <c r="M6" s="3">
        <f t="shared" ref="M6:M31" si="3">J6/(K6*L6)</f>
        <v>0.19359999999999999</v>
      </c>
      <c r="N6" s="73" t="s">
        <v>28</v>
      </c>
      <c r="O6" s="85"/>
      <c r="P6" s="31"/>
      <c r="R6" s="2"/>
    </row>
    <row r="7" spans="1:18" x14ac:dyDescent="0.25">
      <c r="A7" s="28" t="s">
        <v>929</v>
      </c>
      <c r="B7" s="36" t="s">
        <v>931</v>
      </c>
      <c r="C7" s="38" t="s">
        <v>107</v>
      </c>
      <c r="D7" s="38" t="s">
        <v>930</v>
      </c>
      <c r="E7" s="37" t="s">
        <v>38</v>
      </c>
      <c r="F7" s="6">
        <v>1</v>
      </c>
      <c r="G7" s="32">
        <f t="shared" si="0"/>
        <v>0.74074074074074081</v>
      </c>
      <c r="H7" s="5">
        <f t="shared" si="1"/>
        <v>43560</v>
      </c>
      <c r="I7" s="5">
        <v>6129800</v>
      </c>
      <c r="J7" s="34">
        <f t="shared" si="2"/>
        <v>7.1062677411987338E-3</v>
      </c>
      <c r="K7" s="3">
        <v>1</v>
      </c>
      <c r="L7" s="3">
        <v>1</v>
      </c>
      <c r="M7" s="3">
        <f>J7/(K7*L7)</f>
        <v>7.1062677411987338E-3</v>
      </c>
      <c r="N7" s="73" t="s">
        <v>931</v>
      </c>
      <c r="O7" s="85"/>
      <c r="P7" s="31"/>
      <c r="R7" s="2"/>
    </row>
    <row r="8" spans="1:18" x14ac:dyDescent="0.25">
      <c r="A8" s="28" t="s">
        <v>951</v>
      </c>
      <c r="B8" s="36" t="s">
        <v>41</v>
      </c>
      <c r="C8" s="38" t="s">
        <v>107</v>
      </c>
      <c r="D8" s="38" t="s">
        <v>928</v>
      </c>
      <c r="E8" s="37" t="s">
        <v>38</v>
      </c>
      <c r="F8" s="6">
        <v>1</v>
      </c>
      <c r="G8" s="32">
        <f t="shared" si="0"/>
        <v>0.74074074074074081</v>
      </c>
      <c r="H8" s="5">
        <f t="shared" si="1"/>
        <v>43560</v>
      </c>
      <c r="I8" s="5">
        <v>3800000</v>
      </c>
      <c r="J8" s="34">
        <f t="shared" si="2"/>
        <v>1.1463157894736842E-2</v>
      </c>
      <c r="K8" s="3">
        <v>1</v>
      </c>
      <c r="L8" s="3">
        <v>1</v>
      </c>
      <c r="M8" s="3">
        <f t="shared" si="3"/>
        <v>1.1463157894736842E-2</v>
      </c>
      <c r="N8" s="73" t="s">
        <v>41</v>
      </c>
      <c r="O8" s="29"/>
      <c r="P8" s="31"/>
      <c r="R8" s="2"/>
    </row>
    <row r="9" spans="1:18" x14ac:dyDescent="0.25">
      <c r="A9" s="28" t="s">
        <v>42</v>
      </c>
      <c r="B9" s="36" t="s">
        <v>43</v>
      </c>
      <c r="C9" s="38" t="s">
        <v>107</v>
      </c>
      <c r="D9" s="38" t="s">
        <v>928</v>
      </c>
      <c r="E9" s="37" t="s">
        <v>38</v>
      </c>
      <c r="F9" s="6">
        <v>1</v>
      </c>
      <c r="G9" s="32">
        <f t="shared" si="0"/>
        <v>0.74074074074074081</v>
      </c>
      <c r="H9" s="5">
        <f t="shared" si="1"/>
        <v>43560</v>
      </c>
      <c r="I9" s="5">
        <v>4350000</v>
      </c>
      <c r="J9" s="40">
        <f t="shared" si="2"/>
        <v>1.0013793103448276E-2</v>
      </c>
      <c r="K9" s="3">
        <v>1</v>
      </c>
      <c r="L9" s="3">
        <v>1</v>
      </c>
      <c r="M9" s="3">
        <f t="shared" si="3"/>
        <v>1.0013793103448276E-2</v>
      </c>
      <c r="N9" s="73" t="s">
        <v>43</v>
      </c>
      <c r="O9" s="29"/>
      <c r="P9" s="31"/>
      <c r="R9" s="2"/>
    </row>
    <row r="10" spans="1:18" x14ac:dyDescent="0.25">
      <c r="A10" s="28" t="s">
        <v>952</v>
      </c>
      <c r="B10" s="36" t="s">
        <v>44</v>
      </c>
      <c r="C10" s="38" t="s">
        <v>115</v>
      </c>
      <c r="D10" s="38" t="s">
        <v>930</v>
      </c>
      <c r="E10" s="37" t="s">
        <v>45</v>
      </c>
      <c r="F10" s="6">
        <v>1</v>
      </c>
      <c r="G10" s="32">
        <f t="shared" si="0"/>
        <v>0.74074074074074081</v>
      </c>
      <c r="H10" s="5">
        <f t="shared" si="1"/>
        <v>43560</v>
      </c>
      <c r="I10" s="5">
        <v>495000</v>
      </c>
      <c r="J10" s="34">
        <f t="shared" si="2"/>
        <v>8.7999999999999995E-2</v>
      </c>
      <c r="K10" s="3">
        <v>1</v>
      </c>
      <c r="L10" s="3">
        <v>1</v>
      </c>
      <c r="M10" s="3">
        <f t="shared" si="3"/>
        <v>8.7999999999999995E-2</v>
      </c>
      <c r="N10" s="73" t="s">
        <v>44</v>
      </c>
      <c r="O10" s="29"/>
      <c r="P10" s="31"/>
      <c r="R10" s="2"/>
    </row>
    <row r="11" spans="1:18" x14ac:dyDescent="0.25">
      <c r="A11" s="28" t="s">
        <v>46</v>
      </c>
      <c r="B11" s="36" t="s">
        <v>47</v>
      </c>
      <c r="C11" s="38" t="s">
        <v>107</v>
      </c>
      <c r="D11" s="38" t="s">
        <v>960</v>
      </c>
      <c r="E11" s="37" t="s">
        <v>37</v>
      </c>
      <c r="F11" s="6">
        <v>1</v>
      </c>
      <c r="G11" s="32">
        <f t="shared" si="0"/>
        <v>0.74074074074074081</v>
      </c>
      <c r="H11" s="5">
        <f t="shared" si="1"/>
        <v>43560</v>
      </c>
      <c r="I11" s="5">
        <v>130000</v>
      </c>
      <c r="J11" s="34">
        <f t="shared" si="2"/>
        <v>0.33507692307692305</v>
      </c>
      <c r="K11" s="3">
        <v>1</v>
      </c>
      <c r="L11" s="3">
        <v>1</v>
      </c>
      <c r="M11" s="3">
        <f t="shared" si="3"/>
        <v>0.33507692307692305</v>
      </c>
      <c r="N11" s="73" t="s">
        <v>47</v>
      </c>
      <c r="O11" s="29"/>
      <c r="Q11" s="2"/>
    </row>
    <row r="12" spans="1:18" x14ac:dyDescent="0.25">
      <c r="A12" s="28" t="s">
        <v>953</v>
      </c>
      <c r="B12" s="36" t="s">
        <v>49</v>
      </c>
      <c r="C12" s="38" t="s">
        <v>107</v>
      </c>
      <c r="D12" s="38" t="s">
        <v>954</v>
      </c>
      <c r="E12" s="37" t="s">
        <v>37</v>
      </c>
      <c r="F12" s="6">
        <v>1</v>
      </c>
      <c r="G12" s="32">
        <f t="shared" si="0"/>
        <v>0.74074074074074081</v>
      </c>
      <c r="H12" s="5">
        <f t="shared" si="1"/>
        <v>43560</v>
      </c>
      <c r="I12" s="5">
        <v>113000</v>
      </c>
      <c r="J12" s="34">
        <f t="shared" si="2"/>
        <v>0.38548672566371683</v>
      </c>
      <c r="K12" s="3">
        <v>1</v>
      </c>
      <c r="L12" s="3">
        <v>1</v>
      </c>
      <c r="M12" s="3">
        <f t="shared" si="3"/>
        <v>0.38548672566371683</v>
      </c>
      <c r="N12" s="73" t="s">
        <v>49</v>
      </c>
      <c r="O12" s="29"/>
      <c r="Q12" s="2"/>
    </row>
    <row r="13" spans="1:18" x14ac:dyDescent="0.25">
      <c r="A13" s="28" t="s">
        <v>50</v>
      </c>
      <c r="B13" s="36" t="s">
        <v>51</v>
      </c>
      <c r="C13" s="38" t="s">
        <v>97</v>
      </c>
      <c r="D13" s="38" t="s">
        <v>955</v>
      </c>
      <c r="E13" s="37" t="s">
        <v>38</v>
      </c>
      <c r="F13" s="6">
        <v>1</v>
      </c>
      <c r="G13" s="32">
        <f t="shared" si="0"/>
        <v>0.74074074074074081</v>
      </c>
      <c r="H13" s="5">
        <f t="shared" ref="H13:H21" si="4">F13*43560</f>
        <v>43560</v>
      </c>
      <c r="I13" s="5">
        <v>470000</v>
      </c>
      <c r="J13" s="34">
        <f t="shared" ref="J13:J21" si="5">H13/I13</f>
        <v>9.2680851063829783E-2</v>
      </c>
      <c r="K13" s="3">
        <v>1</v>
      </c>
      <c r="L13" s="3">
        <v>1</v>
      </c>
      <c r="M13" s="3">
        <f t="shared" si="3"/>
        <v>9.2680851063829783E-2</v>
      </c>
      <c r="N13" s="73" t="s">
        <v>51</v>
      </c>
      <c r="O13" s="29"/>
      <c r="Q13" s="2"/>
    </row>
    <row r="14" spans="1:18" x14ac:dyDescent="0.25">
      <c r="A14" s="28" t="s">
        <v>52</v>
      </c>
      <c r="B14" s="36" t="s">
        <v>53</v>
      </c>
      <c r="C14" s="38" t="s">
        <v>114</v>
      </c>
      <c r="D14" s="38" t="s">
        <v>928</v>
      </c>
      <c r="E14" s="37" t="s">
        <v>54</v>
      </c>
      <c r="F14" s="6">
        <v>1</v>
      </c>
      <c r="G14" s="32">
        <f t="shared" si="0"/>
        <v>0.74074074074074081</v>
      </c>
      <c r="H14" s="5">
        <f t="shared" si="4"/>
        <v>43560</v>
      </c>
      <c r="I14" s="5">
        <v>250000</v>
      </c>
      <c r="J14" s="34">
        <f t="shared" si="5"/>
        <v>0.17424000000000001</v>
      </c>
      <c r="K14" s="3">
        <v>1</v>
      </c>
      <c r="L14" s="3">
        <v>1</v>
      </c>
      <c r="M14" s="3">
        <f t="shared" si="3"/>
        <v>0.17424000000000001</v>
      </c>
      <c r="N14" s="73" t="s">
        <v>53</v>
      </c>
      <c r="O14" s="29"/>
      <c r="Q14" s="2"/>
    </row>
    <row r="15" spans="1:18" x14ac:dyDescent="0.25">
      <c r="A15" s="28" t="s">
        <v>18</v>
      </c>
      <c r="B15" s="36" t="s">
        <v>55</v>
      </c>
      <c r="C15" s="38" t="s">
        <v>107</v>
      </c>
      <c r="D15" s="38" t="s">
        <v>928</v>
      </c>
      <c r="E15" s="37" t="s">
        <v>54</v>
      </c>
      <c r="F15" s="6">
        <v>1</v>
      </c>
      <c r="G15" s="32">
        <f t="shared" si="0"/>
        <v>0.74074074074074081</v>
      </c>
      <c r="H15" s="5">
        <f t="shared" si="4"/>
        <v>43560</v>
      </c>
      <c r="I15" s="5">
        <v>1150000</v>
      </c>
      <c r="J15" s="34">
        <f t="shared" si="5"/>
        <v>3.7878260869565215E-2</v>
      </c>
      <c r="K15" s="3">
        <v>1</v>
      </c>
      <c r="L15" s="3">
        <v>1</v>
      </c>
      <c r="M15" s="3">
        <f t="shared" si="3"/>
        <v>3.7878260869565215E-2</v>
      </c>
      <c r="N15" s="80" t="s">
        <v>55</v>
      </c>
      <c r="O15" s="29"/>
      <c r="Q15" s="2"/>
    </row>
    <row r="16" spans="1:18" x14ac:dyDescent="0.25">
      <c r="A16" s="2" t="s">
        <v>1045</v>
      </c>
      <c r="B16" s="36" t="s">
        <v>1046</v>
      </c>
      <c r="C16" s="38" t="s">
        <v>268</v>
      </c>
      <c r="D16" s="38" t="s">
        <v>36</v>
      </c>
      <c r="E16" s="37" t="s">
        <v>54</v>
      </c>
      <c r="F16" s="6">
        <v>1</v>
      </c>
      <c r="G16" s="32">
        <f t="shared" si="0"/>
        <v>0.74074074074074081</v>
      </c>
      <c r="H16" s="5">
        <f t="shared" si="4"/>
        <v>43560</v>
      </c>
      <c r="I16" s="5">
        <v>550000</v>
      </c>
      <c r="J16" s="41">
        <f t="shared" si="5"/>
        <v>7.9200000000000007E-2</v>
      </c>
      <c r="K16" s="3">
        <v>1</v>
      </c>
      <c r="L16" s="3">
        <v>1</v>
      </c>
      <c r="M16" s="3">
        <f t="shared" si="3"/>
        <v>7.9200000000000007E-2</v>
      </c>
      <c r="N16" s="80" t="s">
        <v>1046</v>
      </c>
      <c r="O16" s="29"/>
      <c r="Q16" s="2"/>
    </row>
    <row r="17" spans="1:17" x14ac:dyDescent="0.25">
      <c r="A17" s="28" t="s">
        <v>56</v>
      </c>
      <c r="B17" s="36" t="s">
        <v>57</v>
      </c>
      <c r="C17" s="38" t="s">
        <v>109</v>
      </c>
      <c r="D17" s="38" t="s">
        <v>958</v>
      </c>
      <c r="E17" s="37" t="s">
        <v>37</v>
      </c>
      <c r="F17" s="6">
        <v>1</v>
      </c>
      <c r="G17" s="32">
        <f t="shared" si="0"/>
        <v>0.74074074074074081</v>
      </c>
      <c r="H17" s="5">
        <f t="shared" si="4"/>
        <v>43560</v>
      </c>
      <c r="I17" s="5">
        <v>414000</v>
      </c>
      <c r="J17" s="34">
        <f t="shared" si="5"/>
        <v>0.10521739130434783</v>
      </c>
      <c r="K17" s="3">
        <v>1</v>
      </c>
      <c r="L17" s="3">
        <v>1</v>
      </c>
      <c r="M17" s="3">
        <f t="shared" si="3"/>
        <v>0.10521739130434783</v>
      </c>
      <c r="N17" s="80" t="s">
        <v>57</v>
      </c>
      <c r="O17" s="29"/>
      <c r="Q17" s="2"/>
    </row>
    <row r="18" spans="1:17" x14ac:dyDescent="0.25">
      <c r="A18" s="28" t="s">
        <v>262</v>
      </c>
      <c r="B18" s="36" t="s">
        <v>263</v>
      </c>
      <c r="C18" s="38" t="s">
        <v>264</v>
      </c>
      <c r="D18" s="38" t="s">
        <v>928</v>
      </c>
      <c r="E18" s="37" t="s">
        <v>54</v>
      </c>
      <c r="F18" s="6">
        <v>1</v>
      </c>
      <c r="G18" s="32">
        <f t="shared" si="0"/>
        <v>0.74074074074074081</v>
      </c>
      <c r="H18" s="5">
        <f t="shared" si="4"/>
        <v>43560</v>
      </c>
      <c r="I18" s="5">
        <v>525000</v>
      </c>
      <c r="J18" s="34">
        <f t="shared" si="5"/>
        <v>8.2971428571428571E-2</v>
      </c>
      <c r="K18" s="3">
        <v>1</v>
      </c>
      <c r="L18" s="3">
        <v>1</v>
      </c>
      <c r="M18" s="3">
        <f t="shared" si="3"/>
        <v>8.2971428571428571E-2</v>
      </c>
      <c r="N18" s="80" t="s">
        <v>263</v>
      </c>
      <c r="O18" s="29"/>
      <c r="Q18" s="2"/>
    </row>
    <row r="19" spans="1:17" x14ac:dyDescent="0.25">
      <c r="A19" s="28" t="s">
        <v>959</v>
      </c>
      <c r="B19" s="36" t="s">
        <v>265</v>
      </c>
      <c r="C19" s="38" t="s">
        <v>107</v>
      </c>
      <c r="D19" s="38" t="s">
        <v>928</v>
      </c>
      <c r="E19" s="37" t="s">
        <v>54</v>
      </c>
      <c r="F19" s="6">
        <v>1</v>
      </c>
      <c r="G19" s="32">
        <f t="shared" si="0"/>
        <v>0.74074074074074081</v>
      </c>
      <c r="H19" s="5">
        <f>F19*43560</f>
        <v>43560</v>
      </c>
      <c r="I19" s="5">
        <v>162200</v>
      </c>
      <c r="J19" s="34">
        <f>H19/I19</f>
        <v>0.26855733662145498</v>
      </c>
      <c r="K19" s="3">
        <v>1</v>
      </c>
      <c r="L19" s="3">
        <v>1</v>
      </c>
      <c r="M19" s="3">
        <f t="shared" si="3"/>
        <v>0.26855733662145498</v>
      </c>
      <c r="N19" s="80" t="s">
        <v>265</v>
      </c>
      <c r="O19" s="29"/>
      <c r="Q19" s="2"/>
    </row>
    <row r="20" spans="1:17" x14ac:dyDescent="0.25">
      <c r="A20" s="28" t="s">
        <v>58</v>
      </c>
      <c r="B20" s="36" t="s">
        <v>59</v>
      </c>
      <c r="C20" s="38" t="s">
        <v>112</v>
      </c>
      <c r="D20" s="38" t="s">
        <v>928</v>
      </c>
      <c r="E20" s="37" t="s">
        <v>37</v>
      </c>
      <c r="F20" s="6">
        <v>1</v>
      </c>
      <c r="G20" s="32">
        <f t="shared" si="0"/>
        <v>0.74074074074074081</v>
      </c>
      <c r="H20" s="5">
        <f t="shared" si="4"/>
        <v>43560</v>
      </c>
      <c r="I20" s="5">
        <v>191000</v>
      </c>
      <c r="J20" s="34">
        <f t="shared" si="5"/>
        <v>0.22806282722513088</v>
      </c>
      <c r="K20" s="3">
        <v>1</v>
      </c>
      <c r="L20" s="3">
        <v>1</v>
      </c>
      <c r="M20" s="3">
        <f t="shared" si="3"/>
        <v>0.22806282722513088</v>
      </c>
      <c r="N20" s="80" t="s">
        <v>59</v>
      </c>
      <c r="O20" s="29"/>
      <c r="Q20" s="2"/>
    </row>
    <row r="21" spans="1:17" x14ac:dyDescent="0.25">
      <c r="A21" s="28" t="s">
        <v>13</v>
      </c>
      <c r="B21" s="36" t="s">
        <v>60</v>
      </c>
      <c r="C21" s="38" t="s">
        <v>111</v>
      </c>
      <c r="D21" s="38" t="s">
        <v>928</v>
      </c>
      <c r="E21" s="37" t="s">
        <v>37</v>
      </c>
      <c r="F21" s="6">
        <v>1</v>
      </c>
      <c r="G21" s="32">
        <f t="shared" si="0"/>
        <v>0.74074074074074081</v>
      </c>
      <c r="H21" s="5">
        <f t="shared" si="4"/>
        <v>43560</v>
      </c>
      <c r="I21" s="5">
        <v>100000</v>
      </c>
      <c r="J21" s="34">
        <f t="shared" si="5"/>
        <v>0.43559999999999999</v>
      </c>
      <c r="K21" s="3">
        <v>1</v>
      </c>
      <c r="L21" s="3">
        <v>1</v>
      </c>
      <c r="M21" s="3">
        <f t="shared" si="3"/>
        <v>0.43559999999999999</v>
      </c>
      <c r="N21" s="80" t="s">
        <v>60</v>
      </c>
      <c r="O21" s="29"/>
      <c r="Q21" s="2"/>
    </row>
    <row r="22" spans="1:17" x14ac:dyDescent="0.25">
      <c r="A22" s="28" t="s">
        <v>61</v>
      </c>
      <c r="B22" s="36" t="s">
        <v>62</v>
      </c>
      <c r="C22" s="38" t="s">
        <v>107</v>
      </c>
      <c r="D22" s="38" t="s">
        <v>928</v>
      </c>
      <c r="E22" s="37" t="s">
        <v>37</v>
      </c>
      <c r="F22" s="6">
        <v>1</v>
      </c>
      <c r="G22" s="32">
        <f t="shared" si="0"/>
        <v>0.74074074074074081</v>
      </c>
      <c r="H22" s="5">
        <f t="shared" ref="H22:H30" si="6">F22*43560</f>
        <v>43560</v>
      </c>
      <c r="I22" s="5">
        <v>90000</v>
      </c>
      <c r="J22" s="34">
        <f t="shared" ref="J22:J30" si="7">H22/I22</f>
        <v>0.48399999999999999</v>
      </c>
      <c r="K22" s="3">
        <v>1</v>
      </c>
      <c r="L22" s="3">
        <v>1</v>
      </c>
      <c r="M22" s="3">
        <f t="shared" si="3"/>
        <v>0.48399999999999999</v>
      </c>
      <c r="N22" s="80" t="s">
        <v>62</v>
      </c>
      <c r="O22" s="29"/>
      <c r="Q22" s="2"/>
    </row>
    <row r="23" spans="1:17" x14ac:dyDescent="0.25">
      <c r="A23" s="28" t="s">
        <v>63</v>
      </c>
      <c r="B23" s="36" t="s">
        <v>64</v>
      </c>
      <c r="C23" s="38" t="s">
        <v>110</v>
      </c>
      <c r="D23" s="38" t="s">
        <v>928</v>
      </c>
      <c r="E23" s="37" t="s">
        <v>37</v>
      </c>
      <c r="F23" s="6">
        <v>1</v>
      </c>
      <c r="G23" s="32">
        <f t="shared" si="0"/>
        <v>0.74074074074074081</v>
      </c>
      <c r="H23" s="5">
        <f t="shared" si="6"/>
        <v>43560</v>
      </c>
      <c r="I23" s="5">
        <v>125000</v>
      </c>
      <c r="J23" s="34">
        <f t="shared" si="7"/>
        <v>0.34848000000000001</v>
      </c>
      <c r="K23" s="3">
        <v>1</v>
      </c>
      <c r="L23" s="3">
        <v>1</v>
      </c>
      <c r="M23" s="3">
        <f t="shared" si="3"/>
        <v>0.34848000000000001</v>
      </c>
      <c r="N23" s="80" t="s">
        <v>64</v>
      </c>
      <c r="O23" s="29"/>
      <c r="Q23" s="2"/>
    </row>
    <row r="24" spans="1:17" x14ac:dyDescent="0.25">
      <c r="A24" s="28" t="s">
        <v>19</v>
      </c>
      <c r="B24" s="36" t="s">
        <v>65</v>
      </c>
      <c r="C24" s="38" t="s">
        <v>103</v>
      </c>
      <c r="D24" s="38" t="s">
        <v>928</v>
      </c>
      <c r="E24" s="37" t="s">
        <v>38</v>
      </c>
      <c r="F24" s="6">
        <v>1</v>
      </c>
      <c r="G24" s="32">
        <f t="shared" si="0"/>
        <v>0.74074074074074081</v>
      </c>
      <c r="H24" s="5">
        <f t="shared" si="6"/>
        <v>43560</v>
      </c>
      <c r="I24" s="5">
        <v>145000</v>
      </c>
      <c r="J24" s="34">
        <f t="shared" si="7"/>
        <v>0.30041379310344829</v>
      </c>
      <c r="K24" s="3">
        <v>1</v>
      </c>
      <c r="L24" s="3">
        <v>1</v>
      </c>
      <c r="M24" s="3">
        <f t="shared" si="3"/>
        <v>0.30041379310344829</v>
      </c>
      <c r="N24" s="80" t="s">
        <v>65</v>
      </c>
      <c r="O24" s="29"/>
      <c r="Q24" s="2"/>
    </row>
    <row r="25" spans="1:17" x14ac:dyDescent="0.25">
      <c r="A25" s="28" t="s">
        <v>66</v>
      </c>
      <c r="B25" s="36" t="s">
        <v>957</v>
      </c>
      <c r="C25" s="38" t="s">
        <v>109</v>
      </c>
      <c r="D25" s="38" t="s">
        <v>956</v>
      </c>
      <c r="E25" s="37" t="s">
        <v>37</v>
      </c>
      <c r="F25" s="6">
        <v>1</v>
      </c>
      <c r="G25" s="32">
        <f t="shared" si="0"/>
        <v>0.74074074074074081</v>
      </c>
      <c r="H25" s="5">
        <f t="shared" si="6"/>
        <v>43560</v>
      </c>
      <c r="I25" s="5">
        <v>56000</v>
      </c>
      <c r="J25" s="34">
        <f t="shared" si="7"/>
        <v>0.7778571428571428</v>
      </c>
      <c r="K25" s="3">
        <v>1</v>
      </c>
      <c r="L25" s="3">
        <v>1</v>
      </c>
      <c r="M25" s="3">
        <f t="shared" si="3"/>
        <v>0.7778571428571428</v>
      </c>
      <c r="N25" s="80" t="s">
        <v>957</v>
      </c>
      <c r="O25" s="29"/>
      <c r="Q25" s="2"/>
    </row>
    <row r="26" spans="1:17" x14ac:dyDescent="0.25">
      <c r="A26" s="28" t="s">
        <v>67</v>
      </c>
      <c r="B26" s="36" t="s">
        <v>68</v>
      </c>
      <c r="C26" s="38" t="s">
        <v>34</v>
      </c>
      <c r="D26" s="38" t="s">
        <v>928</v>
      </c>
      <c r="E26" s="37" t="s">
        <v>38</v>
      </c>
      <c r="F26" s="6">
        <v>1</v>
      </c>
      <c r="G26" s="32">
        <f t="shared" si="0"/>
        <v>0.74074074074074081</v>
      </c>
      <c r="H26" s="5">
        <f t="shared" si="6"/>
        <v>43560</v>
      </c>
      <c r="I26" s="5">
        <v>414000</v>
      </c>
      <c r="J26" s="34">
        <f t="shared" si="7"/>
        <v>0.10521739130434783</v>
      </c>
      <c r="K26" s="3">
        <v>1</v>
      </c>
      <c r="L26" s="3">
        <v>1</v>
      </c>
      <c r="M26" s="3">
        <f t="shared" si="3"/>
        <v>0.10521739130434783</v>
      </c>
      <c r="N26" s="80" t="s">
        <v>68</v>
      </c>
      <c r="O26" s="29"/>
      <c r="Q26" s="2"/>
    </row>
    <row r="27" spans="1:17" x14ac:dyDescent="0.25">
      <c r="A27" s="28" t="s">
        <v>69</v>
      </c>
      <c r="B27" s="36" t="s">
        <v>70</v>
      </c>
      <c r="C27" s="38" t="s">
        <v>108</v>
      </c>
      <c r="D27" s="38" t="s">
        <v>928</v>
      </c>
      <c r="E27" s="37" t="s">
        <v>71</v>
      </c>
      <c r="F27" s="6">
        <v>1</v>
      </c>
      <c r="G27" s="32">
        <f t="shared" si="0"/>
        <v>0.74074074074074081</v>
      </c>
      <c r="H27" s="5">
        <f t="shared" si="6"/>
        <v>43560</v>
      </c>
      <c r="I27" s="5">
        <v>2450000</v>
      </c>
      <c r="J27" s="40">
        <f t="shared" si="7"/>
        <v>1.7779591836734693E-2</v>
      </c>
      <c r="K27" s="3">
        <v>1</v>
      </c>
      <c r="L27" s="3">
        <v>1</v>
      </c>
      <c r="M27" s="3">
        <f t="shared" si="3"/>
        <v>1.7779591836734693E-2</v>
      </c>
      <c r="N27" s="80" t="s">
        <v>70</v>
      </c>
      <c r="O27" s="29"/>
      <c r="Q27" s="2"/>
    </row>
    <row r="28" spans="1:17" x14ac:dyDescent="0.25">
      <c r="A28" s="28" t="s">
        <v>72</v>
      </c>
      <c r="B28" s="36" t="s">
        <v>73</v>
      </c>
      <c r="C28" s="38" t="s">
        <v>107</v>
      </c>
      <c r="D28" s="38" t="s">
        <v>960</v>
      </c>
      <c r="E28" s="37" t="s">
        <v>37</v>
      </c>
      <c r="F28" s="6">
        <v>1</v>
      </c>
      <c r="G28" s="32">
        <f t="shared" si="0"/>
        <v>0.74074074074074081</v>
      </c>
      <c r="H28" s="5">
        <f t="shared" si="6"/>
        <v>43560</v>
      </c>
      <c r="I28" s="5">
        <v>273000</v>
      </c>
      <c r="J28" s="34">
        <f t="shared" si="7"/>
        <v>0.15956043956043955</v>
      </c>
      <c r="K28" s="3">
        <v>1</v>
      </c>
      <c r="L28" s="3">
        <v>1</v>
      </c>
      <c r="M28" s="3">
        <f t="shared" si="3"/>
        <v>0.15956043956043955</v>
      </c>
      <c r="N28" s="80" t="s">
        <v>73</v>
      </c>
      <c r="O28" s="29"/>
      <c r="Q28" s="2"/>
    </row>
    <row r="29" spans="1:17" x14ac:dyDescent="0.25">
      <c r="A29" s="28" t="s">
        <v>74</v>
      </c>
      <c r="B29" s="36" t="s">
        <v>75</v>
      </c>
      <c r="C29" s="38" t="s">
        <v>106</v>
      </c>
      <c r="D29" s="38" t="s">
        <v>928</v>
      </c>
      <c r="E29" s="37" t="s">
        <v>38</v>
      </c>
      <c r="F29" s="6">
        <v>1</v>
      </c>
      <c r="G29" s="32">
        <f t="shared" si="0"/>
        <v>0.74074074074074081</v>
      </c>
      <c r="H29" s="5">
        <f t="shared" si="6"/>
        <v>43560</v>
      </c>
      <c r="I29" s="5">
        <v>385000</v>
      </c>
      <c r="J29" s="34">
        <f t="shared" si="7"/>
        <v>0.11314285714285714</v>
      </c>
      <c r="K29" s="3">
        <v>1</v>
      </c>
      <c r="L29" s="3">
        <v>1</v>
      </c>
      <c r="M29" s="3">
        <f t="shared" si="3"/>
        <v>0.11314285714285714</v>
      </c>
      <c r="N29" s="80" t="s">
        <v>75</v>
      </c>
      <c r="O29" s="29"/>
      <c r="Q29" s="2"/>
    </row>
    <row r="30" spans="1:17" x14ac:dyDescent="0.25">
      <c r="A30" s="28" t="s">
        <v>76</v>
      </c>
      <c r="B30" s="36" t="s">
        <v>77</v>
      </c>
      <c r="C30" s="38" t="s">
        <v>105</v>
      </c>
      <c r="D30" s="38" t="s">
        <v>928</v>
      </c>
      <c r="E30" s="37" t="s">
        <v>37</v>
      </c>
      <c r="F30" s="6">
        <v>1</v>
      </c>
      <c r="G30" s="32">
        <f t="shared" si="0"/>
        <v>0.74074074074074081</v>
      </c>
      <c r="H30" s="5">
        <f t="shared" si="6"/>
        <v>43560</v>
      </c>
      <c r="I30" s="5">
        <v>398000</v>
      </c>
      <c r="J30" s="34">
        <f t="shared" si="7"/>
        <v>0.10944723618090452</v>
      </c>
      <c r="K30" s="3">
        <v>1</v>
      </c>
      <c r="L30" s="3">
        <v>1</v>
      </c>
      <c r="M30" s="3">
        <f t="shared" si="3"/>
        <v>0.10944723618090452</v>
      </c>
      <c r="N30" s="80" t="s">
        <v>77</v>
      </c>
      <c r="O30" s="29"/>
      <c r="Q30" s="2"/>
    </row>
    <row r="31" spans="1:17" x14ac:dyDescent="0.25">
      <c r="A31" s="28" t="s">
        <v>78</v>
      </c>
      <c r="B31" s="36" t="s">
        <v>79</v>
      </c>
      <c r="C31" s="38" t="s">
        <v>104</v>
      </c>
      <c r="D31" s="38" t="s">
        <v>928</v>
      </c>
      <c r="E31" s="37" t="s">
        <v>38</v>
      </c>
      <c r="F31" s="6">
        <v>1</v>
      </c>
      <c r="G31" s="32">
        <f t="shared" si="0"/>
        <v>0.74074074074074081</v>
      </c>
      <c r="H31" s="5">
        <f t="shared" ref="H31:H38" si="8">F31*43560</f>
        <v>43560</v>
      </c>
      <c r="I31" s="5">
        <v>345000</v>
      </c>
      <c r="J31" s="34">
        <f t="shared" ref="J31:J38" si="9">H31/I31</f>
        <v>0.1262608695652174</v>
      </c>
      <c r="K31" s="3">
        <v>1</v>
      </c>
      <c r="L31" s="3">
        <v>1</v>
      </c>
      <c r="M31" s="3">
        <f t="shared" si="3"/>
        <v>0.1262608695652174</v>
      </c>
      <c r="N31" s="80" t="s">
        <v>79</v>
      </c>
      <c r="O31" s="29"/>
      <c r="Q31" s="2"/>
    </row>
    <row r="32" spans="1:17" x14ac:dyDescent="0.25">
      <c r="A32" s="28" t="s">
        <v>80</v>
      </c>
      <c r="B32" s="36" t="s">
        <v>81</v>
      </c>
      <c r="C32" s="38" t="s">
        <v>107</v>
      </c>
      <c r="D32" s="38" t="s">
        <v>928</v>
      </c>
      <c r="E32" s="37" t="s">
        <v>54</v>
      </c>
      <c r="F32" s="6">
        <v>1</v>
      </c>
      <c r="G32" s="32">
        <f t="shared" si="0"/>
        <v>0.74074074074074081</v>
      </c>
      <c r="H32" s="5">
        <f t="shared" si="8"/>
        <v>43560</v>
      </c>
      <c r="I32" s="5">
        <v>485000</v>
      </c>
      <c r="J32" s="34">
        <f t="shared" si="9"/>
        <v>8.9814432989690718E-2</v>
      </c>
      <c r="K32" s="3">
        <v>1</v>
      </c>
      <c r="L32" s="3">
        <v>1</v>
      </c>
      <c r="M32" s="3">
        <f t="shared" ref="M32:M63" si="10">J32/(K32*L32)</f>
        <v>8.9814432989690718E-2</v>
      </c>
      <c r="N32" s="80" t="s">
        <v>81</v>
      </c>
      <c r="O32" s="29"/>
      <c r="Q32" s="2"/>
    </row>
    <row r="33" spans="1:17" x14ac:dyDescent="0.25">
      <c r="A33" s="28" t="s">
        <v>82</v>
      </c>
      <c r="B33" s="36" t="s">
        <v>83</v>
      </c>
      <c r="C33" s="38" t="s">
        <v>103</v>
      </c>
      <c r="D33" s="38" t="s">
        <v>928</v>
      </c>
      <c r="E33" s="37" t="s">
        <v>54</v>
      </c>
      <c r="F33" s="6">
        <v>1</v>
      </c>
      <c r="G33" s="32">
        <f t="shared" si="0"/>
        <v>0.74074074074074081</v>
      </c>
      <c r="H33" s="5">
        <f t="shared" si="8"/>
        <v>43560</v>
      </c>
      <c r="I33" s="5">
        <v>1400000</v>
      </c>
      <c r="J33" s="40">
        <f t="shared" si="9"/>
        <v>3.1114285714285716E-2</v>
      </c>
      <c r="K33" s="3">
        <v>1</v>
      </c>
      <c r="L33" s="3">
        <v>1</v>
      </c>
      <c r="M33" s="3">
        <f t="shared" si="10"/>
        <v>3.1114285714285716E-2</v>
      </c>
      <c r="N33" s="80" t="s">
        <v>83</v>
      </c>
      <c r="O33" s="29"/>
      <c r="Q33" s="2"/>
    </row>
    <row r="34" spans="1:17" x14ac:dyDescent="0.25">
      <c r="A34" s="28" t="s">
        <v>84</v>
      </c>
      <c r="B34" s="36" t="s">
        <v>85</v>
      </c>
      <c r="C34" s="38" t="s">
        <v>102</v>
      </c>
      <c r="D34" s="38" t="s">
        <v>928</v>
      </c>
      <c r="E34" s="37" t="s">
        <v>54</v>
      </c>
      <c r="F34" s="6">
        <v>1</v>
      </c>
      <c r="G34" s="32">
        <f t="shared" si="0"/>
        <v>0.74074074074074081</v>
      </c>
      <c r="H34" s="5">
        <f t="shared" si="8"/>
        <v>43560</v>
      </c>
      <c r="I34" s="5">
        <v>324000</v>
      </c>
      <c r="J34" s="40">
        <f t="shared" si="9"/>
        <v>0.13444444444444445</v>
      </c>
      <c r="K34" s="3">
        <v>1</v>
      </c>
      <c r="L34" s="3">
        <v>1</v>
      </c>
      <c r="M34" s="3">
        <f t="shared" si="10"/>
        <v>0.13444444444444445</v>
      </c>
      <c r="N34" s="80" t="s">
        <v>85</v>
      </c>
      <c r="O34" s="29"/>
      <c r="Q34" s="2"/>
    </row>
    <row r="35" spans="1:17" x14ac:dyDescent="0.25">
      <c r="A35" s="28" t="s">
        <v>86</v>
      </c>
      <c r="B35" s="36" t="s">
        <v>87</v>
      </c>
      <c r="C35" s="38" t="s">
        <v>98</v>
      </c>
      <c r="D35" s="38" t="s">
        <v>928</v>
      </c>
      <c r="E35" s="37" t="s">
        <v>54</v>
      </c>
      <c r="F35" s="6">
        <v>1</v>
      </c>
      <c r="G35" s="32">
        <f t="shared" ref="G35:G66" si="11">F35/F$144*100</f>
        <v>0.74074074074074081</v>
      </c>
      <c r="H35" s="5">
        <f t="shared" si="8"/>
        <v>43560</v>
      </c>
      <c r="I35" s="5">
        <v>525000</v>
      </c>
      <c r="J35" s="40">
        <f t="shared" si="9"/>
        <v>8.2971428571428571E-2</v>
      </c>
      <c r="K35" s="3">
        <v>1</v>
      </c>
      <c r="L35" s="3">
        <v>1</v>
      </c>
      <c r="M35" s="3">
        <f t="shared" si="10"/>
        <v>8.2971428571428571E-2</v>
      </c>
      <c r="N35" s="80" t="s">
        <v>87</v>
      </c>
      <c r="O35" s="29"/>
      <c r="Q35" s="2"/>
    </row>
    <row r="36" spans="1:17" x14ac:dyDescent="0.25">
      <c r="A36" s="28" t="s">
        <v>20</v>
      </c>
      <c r="B36" s="36" t="s">
        <v>88</v>
      </c>
      <c r="C36" s="38" t="s">
        <v>101</v>
      </c>
      <c r="D36" s="38" t="s">
        <v>928</v>
      </c>
      <c r="E36" s="37" t="s">
        <v>54</v>
      </c>
      <c r="F36" s="6">
        <v>1</v>
      </c>
      <c r="G36" s="32">
        <f t="shared" si="11"/>
        <v>0.74074074074074081</v>
      </c>
      <c r="H36" s="5">
        <f t="shared" si="8"/>
        <v>43560</v>
      </c>
      <c r="I36" s="5">
        <v>476000</v>
      </c>
      <c r="J36" s="40">
        <f t="shared" si="9"/>
        <v>9.1512605042016804E-2</v>
      </c>
      <c r="K36" s="3">
        <v>1</v>
      </c>
      <c r="L36" s="3">
        <v>1</v>
      </c>
      <c r="M36" s="3">
        <f t="shared" si="10"/>
        <v>9.1512605042016804E-2</v>
      </c>
      <c r="N36" s="80" t="s">
        <v>88</v>
      </c>
      <c r="O36" s="29"/>
      <c r="Q36" s="2"/>
    </row>
    <row r="37" spans="1:17" x14ac:dyDescent="0.25">
      <c r="A37" s="28" t="s">
        <v>89</v>
      </c>
      <c r="B37" s="36" t="s">
        <v>90</v>
      </c>
      <c r="C37" s="38" t="s">
        <v>100</v>
      </c>
      <c r="D37" s="38" t="s">
        <v>928</v>
      </c>
      <c r="E37" s="37" t="s">
        <v>54</v>
      </c>
      <c r="F37" s="6">
        <v>1</v>
      </c>
      <c r="G37" s="32">
        <f t="shared" si="11"/>
        <v>0.74074074074074081</v>
      </c>
      <c r="H37" s="5">
        <f t="shared" si="8"/>
        <v>43560</v>
      </c>
      <c r="I37" s="5">
        <v>445000</v>
      </c>
      <c r="J37" s="40">
        <f t="shared" si="9"/>
        <v>9.7887640449438207E-2</v>
      </c>
      <c r="K37" s="3">
        <v>1</v>
      </c>
      <c r="L37" s="3">
        <v>1</v>
      </c>
      <c r="M37" s="3">
        <f t="shared" si="10"/>
        <v>9.7887640449438207E-2</v>
      </c>
      <c r="N37" s="80" t="s">
        <v>90</v>
      </c>
      <c r="O37" s="29"/>
      <c r="Q37" s="2"/>
    </row>
    <row r="38" spans="1:17" x14ac:dyDescent="0.25">
      <c r="A38" s="28" t="s">
        <v>91</v>
      </c>
      <c r="B38" s="36" t="s">
        <v>92</v>
      </c>
      <c r="C38" s="38" t="s">
        <v>99</v>
      </c>
      <c r="D38" s="38" t="s">
        <v>928</v>
      </c>
      <c r="E38" s="37" t="s">
        <v>93</v>
      </c>
      <c r="F38" s="6">
        <v>1</v>
      </c>
      <c r="G38" s="32">
        <f t="shared" si="11"/>
        <v>0.74074074074074081</v>
      </c>
      <c r="H38" s="5">
        <f t="shared" si="8"/>
        <v>43560</v>
      </c>
      <c r="I38" s="5">
        <v>91400</v>
      </c>
      <c r="J38" s="40">
        <f t="shared" si="9"/>
        <v>0.47658643326039385</v>
      </c>
      <c r="K38" s="3">
        <v>1</v>
      </c>
      <c r="L38" s="3">
        <v>1</v>
      </c>
      <c r="M38" s="3">
        <f t="shared" si="10"/>
        <v>0.47658643326039385</v>
      </c>
      <c r="N38" s="80" t="s">
        <v>92</v>
      </c>
      <c r="O38" s="29"/>
      <c r="Q38" s="2"/>
    </row>
    <row r="39" spans="1:17" x14ac:dyDescent="0.25">
      <c r="A39" s="28" t="s">
        <v>94</v>
      </c>
      <c r="B39" s="36" t="s">
        <v>95</v>
      </c>
      <c r="C39" s="38" t="s">
        <v>98</v>
      </c>
      <c r="D39" s="38" t="s">
        <v>928</v>
      </c>
      <c r="E39" s="37" t="s">
        <v>54</v>
      </c>
      <c r="F39" s="6">
        <v>1</v>
      </c>
      <c r="G39" s="32">
        <f t="shared" si="11"/>
        <v>0.74074074074074081</v>
      </c>
      <c r="H39" s="5">
        <f t="shared" ref="H39:H47" si="12">F39*43560</f>
        <v>43560</v>
      </c>
      <c r="I39" s="5">
        <v>525000</v>
      </c>
      <c r="J39" s="40">
        <f t="shared" ref="J39:J47" si="13">H39/I39</f>
        <v>8.2971428571428571E-2</v>
      </c>
      <c r="K39" s="3">
        <v>1</v>
      </c>
      <c r="L39" s="3">
        <v>1</v>
      </c>
      <c r="M39" s="3">
        <f t="shared" si="10"/>
        <v>8.2971428571428571E-2</v>
      </c>
      <c r="N39" s="80" t="s">
        <v>95</v>
      </c>
      <c r="O39" s="29"/>
      <c r="Q39" s="2"/>
    </row>
    <row r="40" spans="1:17" x14ac:dyDescent="0.25">
      <c r="A40" s="28" t="s">
        <v>962</v>
      </c>
      <c r="B40" s="36" t="s">
        <v>96</v>
      </c>
      <c r="C40" s="38" t="s">
        <v>97</v>
      </c>
      <c r="D40" s="38" t="s">
        <v>928</v>
      </c>
      <c r="E40" s="37" t="s">
        <v>54</v>
      </c>
      <c r="F40" s="6">
        <v>1</v>
      </c>
      <c r="G40" s="32">
        <f t="shared" si="11"/>
        <v>0.74074074074074081</v>
      </c>
      <c r="H40" s="5">
        <f t="shared" si="12"/>
        <v>43560</v>
      </c>
      <c r="I40" s="5">
        <v>385000</v>
      </c>
      <c r="J40" s="40">
        <f t="shared" si="13"/>
        <v>0.11314285714285714</v>
      </c>
      <c r="K40" s="3">
        <v>1</v>
      </c>
      <c r="L40" s="3">
        <v>1</v>
      </c>
      <c r="M40" s="3">
        <f t="shared" si="10"/>
        <v>0.11314285714285714</v>
      </c>
      <c r="N40" s="80" t="s">
        <v>96</v>
      </c>
      <c r="O40" s="29"/>
      <c r="Q40" s="2"/>
    </row>
    <row r="41" spans="1:17" x14ac:dyDescent="0.25">
      <c r="A41" s="28" t="s">
        <v>963</v>
      </c>
      <c r="B41" s="36" t="s">
        <v>117</v>
      </c>
      <c r="C41" s="38" t="s">
        <v>118</v>
      </c>
      <c r="D41" s="38" t="s">
        <v>928</v>
      </c>
      <c r="E41" s="37" t="s">
        <v>54</v>
      </c>
      <c r="F41" s="6">
        <v>1</v>
      </c>
      <c r="G41" s="32">
        <f t="shared" si="11"/>
        <v>0.74074074074074081</v>
      </c>
      <c r="H41" s="5">
        <f t="shared" si="12"/>
        <v>43560</v>
      </c>
      <c r="I41" s="5">
        <v>400000</v>
      </c>
      <c r="J41" s="40">
        <f t="shared" si="13"/>
        <v>0.1089</v>
      </c>
      <c r="K41" s="3">
        <v>1</v>
      </c>
      <c r="L41" s="3">
        <v>1</v>
      </c>
      <c r="M41" s="3">
        <f t="shared" si="10"/>
        <v>0.1089</v>
      </c>
      <c r="N41" s="80" t="s">
        <v>117</v>
      </c>
      <c r="O41" s="29"/>
      <c r="Q41" s="2"/>
    </row>
    <row r="42" spans="1:17" x14ac:dyDescent="0.25">
      <c r="A42" s="28" t="s">
        <v>964</v>
      </c>
      <c r="B42" s="36" t="s">
        <v>119</v>
      </c>
      <c r="C42" s="38" t="s">
        <v>103</v>
      </c>
      <c r="D42" s="38" t="s">
        <v>928</v>
      </c>
      <c r="E42" s="37" t="s">
        <v>38</v>
      </c>
      <c r="F42" s="6">
        <v>1</v>
      </c>
      <c r="G42" s="32">
        <f t="shared" si="11"/>
        <v>0.74074074074074081</v>
      </c>
      <c r="H42" s="5">
        <f t="shared" si="12"/>
        <v>43560</v>
      </c>
      <c r="I42" s="5">
        <v>510000</v>
      </c>
      <c r="J42" s="40">
        <f t="shared" si="13"/>
        <v>8.5411764705882354E-2</v>
      </c>
      <c r="K42" s="3">
        <v>1</v>
      </c>
      <c r="L42" s="3">
        <v>1</v>
      </c>
      <c r="M42" s="3">
        <f t="shared" si="10"/>
        <v>8.5411764705882354E-2</v>
      </c>
      <c r="N42" s="80" t="s">
        <v>119</v>
      </c>
      <c r="O42" s="29"/>
      <c r="Q42" s="2"/>
    </row>
    <row r="43" spans="1:17" x14ac:dyDescent="0.25">
      <c r="A43" s="28" t="s">
        <v>120</v>
      </c>
      <c r="B43" s="36" t="s">
        <v>121</v>
      </c>
      <c r="C43" s="38" t="s">
        <v>116</v>
      </c>
      <c r="D43" s="38" t="s">
        <v>928</v>
      </c>
      <c r="E43" s="37" t="s">
        <v>38</v>
      </c>
      <c r="F43" s="6">
        <v>1</v>
      </c>
      <c r="G43" s="32">
        <f t="shared" si="11"/>
        <v>0.74074074074074081</v>
      </c>
      <c r="H43" s="5">
        <f t="shared" si="12"/>
        <v>43560</v>
      </c>
      <c r="I43" s="5">
        <v>478000</v>
      </c>
      <c r="J43" s="40">
        <f t="shared" si="13"/>
        <v>9.1129707112970706E-2</v>
      </c>
      <c r="K43" s="3">
        <v>1</v>
      </c>
      <c r="L43" s="3">
        <v>1</v>
      </c>
      <c r="M43" s="3">
        <f t="shared" si="10"/>
        <v>9.1129707112970706E-2</v>
      </c>
      <c r="N43" s="80" t="s">
        <v>121</v>
      </c>
      <c r="O43" s="29"/>
      <c r="Q43" s="2"/>
    </row>
    <row r="44" spans="1:17" x14ac:dyDescent="0.25">
      <c r="A44" s="28" t="s">
        <v>122</v>
      </c>
      <c r="B44" s="36" t="s">
        <v>965</v>
      </c>
      <c r="C44" s="38" t="s">
        <v>110</v>
      </c>
      <c r="D44" s="38" t="s">
        <v>928</v>
      </c>
      <c r="E44" s="37" t="s">
        <v>71</v>
      </c>
      <c r="F44" s="6">
        <v>1</v>
      </c>
      <c r="G44" s="32">
        <f t="shared" si="11"/>
        <v>0.74074074074074081</v>
      </c>
      <c r="H44" s="5">
        <f t="shared" si="12"/>
        <v>43560</v>
      </c>
      <c r="I44" s="5">
        <v>645000</v>
      </c>
      <c r="J44" s="40">
        <f t="shared" si="13"/>
        <v>6.7534883720930236E-2</v>
      </c>
      <c r="K44" s="3">
        <v>1</v>
      </c>
      <c r="L44" s="3">
        <v>1</v>
      </c>
      <c r="M44" s="3">
        <f t="shared" si="10"/>
        <v>6.7534883720930236E-2</v>
      </c>
      <c r="N44" s="80" t="s">
        <v>965</v>
      </c>
      <c r="O44" s="29"/>
      <c r="Q44" s="2"/>
    </row>
    <row r="45" spans="1:17" x14ac:dyDescent="0.25">
      <c r="A45" s="28" t="s">
        <v>123</v>
      </c>
      <c r="B45" s="36" t="s">
        <v>124</v>
      </c>
      <c r="C45" s="38" t="s">
        <v>125</v>
      </c>
      <c r="D45" s="38" t="s">
        <v>928</v>
      </c>
      <c r="E45" s="37" t="s">
        <v>38</v>
      </c>
      <c r="F45" s="6">
        <v>1</v>
      </c>
      <c r="G45" s="32">
        <f t="shared" si="11"/>
        <v>0.74074074074074081</v>
      </c>
      <c r="H45" s="5">
        <f t="shared" si="12"/>
        <v>43560</v>
      </c>
      <c r="I45" s="5">
        <v>846000</v>
      </c>
      <c r="J45" s="40">
        <f t="shared" si="13"/>
        <v>5.1489361702127659E-2</v>
      </c>
      <c r="K45" s="3">
        <v>1</v>
      </c>
      <c r="L45" s="3">
        <v>1</v>
      </c>
      <c r="M45" s="3">
        <f t="shared" si="10"/>
        <v>5.1489361702127659E-2</v>
      </c>
      <c r="N45" s="80" t="s">
        <v>124</v>
      </c>
      <c r="O45" s="29"/>
      <c r="Q45" s="2"/>
    </row>
    <row r="46" spans="1:17" x14ac:dyDescent="0.25">
      <c r="A46" s="28" t="s">
        <v>966</v>
      </c>
      <c r="B46" s="36" t="s">
        <v>126</v>
      </c>
      <c r="C46" s="38" t="s">
        <v>112</v>
      </c>
      <c r="D46" s="38" t="s">
        <v>928</v>
      </c>
      <c r="E46" s="37" t="s">
        <v>38</v>
      </c>
      <c r="F46" s="6">
        <v>1</v>
      </c>
      <c r="G46" s="32">
        <f t="shared" si="11"/>
        <v>0.74074074074074081</v>
      </c>
      <c r="H46" s="5">
        <f t="shared" si="12"/>
        <v>43560</v>
      </c>
      <c r="I46" s="5">
        <v>485000</v>
      </c>
      <c r="J46" s="40">
        <f t="shared" si="13"/>
        <v>8.9814432989690718E-2</v>
      </c>
      <c r="K46" s="3">
        <v>1</v>
      </c>
      <c r="L46" s="3">
        <v>1</v>
      </c>
      <c r="M46" s="3">
        <f t="shared" si="10"/>
        <v>8.9814432989690718E-2</v>
      </c>
      <c r="N46" s="80" t="s">
        <v>126</v>
      </c>
      <c r="O46" s="29"/>
      <c r="Q46" s="2"/>
    </row>
    <row r="47" spans="1:17" x14ac:dyDescent="0.25">
      <c r="A47" s="28" t="s">
        <v>127</v>
      </c>
      <c r="B47" s="36" t="s">
        <v>128</v>
      </c>
      <c r="C47" s="38" t="s">
        <v>129</v>
      </c>
      <c r="D47" s="38" t="s">
        <v>928</v>
      </c>
      <c r="E47" s="37" t="s">
        <v>54</v>
      </c>
      <c r="F47" s="6">
        <v>1</v>
      </c>
      <c r="G47" s="32">
        <f t="shared" si="11"/>
        <v>0.74074074074074081</v>
      </c>
      <c r="H47" s="5">
        <f t="shared" si="12"/>
        <v>43560</v>
      </c>
      <c r="I47" s="5">
        <v>427000</v>
      </c>
      <c r="J47" s="40">
        <f t="shared" si="13"/>
        <v>0.10201405152224824</v>
      </c>
      <c r="K47" s="3">
        <v>1</v>
      </c>
      <c r="L47" s="3">
        <v>1</v>
      </c>
      <c r="M47" s="3">
        <f t="shared" si="10"/>
        <v>0.10201405152224824</v>
      </c>
      <c r="N47" s="80" t="s">
        <v>128</v>
      </c>
      <c r="O47" s="29"/>
      <c r="Q47" s="2"/>
    </row>
    <row r="48" spans="1:17" x14ac:dyDescent="0.25">
      <c r="A48" s="28" t="s">
        <v>130</v>
      </c>
      <c r="B48" s="36" t="s">
        <v>131</v>
      </c>
      <c r="C48" s="38" t="s">
        <v>112</v>
      </c>
      <c r="D48" s="38" t="s">
        <v>928</v>
      </c>
      <c r="E48" s="37" t="s">
        <v>37</v>
      </c>
      <c r="F48" s="6">
        <v>1</v>
      </c>
      <c r="G48" s="32">
        <f t="shared" si="11"/>
        <v>0.74074074074074081</v>
      </c>
      <c r="H48" s="5">
        <f t="shared" ref="H48:H59" si="14">F48*43560</f>
        <v>43560</v>
      </c>
      <c r="I48" s="5">
        <v>368000</v>
      </c>
      <c r="J48" s="40">
        <f t="shared" ref="J48:J59" si="15">H48/I48</f>
        <v>0.11836956521739131</v>
      </c>
      <c r="K48" s="3">
        <v>1</v>
      </c>
      <c r="L48" s="3">
        <v>1</v>
      </c>
      <c r="M48" s="3">
        <f t="shared" si="10"/>
        <v>0.11836956521739131</v>
      </c>
      <c r="N48" s="80" t="s">
        <v>131</v>
      </c>
      <c r="O48" s="29"/>
      <c r="Q48" s="2"/>
    </row>
    <row r="49" spans="1:17" x14ac:dyDescent="0.25">
      <c r="A49" s="28" t="s">
        <v>132</v>
      </c>
      <c r="B49" s="36" t="s">
        <v>133</v>
      </c>
      <c r="C49" s="38" t="s">
        <v>134</v>
      </c>
      <c r="D49" s="38" t="s">
        <v>928</v>
      </c>
      <c r="E49" s="37" t="s">
        <v>38</v>
      </c>
      <c r="F49" s="6">
        <v>1</v>
      </c>
      <c r="G49" s="32">
        <f t="shared" si="11"/>
        <v>0.74074074074074081</v>
      </c>
      <c r="H49" s="5">
        <f t="shared" si="14"/>
        <v>43560</v>
      </c>
      <c r="I49" s="5">
        <v>618000</v>
      </c>
      <c r="J49" s="40">
        <f t="shared" si="15"/>
        <v>7.0485436893203884E-2</v>
      </c>
      <c r="K49" s="3">
        <v>1</v>
      </c>
      <c r="L49" s="3">
        <v>1</v>
      </c>
      <c r="M49" s="3">
        <f t="shared" si="10"/>
        <v>7.0485436893203884E-2</v>
      </c>
      <c r="N49" s="80" t="s">
        <v>133</v>
      </c>
      <c r="O49" s="29"/>
      <c r="Q49" s="2"/>
    </row>
    <row r="50" spans="1:17" x14ac:dyDescent="0.25">
      <c r="A50" s="28" t="s">
        <v>135</v>
      </c>
      <c r="B50" s="36" t="s">
        <v>136</v>
      </c>
      <c r="C50" s="38" t="s">
        <v>137</v>
      </c>
      <c r="D50" s="38" t="s">
        <v>967</v>
      </c>
      <c r="E50" s="37" t="s">
        <v>54</v>
      </c>
      <c r="F50" s="6">
        <v>1</v>
      </c>
      <c r="G50" s="32">
        <f t="shared" si="11"/>
        <v>0.74074074074074081</v>
      </c>
      <c r="H50" s="5">
        <f t="shared" si="14"/>
        <v>43560</v>
      </c>
      <c r="I50" s="5">
        <v>360000</v>
      </c>
      <c r="J50" s="40">
        <f t="shared" si="15"/>
        <v>0.121</v>
      </c>
      <c r="K50" s="3">
        <v>1</v>
      </c>
      <c r="L50" s="3">
        <v>1</v>
      </c>
      <c r="M50" s="3">
        <f t="shared" si="10"/>
        <v>0.121</v>
      </c>
      <c r="N50" s="80" t="s">
        <v>136</v>
      </c>
      <c r="O50" s="29"/>
      <c r="Q50" s="2"/>
    </row>
    <row r="51" spans="1:17" x14ac:dyDescent="0.25">
      <c r="A51" s="28" t="s">
        <v>138</v>
      </c>
      <c r="B51" s="36" t="s">
        <v>139</v>
      </c>
      <c r="C51" s="38" t="s">
        <v>140</v>
      </c>
      <c r="D51" s="38" t="s">
        <v>928</v>
      </c>
      <c r="E51" s="37" t="s">
        <v>38</v>
      </c>
      <c r="F51" s="6">
        <v>1</v>
      </c>
      <c r="G51" s="32">
        <f t="shared" si="11"/>
        <v>0.74074074074074081</v>
      </c>
      <c r="H51" s="5">
        <f t="shared" si="14"/>
        <v>43560</v>
      </c>
      <c r="I51" s="5">
        <v>365000</v>
      </c>
      <c r="J51" s="40">
        <f t="shared" si="15"/>
        <v>0.11934246575342465</v>
      </c>
      <c r="K51" s="3">
        <v>1</v>
      </c>
      <c r="L51" s="3">
        <v>1</v>
      </c>
      <c r="M51" s="3">
        <f t="shared" si="10"/>
        <v>0.11934246575342465</v>
      </c>
      <c r="N51" s="80" t="s">
        <v>139</v>
      </c>
      <c r="O51" s="29"/>
      <c r="Q51" s="2"/>
    </row>
    <row r="52" spans="1:17" x14ac:dyDescent="0.25">
      <c r="A52" s="28" t="s">
        <v>968</v>
      </c>
      <c r="B52" s="36" t="s">
        <v>141</v>
      </c>
      <c r="C52" s="38" t="s">
        <v>142</v>
      </c>
      <c r="D52" s="38" t="s">
        <v>928</v>
      </c>
      <c r="E52" s="37" t="s">
        <v>54</v>
      </c>
      <c r="F52" s="6">
        <v>1</v>
      </c>
      <c r="G52" s="32">
        <f t="shared" si="11"/>
        <v>0.74074074074074081</v>
      </c>
      <c r="H52" s="5">
        <f t="shared" si="14"/>
        <v>43560</v>
      </c>
      <c r="I52" s="5">
        <v>498000</v>
      </c>
      <c r="J52" s="40">
        <f t="shared" si="15"/>
        <v>8.7469879518072294E-2</v>
      </c>
      <c r="K52" s="3">
        <v>1</v>
      </c>
      <c r="L52" s="3">
        <v>1</v>
      </c>
      <c r="M52" s="3">
        <f t="shared" si="10"/>
        <v>8.7469879518072294E-2</v>
      </c>
      <c r="N52" s="80" t="s">
        <v>141</v>
      </c>
      <c r="O52" s="29"/>
      <c r="Q52" s="2"/>
    </row>
    <row r="53" spans="1:17" x14ac:dyDescent="0.25">
      <c r="A53" s="28" t="s">
        <v>969</v>
      </c>
      <c r="B53" s="36" t="s">
        <v>970</v>
      </c>
      <c r="C53" s="38" t="s">
        <v>98</v>
      </c>
      <c r="D53" s="38" t="s">
        <v>928</v>
      </c>
      <c r="E53" s="37" t="s">
        <v>54</v>
      </c>
      <c r="F53" s="6">
        <v>1</v>
      </c>
      <c r="G53" s="32">
        <f t="shared" si="11"/>
        <v>0.74074074074074081</v>
      </c>
      <c r="H53" s="5">
        <f t="shared" si="14"/>
        <v>43560</v>
      </c>
      <c r="I53" s="5">
        <v>525000</v>
      </c>
      <c r="J53" s="40">
        <f t="shared" si="15"/>
        <v>8.2971428571428571E-2</v>
      </c>
      <c r="K53" s="3">
        <v>1</v>
      </c>
      <c r="L53" s="3">
        <v>1</v>
      </c>
      <c r="M53" s="3">
        <f t="shared" si="10"/>
        <v>8.2971428571428571E-2</v>
      </c>
      <c r="N53" s="80" t="s">
        <v>970</v>
      </c>
      <c r="O53" s="29"/>
      <c r="Q53" s="2"/>
    </row>
    <row r="54" spans="1:17" x14ac:dyDescent="0.25">
      <c r="A54" s="28" t="s">
        <v>143</v>
      </c>
      <c r="B54" s="36" t="s">
        <v>971</v>
      </c>
      <c r="C54" s="38" t="s">
        <v>103</v>
      </c>
      <c r="D54" s="38" t="s">
        <v>928</v>
      </c>
      <c r="E54" s="37" t="s">
        <v>37</v>
      </c>
      <c r="F54" s="6">
        <v>1</v>
      </c>
      <c r="G54" s="32">
        <f t="shared" si="11"/>
        <v>0.74074074074074081</v>
      </c>
      <c r="H54" s="5">
        <f t="shared" si="14"/>
        <v>43560</v>
      </c>
      <c r="I54" s="5">
        <v>390000</v>
      </c>
      <c r="J54" s="40">
        <f t="shared" si="15"/>
        <v>0.11169230769230769</v>
      </c>
      <c r="K54" s="3">
        <v>1</v>
      </c>
      <c r="L54" s="3">
        <v>1</v>
      </c>
      <c r="M54" s="3">
        <f t="shared" si="10"/>
        <v>0.11169230769230769</v>
      </c>
      <c r="N54" s="80" t="s">
        <v>971</v>
      </c>
      <c r="O54" s="29"/>
      <c r="Q54" s="2"/>
    </row>
    <row r="55" spans="1:17" x14ac:dyDescent="0.25">
      <c r="A55" s="28" t="s">
        <v>144</v>
      </c>
      <c r="B55" s="36" t="s">
        <v>145</v>
      </c>
      <c r="C55" s="38" t="s">
        <v>134</v>
      </c>
      <c r="D55" s="38" t="s">
        <v>928</v>
      </c>
      <c r="E55" s="37" t="s">
        <v>38</v>
      </c>
      <c r="F55" s="6">
        <v>1</v>
      </c>
      <c r="G55" s="32">
        <f t="shared" si="11"/>
        <v>0.74074074074074081</v>
      </c>
      <c r="H55" s="5">
        <f t="shared" si="14"/>
        <v>43560</v>
      </c>
      <c r="I55" s="5">
        <v>618000</v>
      </c>
      <c r="J55" s="40">
        <f t="shared" si="15"/>
        <v>7.0485436893203884E-2</v>
      </c>
      <c r="K55" s="3">
        <v>1</v>
      </c>
      <c r="L55" s="3">
        <v>1</v>
      </c>
      <c r="M55" s="3">
        <f t="shared" si="10"/>
        <v>7.0485436893203884E-2</v>
      </c>
      <c r="N55" s="80" t="s">
        <v>145</v>
      </c>
      <c r="O55" s="29"/>
      <c r="Q55" s="2"/>
    </row>
    <row r="56" spans="1:17" x14ac:dyDescent="0.25">
      <c r="A56" s="28" t="s">
        <v>146</v>
      </c>
      <c r="B56" s="36" t="s">
        <v>147</v>
      </c>
      <c r="C56" s="38" t="s">
        <v>148</v>
      </c>
      <c r="D56" s="38" t="s">
        <v>928</v>
      </c>
      <c r="E56" s="37" t="s">
        <v>38</v>
      </c>
      <c r="F56" s="6">
        <v>1</v>
      </c>
      <c r="G56" s="32">
        <f t="shared" si="11"/>
        <v>0.74074074074074081</v>
      </c>
      <c r="H56" s="5">
        <f t="shared" si="14"/>
        <v>43560</v>
      </c>
      <c r="I56" s="5">
        <v>624000</v>
      </c>
      <c r="J56" s="40">
        <f t="shared" si="15"/>
        <v>6.9807692307692307E-2</v>
      </c>
      <c r="K56" s="3">
        <v>1</v>
      </c>
      <c r="L56" s="3">
        <v>1</v>
      </c>
      <c r="M56" s="3">
        <f t="shared" si="10"/>
        <v>6.9807692307692307E-2</v>
      </c>
      <c r="N56" s="80" t="s">
        <v>147</v>
      </c>
      <c r="O56" s="29"/>
      <c r="Q56" s="2"/>
    </row>
    <row r="57" spans="1:17" x14ac:dyDescent="0.25">
      <c r="A57" s="28" t="s">
        <v>149</v>
      </c>
      <c r="B57" s="36" t="s">
        <v>150</v>
      </c>
      <c r="C57" s="38" t="s">
        <v>113</v>
      </c>
      <c r="D57" s="38" t="s">
        <v>928</v>
      </c>
      <c r="E57" s="37" t="s">
        <v>54</v>
      </c>
      <c r="F57" s="6">
        <v>1</v>
      </c>
      <c r="G57" s="32">
        <f t="shared" si="11"/>
        <v>0.74074074074074081</v>
      </c>
      <c r="H57" s="5">
        <f t="shared" si="14"/>
        <v>43560</v>
      </c>
      <c r="I57" s="5">
        <v>1440000</v>
      </c>
      <c r="J57" s="40">
        <f t="shared" si="15"/>
        <v>3.0249999999999999E-2</v>
      </c>
      <c r="K57" s="3">
        <v>1</v>
      </c>
      <c r="L57" s="3">
        <v>1</v>
      </c>
      <c r="M57" s="3">
        <f t="shared" si="10"/>
        <v>3.0249999999999999E-2</v>
      </c>
      <c r="N57" s="80" t="s">
        <v>150</v>
      </c>
      <c r="O57" s="29"/>
      <c r="Q57" s="2"/>
    </row>
    <row r="58" spans="1:17" x14ac:dyDescent="0.25">
      <c r="A58" s="28" t="s">
        <v>151</v>
      </c>
      <c r="B58" s="36" t="s">
        <v>152</v>
      </c>
      <c r="C58" s="38" t="s">
        <v>137</v>
      </c>
      <c r="D58" s="38" t="s">
        <v>930</v>
      </c>
      <c r="E58" s="37" t="s">
        <v>37</v>
      </c>
      <c r="F58" s="6">
        <v>1</v>
      </c>
      <c r="G58" s="32">
        <f t="shared" si="11"/>
        <v>0.74074074074074081</v>
      </c>
      <c r="H58" s="5">
        <f t="shared" si="14"/>
        <v>43560</v>
      </c>
      <c r="I58" s="5">
        <v>654000</v>
      </c>
      <c r="J58" s="40">
        <f t="shared" si="15"/>
        <v>6.6605504587155959E-2</v>
      </c>
      <c r="K58" s="3">
        <v>1</v>
      </c>
      <c r="L58" s="3">
        <v>1</v>
      </c>
      <c r="M58" s="3">
        <f t="shared" si="10"/>
        <v>6.6605504587155959E-2</v>
      </c>
      <c r="N58" s="80" t="s">
        <v>972</v>
      </c>
      <c r="O58" s="29"/>
      <c r="Q58" s="2"/>
    </row>
    <row r="59" spans="1:17" x14ac:dyDescent="0.25">
      <c r="A59" s="28" t="s">
        <v>21</v>
      </c>
      <c r="B59" s="36" t="s">
        <v>22</v>
      </c>
      <c r="C59" s="38" t="s">
        <v>153</v>
      </c>
      <c r="D59" s="38" t="s">
        <v>928</v>
      </c>
      <c r="E59" s="37" t="s">
        <v>71</v>
      </c>
      <c r="F59" s="6">
        <v>1</v>
      </c>
      <c r="G59" s="32">
        <f t="shared" si="11"/>
        <v>0.74074074074074081</v>
      </c>
      <c r="H59" s="5">
        <f t="shared" si="14"/>
        <v>43560</v>
      </c>
      <c r="I59" s="5">
        <v>210000</v>
      </c>
      <c r="J59" s="40">
        <f t="shared" si="15"/>
        <v>0.20742857142857143</v>
      </c>
      <c r="K59" s="3">
        <v>1</v>
      </c>
      <c r="L59" s="3">
        <v>1</v>
      </c>
      <c r="M59" s="3">
        <f t="shared" si="10"/>
        <v>0.20742857142857143</v>
      </c>
      <c r="N59" s="80" t="s">
        <v>22</v>
      </c>
      <c r="O59" s="29"/>
      <c r="Q59" s="2"/>
    </row>
    <row r="60" spans="1:17" x14ac:dyDescent="0.25">
      <c r="A60" s="28" t="s">
        <v>154</v>
      </c>
      <c r="B60" s="36" t="s">
        <v>155</v>
      </c>
      <c r="C60" s="38" t="s">
        <v>103</v>
      </c>
      <c r="D60" s="38" t="s">
        <v>928</v>
      </c>
      <c r="E60" s="37" t="s">
        <v>37</v>
      </c>
      <c r="F60" s="6">
        <v>1</v>
      </c>
      <c r="G60" s="32">
        <f t="shared" si="11"/>
        <v>0.74074074074074081</v>
      </c>
      <c r="H60" s="5">
        <f t="shared" ref="H60:H71" si="16">F60*43560</f>
        <v>43560</v>
      </c>
      <c r="I60" s="5">
        <v>150000</v>
      </c>
      <c r="J60" s="40">
        <f t="shared" ref="J60:J71" si="17">H60/I60</f>
        <v>0.29039999999999999</v>
      </c>
      <c r="K60" s="3">
        <v>1</v>
      </c>
      <c r="L60" s="3">
        <v>1</v>
      </c>
      <c r="M60" s="3">
        <f t="shared" si="10"/>
        <v>0.29039999999999999</v>
      </c>
      <c r="N60" s="80" t="s">
        <v>155</v>
      </c>
      <c r="O60" s="29"/>
      <c r="Q60" s="2"/>
    </row>
    <row r="61" spans="1:17" x14ac:dyDescent="0.25">
      <c r="A61" s="28" t="s">
        <v>156</v>
      </c>
      <c r="B61" s="36" t="s">
        <v>157</v>
      </c>
      <c r="C61" s="38" t="s">
        <v>158</v>
      </c>
      <c r="D61" s="38" t="s">
        <v>928</v>
      </c>
      <c r="E61" s="37" t="s">
        <v>54</v>
      </c>
      <c r="F61" s="6">
        <v>1</v>
      </c>
      <c r="G61" s="32">
        <f t="shared" si="11"/>
        <v>0.74074074074074081</v>
      </c>
      <c r="H61" s="5">
        <f t="shared" si="16"/>
        <v>43560</v>
      </c>
      <c r="I61" s="5">
        <v>2500000</v>
      </c>
      <c r="J61" s="40">
        <f t="shared" si="17"/>
        <v>1.7423999999999999E-2</v>
      </c>
      <c r="K61" s="3">
        <v>1</v>
      </c>
      <c r="L61" s="3">
        <v>1</v>
      </c>
      <c r="M61" s="3">
        <f t="shared" si="10"/>
        <v>1.7423999999999999E-2</v>
      </c>
      <c r="N61" s="80" t="s">
        <v>157</v>
      </c>
      <c r="O61" s="29"/>
      <c r="Q61" s="2"/>
    </row>
    <row r="62" spans="1:17" x14ac:dyDescent="0.25">
      <c r="A62" s="28" t="s">
        <v>973</v>
      </c>
      <c r="B62" s="36" t="s">
        <v>974</v>
      </c>
      <c r="C62" s="38" t="s">
        <v>99</v>
      </c>
      <c r="D62" s="38" t="s">
        <v>928</v>
      </c>
      <c r="E62" s="37" t="s">
        <v>38</v>
      </c>
      <c r="F62" s="6">
        <v>1</v>
      </c>
      <c r="G62" s="32">
        <f t="shared" si="11"/>
        <v>0.74074074074074081</v>
      </c>
      <c r="H62" s="5">
        <f t="shared" si="16"/>
        <v>43560</v>
      </c>
      <c r="I62" s="5">
        <v>1200000</v>
      </c>
      <c r="J62" s="40">
        <f t="shared" si="17"/>
        <v>3.6299999999999999E-2</v>
      </c>
      <c r="K62" s="3">
        <v>1</v>
      </c>
      <c r="L62" s="3">
        <v>1</v>
      </c>
      <c r="M62" s="3">
        <f t="shared" si="10"/>
        <v>3.6299999999999999E-2</v>
      </c>
      <c r="N62" s="80" t="s">
        <v>974</v>
      </c>
      <c r="O62" s="29"/>
      <c r="Q62" s="2"/>
    </row>
    <row r="63" spans="1:17" x14ac:dyDescent="0.25">
      <c r="A63" s="28" t="s">
        <v>159</v>
      </c>
      <c r="B63" s="36" t="s">
        <v>160</v>
      </c>
      <c r="C63" s="38" t="s">
        <v>103</v>
      </c>
      <c r="D63" s="38" t="s">
        <v>928</v>
      </c>
      <c r="E63" s="37" t="s">
        <v>37</v>
      </c>
      <c r="F63" s="6">
        <v>1</v>
      </c>
      <c r="G63" s="32">
        <f t="shared" si="11"/>
        <v>0.74074074074074081</v>
      </c>
      <c r="H63" s="5">
        <f t="shared" si="16"/>
        <v>43560</v>
      </c>
      <c r="I63" s="5">
        <v>1950000</v>
      </c>
      <c r="J63" s="40">
        <f t="shared" si="17"/>
        <v>2.233846153846154E-2</v>
      </c>
      <c r="K63" s="3">
        <v>1</v>
      </c>
      <c r="L63" s="3">
        <v>1</v>
      </c>
      <c r="M63" s="3">
        <f t="shared" si="10"/>
        <v>2.233846153846154E-2</v>
      </c>
      <c r="N63" s="80" t="s">
        <v>160</v>
      </c>
      <c r="O63" s="29"/>
      <c r="Q63" s="2"/>
    </row>
    <row r="64" spans="1:17" x14ac:dyDescent="0.25">
      <c r="A64" s="28" t="s">
        <v>975</v>
      </c>
      <c r="B64" s="36" t="s">
        <v>161</v>
      </c>
      <c r="C64" s="38" t="s">
        <v>114</v>
      </c>
      <c r="D64" s="38" t="s">
        <v>928</v>
      </c>
      <c r="E64" s="37" t="s">
        <v>93</v>
      </c>
      <c r="F64" s="6">
        <v>1</v>
      </c>
      <c r="G64" s="32">
        <f t="shared" si="11"/>
        <v>0.74074074074074081</v>
      </c>
      <c r="H64" s="5">
        <f t="shared" si="16"/>
        <v>43560</v>
      </c>
      <c r="I64" s="5">
        <v>520000</v>
      </c>
      <c r="J64" s="40">
        <f t="shared" si="17"/>
        <v>8.3769230769230763E-2</v>
      </c>
      <c r="K64" s="3">
        <v>1</v>
      </c>
      <c r="L64" s="3">
        <v>1</v>
      </c>
      <c r="M64" s="3">
        <f t="shared" ref="M64:M96" si="18">J64/(K64*L64)</f>
        <v>8.3769230769230763E-2</v>
      </c>
      <c r="N64" s="80" t="s">
        <v>161</v>
      </c>
      <c r="O64" s="29"/>
      <c r="Q64" s="2"/>
    </row>
    <row r="65" spans="1:18" x14ac:dyDescent="0.25">
      <c r="A65" s="28" t="s">
        <v>162</v>
      </c>
      <c r="B65" s="36" t="s">
        <v>163</v>
      </c>
      <c r="C65" s="38" t="s">
        <v>164</v>
      </c>
      <c r="D65" s="38" t="s">
        <v>928</v>
      </c>
      <c r="E65" s="37" t="s">
        <v>38</v>
      </c>
      <c r="F65" s="6">
        <v>1</v>
      </c>
      <c r="G65" s="32">
        <f t="shared" si="11"/>
        <v>0.74074074074074081</v>
      </c>
      <c r="H65" s="5">
        <f t="shared" si="16"/>
        <v>43560</v>
      </c>
      <c r="I65" s="5">
        <v>540000</v>
      </c>
      <c r="J65" s="40">
        <f t="shared" si="17"/>
        <v>8.0666666666666664E-2</v>
      </c>
      <c r="K65" s="3">
        <v>1</v>
      </c>
      <c r="L65" s="3">
        <v>1</v>
      </c>
      <c r="M65" s="3">
        <f t="shared" si="18"/>
        <v>8.0666666666666664E-2</v>
      </c>
      <c r="N65" s="80" t="s">
        <v>163</v>
      </c>
      <c r="O65" s="29"/>
      <c r="Q65" s="2"/>
    </row>
    <row r="66" spans="1:18" x14ac:dyDescent="0.25">
      <c r="A66" s="28" t="s">
        <v>165</v>
      </c>
      <c r="B66" s="36" t="s">
        <v>166</v>
      </c>
      <c r="C66" s="38" t="s">
        <v>142</v>
      </c>
      <c r="D66" s="38" t="s">
        <v>976</v>
      </c>
      <c r="E66" s="37" t="s">
        <v>54</v>
      </c>
      <c r="F66" s="6">
        <v>1</v>
      </c>
      <c r="G66" s="32">
        <f t="shared" si="11"/>
        <v>0.74074074074074081</v>
      </c>
      <c r="H66" s="5">
        <f t="shared" si="16"/>
        <v>43560</v>
      </c>
      <c r="I66" s="5">
        <v>595000</v>
      </c>
      <c r="J66" s="40">
        <f t="shared" si="17"/>
        <v>7.321008403361344E-2</v>
      </c>
      <c r="K66" s="3">
        <v>1</v>
      </c>
      <c r="L66" s="3">
        <v>1</v>
      </c>
      <c r="M66" s="3">
        <f t="shared" si="18"/>
        <v>7.321008403361344E-2</v>
      </c>
      <c r="N66" s="80" t="s">
        <v>166</v>
      </c>
      <c r="O66" s="29"/>
      <c r="Q66" s="2"/>
    </row>
    <row r="67" spans="1:18" x14ac:dyDescent="0.25">
      <c r="A67" s="28" t="s">
        <v>167</v>
      </c>
      <c r="B67" s="36" t="s">
        <v>168</v>
      </c>
      <c r="C67" s="38" t="s">
        <v>109</v>
      </c>
      <c r="D67" s="38" t="s">
        <v>36</v>
      </c>
      <c r="E67" s="37" t="s">
        <v>38</v>
      </c>
      <c r="F67" s="6">
        <v>1</v>
      </c>
      <c r="G67" s="32">
        <f t="shared" ref="G67:G98" si="19">F67/F$144*100</f>
        <v>0.74074074074074081</v>
      </c>
      <c r="H67" s="5">
        <f t="shared" si="16"/>
        <v>43560</v>
      </c>
      <c r="I67" s="5">
        <v>620000</v>
      </c>
      <c r="J67" s="40">
        <f t="shared" si="17"/>
        <v>7.0258064516129037E-2</v>
      </c>
      <c r="K67" s="3">
        <v>1</v>
      </c>
      <c r="L67" s="3">
        <v>1</v>
      </c>
      <c r="M67" s="3">
        <f t="shared" si="18"/>
        <v>7.0258064516129037E-2</v>
      </c>
      <c r="N67" s="80" t="s">
        <v>168</v>
      </c>
      <c r="O67" s="29"/>
      <c r="Q67" s="2"/>
    </row>
    <row r="68" spans="1:18" x14ac:dyDescent="0.25">
      <c r="A68" s="28" t="s">
        <v>943</v>
      </c>
      <c r="B68" s="36" t="s">
        <v>945</v>
      </c>
      <c r="C68" s="38" t="s">
        <v>112</v>
      </c>
      <c r="D68" s="38" t="s">
        <v>944</v>
      </c>
      <c r="E68" s="37" t="s">
        <v>37</v>
      </c>
      <c r="F68" s="6">
        <v>1</v>
      </c>
      <c r="G68" s="32">
        <f t="shared" si="19"/>
        <v>0.74074074074074081</v>
      </c>
      <c r="H68" s="5">
        <f>F68*43560</f>
        <v>43560</v>
      </c>
      <c r="I68" s="5">
        <v>154000</v>
      </c>
      <c r="J68" s="34">
        <f>H68/I68</f>
        <v>0.28285714285714286</v>
      </c>
      <c r="K68" s="3">
        <v>1</v>
      </c>
      <c r="L68" s="3">
        <v>1</v>
      </c>
      <c r="M68" s="3">
        <f>J68/(K68*L68)</f>
        <v>0.28285714285714286</v>
      </c>
      <c r="N68" s="73" t="s">
        <v>945</v>
      </c>
      <c r="O68" s="29"/>
      <c r="P68" s="31"/>
      <c r="R68" s="2"/>
    </row>
    <row r="69" spans="1:18" x14ac:dyDescent="0.25">
      <c r="A69" s="28" t="s">
        <v>169</v>
      </c>
      <c r="B69" s="36" t="s">
        <v>170</v>
      </c>
      <c r="C69" s="38" t="s">
        <v>107</v>
      </c>
      <c r="D69" s="38" t="s">
        <v>36</v>
      </c>
      <c r="E69" s="37" t="s">
        <v>93</v>
      </c>
      <c r="F69" s="6">
        <v>1</v>
      </c>
      <c r="G69" s="32">
        <f t="shared" si="19"/>
        <v>0.74074074074074081</v>
      </c>
      <c r="H69" s="5">
        <f t="shared" si="16"/>
        <v>43560</v>
      </c>
      <c r="I69" s="5">
        <v>130000</v>
      </c>
      <c r="J69" s="40">
        <f t="shared" si="17"/>
        <v>0.33507692307692305</v>
      </c>
      <c r="K69" s="3">
        <v>1</v>
      </c>
      <c r="L69" s="3">
        <v>1</v>
      </c>
      <c r="M69" s="3">
        <f t="shared" si="18"/>
        <v>0.33507692307692305</v>
      </c>
      <c r="N69" s="80" t="s">
        <v>170</v>
      </c>
      <c r="O69" s="29"/>
      <c r="Q69" s="2"/>
    </row>
    <row r="70" spans="1:18" x14ac:dyDescent="0.25">
      <c r="A70" s="28" t="s">
        <v>171</v>
      </c>
      <c r="B70" s="36" t="s">
        <v>172</v>
      </c>
      <c r="C70" s="38" t="s">
        <v>112</v>
      </c>
      <c r="D70" s="38" t="s">
        <v>36</v>
      </c>
      <c r="E70" s="37" t="s">
        <v>37</v>
      </c>
      <c r="F70" s="6">
        <v>1</v>
      </c>
      <c r="G70" s="32">
        <f t="shared" si="19"/>
        <v>0.74074074074074081</v>
      </c>
      <c r="H70" s="5">
        <f t="shared" si="16"/>
        <v>43560</v>
      </c>
      <c r="I70" s="5">
        <v>192000</v>
      </c>
      <c r="J70" s="40">
        <f t="shared" si="17"/>
        <v>0.22687499999999999</v>
      </c>
      <c r="K70" s="3">
        <v>1</v>
      </c>
      <c r="L70" s="3">
        <v>1</v>
      </c>
      <c r="M70" s="3">
        <f t="shared" si="18"/>
        <v>0.22687499999999999</v>
      </c>
      <c r="N70" s="80" t="s">
        <v>172</v>
      </c>
      <c r="O70" s="29"/>
      <c r="Q70" s="2"/>
    </row>
    <row r="71" spans="1:18" x14ac:dyDescent="0.25">
      <c r="A71" s="28" t="s">
        <v>173</v>
      </c>
      <c r="B71" s="36" t="s">
        <v>174</v>
      </c>
      <c r="C71" s="38" t="s">
        <v>175</v>
      </c>
      <c r="D71" s="38" t="s">
        <v>36</v>
      </c>
      <c r="E71" s="37" t="s">
        <v>37</v>
      </c>
      <c r="F71" s="6">
        <v>1</v>
      </c>
      <c r="G71" s="32">
        <f t="shared" si="19"/>
        <v>0.74074074074074081</v>
      </c>
      <c r="H71" s="5">
        <f t="shared" si="16"/>
        <v>43560</v>
      </c>
      <c r="I71" s="5">
        <v>110000</v>
      </c>
      <c r="J71" s="40">
        <f t="shared" si="17"/>
        <v>0.39600000000000002</v>
      </c>
      <c r="K71" s="3">
        <v>1</v>
      </c>
      <c r="L71" s="3">
        <v>1</v>
      </c>
      <c r="M71" s="3">
        <f t="shared" si="18"/>
        <v>0.39600000000000002</v>
      </c>
      <c r="N71" s="80" t="s">
        <v>174</v>
      </c>
      <c r="O71" s="29"/>
      <c r="Q71" s="2"/>
    </row>
    <row r="72" spans="1:18" x14ac:dyDescent="0.25">
      <c r="A72" s="28" t="s">
        <v>946</v>
      </c>
      <c r="B72" s="36" t="s">
        <v>947</v>
      </c>
      <c r="C72" s="38" t="s">
        <v>116</v>
      </c>
      <c r="D72" s="38" t="s">
        <v>928</v>
      </c>
      <c r="E72" s="37" t="s">
        <v>38</v>
      </c>
      <c r="F72" s="6">
        <v>1</v>
      </c>
      <c r="G72" s="32">
        <f t="shared" si="19"/>
        <v>0.74074074074074081</v>
      </c>
      <c r="H72" s="5">
        <f>F72*43560</f>
        <v>43560</v>
      </c>
      <c r="I72" s="5">
        <v>156000</v>
      </c>
      <c r="J72" s="34">
        <f>H72/I72</f>
        <v>0.27923076923076923</v>
      </c>
      <c r="K72" s="3">
        <v>1</v>
      </c>
      <c r="L72" s="3">
        <v>1</v>
      </c>
      <c r="M72" s="3">
        <f>J72/(K72*L72)</f>
        <v>0.27923076923076923</v>
      </c>
      <c r="N72" s="73" t="s">
        <v>947</v>
      </c>
      <c r="O72" s="33"/>
      <c r="Q72" s="2"/>
    </row>
    <row r="73" spans="1:18" x14ac:dyDescent="0.25">
      <c r="A73" s="28" t="s">
        <v>949</v>
      </c>
      <c r="B73" s="36" t="s">
        <v>40</v>
      </c>
      <c r="C73" s="38" t="s">
        <v>112</v>
      </c>
      <c r="D73" s="38" t="s">
        <v>928</v>
      </c>
      <c r="E73" s="37" t="s">
        <v>37</v>
      </c>
      <c r="F73" s="6">
        <v>1</v>
      </c>
      <c r="G73" s="32">
        <f t="shared" si="19"/>
        <v>0.74074074074074081</v>
      </c>
      <c r="H73" s="5">
        <f>F73*43560</f>
        <v>43560</v>
      </c>
      <c r="I73" s="5">
        <v>159000</v>
      </c>
      <c r="J73" s="34">
        <f>H73/I73</f>
        <v>0.27396226415094338</v>
      </c>
      <c r="K73" s="3">
        <v>1</v>
      </c>
      <c r="L73" s="3">
        <v>1</v>
      </c>
      <c r="M73" s="3">
        <f>J73/(K73*L73)</f>
        <v>0.27396226415094338</v>
      </c>
      <c r="N73" s="73" t="s">
        <v>950</v>
      </c>
      <c r="O73" s="33"/>
      <c r="Q73" s="2"/>
    </row>
    <row r="74" spans="1:18" x14ac:dyDescent="0.25">
      <c r="A74" s="28" t="s">
        <v>178</v>
      </c>
      <c r="B74" s="36" t="s">
        <v>179</v>
      </c>
      <c r="C74" s="38" t="s">
        <v>137</v>
      </c>
      <c r="D74" s="38" t="s">
        <v>928</v>
      </c>
      <c r="E74" s="37" t="s">
        <v>37</v>
      </c>
      <c r="F74" s="6">
        <v>1</v>
      </c>
      <c r="G74" s="32">
        <f t="shared" si="19"/>
        <v>0.74074074074074081</v>
      </c>
      <c r="H74" s="5">
        <f t="shared" ref="H74:H80" si="20">F74*43560</f>
        <v>43560</v>
      </c>
      <c r="I74" s="5">
        <v>140000</v>
      </c>
      <c r="J74" s="40">
        <f t="shared" ref="J74:J80" si="21">H74/I74</f>
        <v>0.31114285714285717</v>
      </c>
      <c r="K74" s="3">
        <v>1</v>
      </c>
      <c r="L74" s="3">
        <v>1</v>
      </c>
      <c r="M74" s="3">
        <f t="shared" si="18"/>
        <v>0.31114285714285717</v>
      </c>
      <c r="N74" s="80" t="s">
        <v>179</v>
      </c>
      <c r="O74" s="29"/>
      <c r="Q74" s="2"/>
    </row>
    <row r="75" spans="1:18" x14ac:dyDescent="0.25">
      <c r="A75" s="28" t="s">
        <v>982</v>
      </c>
      <c r="B75" s="36" t="s">
        <v>186</v>
      </c>
      <c r="C75" s="38" t="s">
        <v>112</v>
      </c>
      <c r="D75" s="38" t="s">
        <v>930</v>
      </c>
      <c r="E75" s="37" t="s">
        <v>71</v>
      </c>
      <c r="F75" s="6">
        <v>1</v>
      </c>
      <c r="G75" s="32">
        <f t="shared" si="19"/>
        <v>0.74074074074074081</v>
      </c>
      <c r="H75" s="5">
        <f>F75*43560</f>
        <v>43560</v>
      </c>
      <c r="I75" s="5">
        <v>565000</v>
      </c>
      <c r="J75" s="40">
        <f>H75/I75</f>
        <v>7.709734513274337E-2</v>
      </c>
      <c r="K75" s="3">
        <v>1</v>
      </c>
      <c r="L75" s="3">
        <v>1</v>
      </c>
      <c r="M75" s="3">
        <f>J75/(K75*L75)</f>
        <v>7.709734513274337E-2</v>
      </c>
      <c r="N75" s="80" t="s">
        <v>977</v>
      </c>
      <c r="O75" s="29"/>
      <c r="Q75" s="2"/>
    </row>
    <row r="76" spans="1:18" x14ac:dyDescent="0.25">
      <c r="A76" s="28" t="s">
        <v>181</v>
      </c>
      <c r="B76" s="36" t="s">
        <v>182</v>
      </c>
      <c r="C76" s="38" t="s">
        <v>183</v>
      </c>
      <c r="D76" s="38" t="s">
        <v>928</v>
      </c>
      <c r="E76" s="37" t="s">
        <v>93</v>
      </c>
      <c r="F76" s="6">
        <v>1</v>
      </c>
      <c r="G76" s="32">
        <f t="shared" si="19"/>
        <v>0.74074074074074081</v>
      </c>
      <c r="H76" s="5">
        <f t="shared" si="20"/>
        <v>43560</v>
      </c>
      <c r="I76" s="5">
        <v>520000</v>
      </c>
      <c r="J76" s="40">
        <f t="shared" si="21"/>
        <v>8.3769230769230763E-2</v>
      </c>
      <c r="K76" s="3">
        <v>1</v>
      </c>
      <c r="L76" s="3">
        <v>1</v>
      </c>
      <c r="M76" s="3">
        <f t="shared" si="18"/>
        <v>8.3769230769230763E-2</v>
      </c>
      <c r="N76" s="80" t="s">
        <v>182</v>
      </c>
      <c r="O76" s="29"/>
      <c r="Q76" s="2"/>
    </row>
    <row r="77" spans="1:18" x14ac:dyDescent="0.25">
      <c r="A77" s="28" t="s">
        <v>184</v>
      </c>
      <c r="B77" s="36" t="s">
        <v>185</v>
      </c>
      <c r="C77" s="38" t="s">
        <v>107</v>
      </c>
      <c r="D77" s="38" t="s">
        <v>928</v>
      </c>
      <c r="E77" s="37" t="s">
        <v>37</v>
      </c>
      <c r="F77" s="6">
        <v>1</v>
      </c>
      <c r="G77" s="32">
        <f t="shared" si="19"/>
        <v>0.74074074074074081</v>
      </c>
      <c r="H77" s="5">
        <f t="shared" si="20"/>
        <v>43560</v>
      </c>
      <c r="I77" s="5">
        <v>450000</v>
      </c>
      <c r="J77" s="40">
        <f t="shared" si="21"/>
        <v>9.6799999999999997E-2</v>
      </c>
      <c r="K77" s="3">
        <v>1</v>
      </c>
      <c r="L77" s="3">
        <v>1</v>
      </c>
      <c r="M77" s="3">
        <f t="shared" si="18"/>
        <v>9.6799999999999997E-2</v>
      </c>
      <c r="N77" s="80" t="s">
        <v>185</v>
      </c>
      <c r="O77" s="29"/>
      <c r="Q77" s="2"/>
    </row>
    <row r="78" spans="1:18" x14ac:dyDescent="0.25">
      <c r="A78" s="28" t="s">
        <v>983</v>
      </c>
      <c r="B78" s="36" t="s">
        <v>14</v>
      </c>
      <c r="C78" s="38" t="s">
        <v>107</v>
      </c>
      <c r="D78" s="38" t="s">
        <v>928</v>
      </c>
      <c r="E78" s="37" t="s">
        <v>37</v>
      </c>
      <c r="F78" s="6">
        <v>1</v>
      </c>
      <c r="G78" s="32">
        <f t="shared" si="19"/>
        <v>0.74074074074074081</v>
      </c>
      <c r="H78" s="5">
        <f>F78*43560</f>
        <v>43560</v>
      </c>
      <c r="I78" s="5">
        <v>450000</v>
      </c>
      <c r="J78" s="41">
        <f>H78/I78</f>
        <v>9.6799999999999997E-2</v>
      </c>
      <c r="K78" s="3">
        <v>1</v>
      </c>
      <c r="L78" s="3">
        <v>1</v>
      </c>
      <c r="M78" s="3">
        <f>J78/(K78*L78)</f>
        <v>9.6799999999999997E-2</v>
      </c>
      <c r="N78" s="77" t="s">
        <v>14</v>
      </c>
      <c r="O78" s="29"/>
      <c r="Q78" s="2"/>
    </row>
    <row r="79" spans="1:18" x14ac:dyDescent="0.25">
      <c r="A79" s="28" t="s">
        <v>187</v>
      </c>
      <c r="B79" s="36" t="s">
        <v>188</v>
      </c>
      <c r="C79" s="38" t="s">
        <v>103</v>
      </c>
      <c r="D79" s="38" t="s">
        <v>928</v>
      </c>
      <c r="E79" s="37" t="s">
        <v>37</v>
      </c>
      <c r="F79" s="6">
        <v>1</v>
      </c>
      <c r="G79" s="32">
        <f t="shared" si="19"/>
        <v>0.74074074074074081</v>
      </c>
      <c r="H79" s="5">
        <f t="shared" si="20"/>
        <v>43560</v>
      </c>
      <c r="I79" s="5">
        <v>535000</v>
      </c>
      <c r="J79" s="40">
        <f t="shared" si="21"/>
        <v>8.1420560747663545E-2</v>
      </c>
      <c r="K79" s="3">
        <v>1</v>
      </c>
      <c r="L79" s="3">
        <v>1</v>
      </c>
      <c r="M79" s="3">
        <f t="shared" si="18"/>
        <v>8.1420560747663545E-2</v>
      </c>
      <c r="N79" s="80" t="s">
        <v>188</v>
      </c>
      <c r="O79" s="29"/>
      <c r="Q79" s="2"/>
    </row>
    <row r="80" spans="1:18" x14ac:dyDescent="0.25">
      <c r="A80" s="28" t="s">
        <v>189</v>
      </c>
      <c r="B80" s="36" t="s">
        <v>190</v>
      </c>
      <c r="C80" s="38" t="s">
        <v>112</v>
      </c>
      <c r="D80" s="38" t="s">
        <v>930</v>
      </c>
      <c r="E80" s="37" t="s">
        <v>37</v>
      </c>
      <c r="F80" s="6">
        <v>1</v>
      </c>
      <c r="G80" s="32">
        <f t="shared" si="19"/>
        <v>0.74074074074074081</v>
      </c>
      <c r="H80" s="5">
        <f t="shared" si="20"/>
        <v>43560</v>
      </c>
      <c r="I80" s="5">
        <v>680000</v>
      </c>
      <c r="J80" s="40">
        <f t="shared" si="21"/>
        <v>6.4058823529411765E-2</v>
      </c>
      <c r="K80" s="3">
        <v>1</v>
      </c>
      <c r="L80" s="3">
        <v>1</v>
      </c>
      <c r="M80" s="3">
        <f t="shared" si="18"/>
        <v>6.4058823529411765E-2</v>
      </c>
      <c r="N80" s="80" t="s">
        <v>190</v>
      </c>
      <c r="O80" s="29"/>
      <c r="Q80" s="2"/>
    </row>
    <row r="81" spans="1:17" x14ac:dyDescent="0.25">
      <c r="A81" s="28" t="s">
        <v>939</v>
      </c>
      <c r="B81" s="36" t="s">
        <v>940</v>
      </c>
      <c r="C81" s="38" t="s">
        <v>112</v>
      </c>
      <c r="D81" s="38" t="s">
        <v>930</v>
      </c>
      <c r="E81" s="37" t="s">
        <v>37</v>
      </c>
      <c r="F81" s="6">
        <v>1</v>
      </c>
      <c r="G81" s="32">
        <f t="shared" si="19"/>
        <v>0.74074074074074081</v>
      </c>
      <c r="H81" s="5">
        <f t="shared" ref="H81:H97" si="22">F81*43560</f>
        <v>43560</v>
      </c>
      <c r="I81" s="5">
        <v>500000</v>
      </c>
      <c r="J81" s="41">
        <f t="shared" ref="J81:J97" si="23">H81/I81</f>
        <v>8.7120000000000003E-2</v>
      </c>
      <c r="K81" s="3">
        <v>1</v>
      </c>
      <c r="L81" s="3">
        <v>1</v>
      </c>
      <c r="M81" s="3">
        <f t="shared" si="18"/>
        <v>8.7120000000000003E-2</v>
      </c>
      <c r="N81" s="73" t="s">
        <v>941</v>
      </c>
      <c r="O81" s="29"/>
      <c r="Q81" s="2"/>
    </row>
    <row r="82" spans="1:17" x14ac:dyDescent="0.25">
      <c r="A82" s="28" t="s">
        <v>191</v>
      </c>
      <c r="B82" s="36" t="s">
        <v>192</v>
      </c>
      <c r="C82" s="38" t="s">
        <v>112</v>
      </c>
      <c r="D82" s="38" t="s">
        <v>928</v>
      </c>
      <c r="E82" s="37" t="s">
        <v>37</v>
      </c>
      <c r="F82" s="6">
        <v>1</v>
      </c>
      <c r="G82" s="32">
        <f t="shared" si="19"/>
        <v>0.74074074074074081</v>
      </c>
      <c r="H82" s="5">
        <f>F82*43560</f>
        <v>43560</v>
      </c>
      <c r="I82" s="5">
        <v>500000</v>
      </c>
      <c r="J82" s="41">
        <f>H82/I82</f>
        <v>8.7120000000000003E-2</v>
      </c>
      <c r="K82" s="3">
        <v>1</v>
      </c>
      <c r="L82" s="3">
        <v>1</v>
      </c>
      <c r="M82" s="3">
        <f>J82/(K82*L82)</f>
        <v>8.7120000000000003E-2</v>
      </c>
      <c r="N82" s="73" t="s">
        <v>942</v>
      </c>
      <c r="O82" s="29"/>
      <c r="Q82" s="2"/>
    </row>
    <row r="83" spans="1:17" x14ac:dyDescent="0.25">
      <c r="A83" s="28" t="s">
        <v>984</v>
      </c>
      <c r="B83" s="36" t="s">
        <v>193</v>
      </c>
      <c r="C83" s="38" t="s">
        <v>112</v>
      </c>
      <c r="D83" s="38" t="s">
        <v>928</v>
      </c>
      <c r="E83" s="37" t="s">
        <v>93</v>
      </c>
      <c r="F83" s="6">
        <v>1</v>
      </c>
      <c r="G83" s="32">
        <f t="shared" si="19"/>
        <v>0.74074074074074081</v>
      </c>
      <c r="H83" s="5">
        <f t="shared" si="22"/>
        <v>43560</v>
      </c>
      <c r="I83" s="5">
        <v>205000</v>
      </c>
      <c r="J83" s="41">
        <f t="shared" si="23"/>
        <v>0.21248780487804877</v>
      </c>
      <c r="K83" s="3">
        <v>1</v>
      </c>
      <c r="L83" s="3">
        <v>1</v>
      </c>
      <c r="M83" s="3">
        <f t="shared" si="18"/>
        <v>0.21248780487804877</v>
      </c>
      <c r="N83" s="80" t="s">
        <v>193</v>
      </c>
      <c r="O83" s="29"/>
      <c r="Q83" s="2"/>
    </row>
    <row r="84" spans="1:17" x14ac:dyDescent="0.25">
      <c r="A84" s="28" t="s">
        <v>194</v>
      </c>
      <c r="B84" s="36" t="s">
        <v>195</v>
      </c>
      <c r="C84" s="38" t="s">
        <v>112</v>
      </c>
      <c r="D84" s="38" t="s">
        <v>928</v>
      </c>
      <c r="E84" s="37" t="s">
        <v>37</v>
      </c>
      <c r="F84" s="6">
        <v>1</v>
      </c>
      <c r="G84" s="32">
        <f t="shared" si="19"/>
        <v>0.74074074074074081</v>
      </c>
      <c r="H84" s="5">
        <f t="shared" si="22"/>
        <v>43560</v>
      </c>
      <c r="I84" s="5">
        <v>475000</v>
      </c>
      <c r="J84" s="41">
        <f t="shared" si="23"/>
        <v>9.1705263157894734E-2</v>
      </c>
      <c r="K84" s="3">
        <v>1</v>
      </c>
      <c r="L84" s="3">
        <v>1</v>
      </c>
      <c r="M84" s="3">
        <f t="shared" si="18"/>
        <v>9.1705263157894734E-2</v>
      </c>
      <c r="N84" s="73" t="s">
        <v>195</v>
      </c>
      <c r="O84" s="29"/>
      <c r="Q84" s="2"/>
    </row>
    <row r="85" spans="1:17" x14ac:dyDescent="0.25">
      <c r="A85" s="28" t="s">
        <v>196</v>
      </c>
      <c r="B85" s="36" t="s">
        <v>197</v>
      </c>
      <c r="C85" s="38" t="s">
        <v>198</v>
      </c>
      <c r="D85" s="38" t="s">
        <v>928</v>
      </c>
      <c r="E85" s="37" t="s">
        <v>54</v>
      </c>
      <c r="F85" s="6">
        <v>1</v>
      </c>
      <c r="G85" s="32">
        <f t="shared" si="19"/>
        <v>0.74074074074074081</v>
      </c>
      <c r="H85" s="5">
        <f t="shared" si="22"/>
        <v>43560</v>
      </c>
      <c r="I85" s="5">
        <v>200000</v>
      </c>
      <c r="J85" s="41">
        <f t="shared" si="23"/>
        <v>0.21779999999999999</v>
      </c>
      <c r="K85" s="3">
        <v>1</v>
      </c>
      <c r="L85" s="3">
        <v>1</v>
      </c>
      <c r="M85" s="3">
        <f t="shared" si="18"/>
        <v>0.21779999999999999</v>
      </c>
      <c r="N85" s="80" t="s">
        <v>197</v>
      </c>
      <c r="O85" s="29"/>
      <c r="Q85" s="2"/>
    </row>
    <row r="86" spans="1:17" x14ac:dyDescent="0.25">
      <c r="A86" s="28" t="s">
        <v>23</v>
      </c>
      <c r="B86" s="36" t="s">
        <v>24</v>
      </c>
      <c r="C86" s="38" t="s">
        <v>112</v>
      </c>
      <c r="D86" s="38" t="s">
        <v>928</v>
      </c>
      <c r="E86" s="37" t="s">
        <v>54</v>
      </c>
      <c r="F86" s="6">
        <v>1</v>
      </c>
      <c r="G86" s="32">
        <f t="shared" si="19"/>
        <v>0.74074074074074081</v>
      </c>
      <c r="H86" s="5">
        <f t="shared" si="22"/>
        <v>43560</v>
      </c>
      <c r="I86" s="5">
        <v>201000</v>
      </c>
      <c r="J86" s="41">
        <f t="shared" si="23"/>
        <v>0.21671641791044777</v>
      </c>
      <c r="K86" s="3">
        <v>1</v>
      </c>
      <c r="L86" s="3">
        <v>1</v>
      </c>
      <c r="M86" s="3">
        <f t="shared" si="18"/>
        <v>0.21671641791044777</v>
      </c>
      <c r="N86" s="80" t="s">
        <v>24</v>
      </c>
      <c r="O86" s="29"/>
      <c r="Q86" s="2"/>
    </row>
    <row r="87" spans="1:17" x14ac:dyDescent="0.25">
      <c r="A87" s="28" t="s">
        <v>199</v>
      </c>
      <c r="B87" s="36" t="s">
        <v>200</v>
      </c>
      <c r="C87" s="38" t="s">
        <v>201</v>
      </c>
      <c r="D87" s="38" t="s">
        <v>987</v>
      </c>
      <c r="E87" s="37" t="s">
        <v>54</v>
      </c>
      <c r="F87" s="6">
        <v>1</v>
      </c>
      <c r="G87" s="32">
        <f t="shared" si="19"/>
        <v>0.74074074074074081</v>
      </c>
      <c r="H87" s="5">
        <f t="shared" si="22"/>
        <v>43560</v>
      </c>
      <c r="I87" s="5">
        <v>135000</v>
      </c>
      <c r="J87" s="41">
        <f t="shared" si="23"/>
        <v>0.32266666666666666</v>
      </c>
      <c r="K87" s="3">
        <v>1</v>
      </c>
      <c r="L87" s="3">
        <v>1</v>
      </c>
      <c r="M87" s="3">
        <f t="shared" si="18"/>
        <v>0.32266666666666666</v>
      </c>
      <c r="N87" s="80" t="s">
        <v>200</v>
      </c>
      <c r="O87" s="29"/>
      <c r="Q87" s="2"/>
    </row>
    <row r="88" spans="1:17" x14ac:dyDescent="0.25">
      <c r="A88" s="28" t="s">
        <v>986</v>
      </c>
      <c r="B88" s="36" t="s">
        <v>202</v>
      </c>
      <c r="C88" s="38" t="s">
        <v>201</v>
      </c>
      <c r="D88" s="38" t="s">
        <v>36</v>
      </c>
      <c r="E88" s="37" t="s">
        <v>54</v>
      </c>
      <c r="F88" s="6">
        <v>1</v>
      </c>
      <c r="G88" s="32">
        <f t="shared" si="19"/>
        <v>0.74074074074074081</v>
      </c>
      <c r="H88" s="5">
        <f t="shared" si="22"/>
        <v>43560</v>
      </c>
      <c r="I88" s="5">
        <v>180000</v>
      </c>
      <c r="J88" s="41">
        <f t="shared" si="23"/>
        <v>0.24199999999999999</v>
      </c>
      <c r="K88" s="3">
        <v>1</v>
      </c>
      <c r="L88" s="3">
        <v>1</v>
      </c>
      <c r="M88" s="3">
        <f t="shared" si="18"/>
        <v>0.24199999999999999</v>
      </c>
      <c r="N88" s="80" t="s">
        <v>202</v>
      </c>
      <c r="O88" s="29"/>
      <c r="Q88" s="2"/>
    </row>
    <row r="89" spans="1:17" x14ac:dyDescent="0.25">
      <c r="A89" s="28" t="s">
        <v>282</v>
      </c>
      <c r="B89" s="36" t="s">
        <v>283</v>
      </c>
      <c r="C89" s="38" t="s">
        <v>284</v>
      </c>
      <c r="D89" s="38" t="s">
        <v>36</v>
      </c>
      <c r="E89" s="37" t="s">
        <v>37</v>
      </c>
      <c r="F89" s="6">
        <v>1</v>
      </c>
      <c r="G89" s="32">
        <f t="shared" si="19"/>
        <v>0.74074074074074081</v>
      </c>
      <c r="H89" s="5">
        <f>F89*43560</f>
        <v>43560</v>
      </c>
      <c r="I89" s="5">
        <v>115000</v>
      </c>
      <c r="J89" s="41">
        <f>H89/I89</f>
        <v>0.37878260869565217</v>
      </c>
      <c r="K89" s="3">
        <v>1</v>
      </c>
      <c r="L89" s="3">
        <v>1</v>
      </c>
      <c r="M89" s="3">
        <f t="shared" si="18"/>
        <v>0.37878260869565217</v>
      </c>
      <c r="N89" s="73" t="s">
        <v>991</v>
      </c>
      <c r="O89" s="29"/>
      <c r="Q89" s="2"/>
    </row>
    <row r="90" spans="1:17" x14ac:dyDescent="0.25">
      <c r="A90" s="28" t="s">
        <v>992</v>
      </c>
      <c r="B90" s="36" t="s">
        <v>203</v>
      </c>
      <c r="C90" s="38" t="s">
        <v>109</v>
      </c>
      <c r="D90" s="38" t="s">
        <v>36</v>
      </c>
      <c r="E90" s="37" t="s">
        <v>37</v>
      </c>
      <c r="F90" s="6">
        <v>1</v>
      </c>
      <c r="G90" s="32">
        <f t="shared" si="19"/>
        <v>0.74074074074074081</v>
      </c>
      <c r="H90" s="5">
        <f t="shared" si="22"/>
        <v>43560</v>
      </c>
      <c r="I90" s="5">
        <v>159000</v>
      </c>
      <c r="J90" s="41">
        <f t="shared" si="23"/>
        <v>0.27396226415094338</v>
      </c>
      <c r="K90" s="3">
        <v>1</v>
      </c>
      <c r="L90" s="3">
        <v>1</v>
      </c>
      <c r="M90" s="3">
        <f t="shared" si="18"/>
        <v>0.27396226415094338</v>
      </c>
      <c r="N90" s="73" t="s">
        <v>203</v>
      </c>
      <c r="O90" s="29"/>
      <c r="Q90" s="2"/>
    </row>
    <row r="91" spans="1:17" x14ac:dyDescent="0.25">
      <c r="A91" s="28" t="s">
        <v>204</v>
      </c>
      <c r="B91" s="36" t="s">
        <v>205</v>
      </c>
      <c r="C91" s="38" t="s">
        <v>103</v>
      </c>
      <c r="D91" s="38" t="s">
        <v>36</v>
      </c>
      <c r="E91" s="37" t="s">
        <v>38</v>
      </c>
      <c r="F91" s="6">
        <v>1</v>
      </c>
      <c r="G91" s="32">
        <f t="shared" si="19"/>
        <v>0.74074074074074081</v>
      </c>
      <c r="H91" s="5">
        <f t="shared" si="22"/>
        <v>43560</v>
      </c>
      <c r="I91" s="5">
        <v>85000</v>
      </c>
      <c r="J91" s="41">
        <f t="shared" si="23"/>
        <v>0.51247058823529412</v>
      </c>
      <c r="K91" s="3">
        <v>1</v>
      </c>
      <c r="L91" s="3">
        <v>1</v>
      </c>
      <c r="M91" s="3">
        <f t="shared" si="18"/>
        <v>0.51247058823529412</v>
      </c>
      <c r="N91" s="73" t="s">
        <v>205</v>
      </c>
      <c r="O91" s="29"/>
      <c r="Q91" s="2"/>
    </row>
    <row r="92" spans="1:17" x14ac:dyDescent="0.25">
      <c r="A92" s="28" t="s">
        <v>206</v>
      </c>
      <c r="B92" s="36" t="s">
        <v>207</v>
      </c>
      <c r="C92" s="38" t="s">
        <v>103</v>
      </c>
      <c r="D92" s="38" t="s">
        <v>36</v>
      </c>
      <c r="E92" s="37" t="s">
        <v>208</v>
      </c>
      <c r="F92" s="6">
        <v>1</v>
      </c>
      <c r="G92" s="32">
        <f t="shared" si="19"/>
        <v>0.74074074074074081</v>
      </c>
      <c r="H92" s="5">
        <f t="shared" si="22"/>
        <v>43560</v>
      </c>
      <c r="I92" s="5">
        <v>12500</v>
      </c>
      <c r="J92" s="41">
        <f t="shared" si="23"/>
        <v>3.4847999999999999</v>
      </c>
      <c r="K92" s="3">
        <v>1</v>
      </c>
      <c r="L92" s="3">
        <v>1</v>
      </c>
      <c r="M92" s="3">
        <f t="shared" si="18"/>
        <v>3.4847999999999999</v>
      </c>
      <c r="N92" s="73" t="s">
        <v>985</v>
      </c>
      <c r="O92" s="29"/>
      <c r="Q92" s="2"/>
    </row>
    <row r="93" spans="1:17" x14ac:dyDescent="0.25">
      <c r="A93" s="28" t="s">
        <v>989</v>
      </c>
      <c r="B93" s="36" t="s">
        <v>988</v>
      </c>
      <c r="C93" s="38" t="s">
        <v>97</v>
      </c>
      <c r="D93" s="38" t="s">
        <v>36</v>
      </c>
      <c r="E93" s="37" t="s">
        <v>54</v>
      </c>
      <c r="F93" s="6">
        <v>1</v>
      </c>
      <c r="G93" s="32">
        <f t="shared" si="19"/>
        <v>0.74074074074074081</v>
      </c>
      <c r="H93" s="5">
        <f>F93*43560</f>
        <v>43560</v>
      </c>
      <c r="I93" s="81">
        <v>12000000</v>
      </c>
      <c r="J93" s="41">
        <f>H93/I93</f>
        <v>3.63E-3</v>
      </c>
      <c r="K93" s="3">
        <v>1</v>
      </c>
      <c r="L93" s="3">
        <v>1</v>
      </c>
      <c r="M93" s="3">
        <f>J93/(K93*L93)</f>
        <v>3.63E-3</v>
      </c>
      <c r="N93" s="73" t="s">
        <v>990</v>
      </c>
      <c r="O93" s="29"/>
      <c r="Q93" s="2"/>
    </row>
    <row r="94" spans="1:17" x14ac:dyDescent="0.25">
      <c r="A94" s="28" t="s">
        <v>209</v>
      </c>
      <c r="B94" s="36" t="s">
        <v>210</v>
      </c>
      <c r="C94" s="38" t="s">
        <v>97</v>
      </c>
      <c r="D94" s="38" t="s">
        <v>36</v>
      </c>
      <c r="E94" s="37" t="s">
        <v>54</v>
      </c>
      <c r="F94" s="6">
        <v>1</v>
      </c>
      <c r="G94" s="32">
        <f t="shared" si="19"/>
        <v>0.74074074074074081</v>
      </c>
      <c r="H94" s="5">
        <f t="shared" si="22"/>
        <v>43560</v>
      </c>
      <c r="I94" s="5">
        <v>15700000</v>
      </c>
      <c r="J94" s="41">
        <f t="shared" si="23"/>
        <v>2.7745222929936304E-3</v>
      </c>
      <c r="K94" s="3">
        <v>1</v>
      </c>
      <c r="L94" s="3">
        <v>1</v>
      </c>
      <c r="M94" s="3">
        <f t="shared" si="18"/>
        <v>2.7745222929936304E-3</v>
      </c>
      <c r="N94" s="73" t="s">
        <v>210</v>
      </c>
      <c r="O94" s="29"/>
      <c r="Q94" s="2"/>
    </row>
    <row r="95" spans="1:17" x14ac:dyDescent="0.25">
      <c r="A95" s="28" t="s">
        <v>211</v>
      </c>
      <c r="B95" s="36" t="s">
        <v>212</v>
      </c>
      <c r="C95" s="38" t="s">
        <v>213</v>
      </c>
      <c r="D95" s="38" t="s">
        <v>36</v>
      </c>
      <c r="E95" s="37" t="s">
        <v>38</v>
      </c>
      <c r="F95" s="6">
        <v>1</v>
      </c>
      <c r="G95" s="32">
        <f t="shared" si="19"/>
        <v>0.74074074074074081</v>
      </c>
      <c r="H95" s="5">
        <f t="shared" si="22"/>
        <v>43560</v>
      </c>
      <c r="I95" s="5">
        <v>16400000</v>
      </c>
      <c r="J95" s="41">
        <f t="shared" si="23"/>
        <v>2.6560975609756098E-3</v>
      </c>
      <c r="K95" s="3">
        <v>1</v>
      </c>
      <c r="L95" s="3">
        <v>1</v>
      </c>
      <c r="M95" s="3">
        <f t="shared" si="18"/>
        <v>2.6560975609756098E-3</v>
      </c>
      <c r="N95" s="73" t="s">
        <v>212</v>
      </c>
      <c r="O95" s="29"/>
      <c r="Q95" s="2"/>
    </row>
    <row r="96" spans="1:17" x14ac:dyDescent="0.25">
      <c r="A96" s="28" t="s">
        <v>214</v>
      </c>
      <c r="B96" s="36" t="s">
        <v>994</v>
      </c>
      <c r="C96" s="38" t="s">
        <v>103</v>
      </c>
      <c r="D96" s="38" t="s">
        <v>36</v>
      </c>
      <c r="E96" s="37" t="s">
        <v>37</v>
      </c>
      <c r="F96" s="6">
        <v>1</v>
      </c>
      <c r="G96" s="32">
        <f t="shared" si="19"/>
        <v>0.74074074074074081</v>
      </c>
      <c r="H96" s="5">
        <f t="shared" si="22"/>
        <v>43560</v>
      </c>
      <c r="I96" s="5">
        <v>12300000</v>
      </c>
      <c r="J96" s="41">
        <f t="shared" si="23"/>
        <v>3.5414634146341464E-3</v>
      </c>
      <c r="K96" s="3">
        <v>1</v>
      </c>
      <c r="L96" s="3">
        <v>1</v>
      </c>
      <c r="M96" s="3">
        <f t="shared" si="18"/>
        <v>3.5414634146341464E-3</v>
      </c>
      <c r="N96" s="73" t="s">
        <v>993</v>
      </c>
      <c r="O96" s="29"/>
      <c r="Q96" s="2"/>
    </row>
    <row r="97" spans="1:18" x14ac:dyDescent="0.25">
      <c r="A97" s="28" t="s">
        <v>215</v>
      </c>
      <c r="B97" s="36" t="s">
        <v>219</v>
      </c>
      <c r="C97" s="38" t="s">
        <v>220</v>
      </c>
      <c r="D97" s="38" t="s">
        <v>36</v>
      </c>
      <c r="E97" s="37" t="s">
        <v>38</v>
      </c>
      <c r="F97" s="6">
        <v>1</v>
      </c>
      <c r="G97" s="32">
        <f t="shared" si="19"/>
        <v>0.74074074074074081</v>
      </c>
      <c r="H97" s="5">
        <f t="shared" si="22"/>
        <v>43560</v>
      </c>
      <c r="I97" s="5">
        <v>18000000</v>
      </c>
      <c r="J97" s="41">
        <f t="shared" si="23"/>
        <v>2.4199999999999998E-3</v>
      </c>
      <c r="K97" s="3">
        <v>1</v>
      </c>
      <c r="L97" s="3">
        <v>1</v>
      </c>
      <c r="M97" s="3">
        <f t="shared" ref="M97:M131" si="24">J97/(K97*L97)</f>
        <v>2.4199999999999998E-3</v>
      </c>
      <c r="N97" s="73" t="s">
        <v>995</v>
      </c>
      <c r="O97" s="29"/>
      <c r="Q97" s="2"/>
    </row>
    <row r="98" spans="1:18" x14ac:dyDescent="0.25">
      <c r="A98" s="28" t="s">
        <v>216</v>
      </c>
      <c r="B98" s="36" t="s">
        <v>217</v>
      </c>
      <c r="C98" s="38" t="s">
        <v>125</v>
      </c>
      <c r="D98" s="38" t="s">
        <v>36</v>
      </c>
      <c r="E98" s="37" t="s">
        <v>38</v>
      </c>
      <c r="F98" s="6">
        <v>1</v>
      </c>
      <c r="G98" s="32">
        <f t="shared" si="19"/>
        <v>0.74074074074074081</v>
      </c>
      <c r="H98" s="5">
        <f t="shared" ref="H98:H117" si="25">F98*43560</f>
        <v>43560</v>
      </c>
      <c r="I98" s="5">
        <v>24000000</v>
      </c>
      <c r="J98" s="41">
        <f t="shared" ref="J98:J117" si="26">H98/I98</f>
        <v>1.815E-3</v>
      </c>
      <c r="K98" s="3">
        <v>1</v>
      </c>
      <c r="L98" s="3">
        <v>1</v>
      </c>
      <c r="M98" s="3">
        <f t="shared" si="24"/>
        <v>1.815E-3</v>
      </c>
      <c r="N98" s="73" t="s">
        <v>217</v>
      </c>
      <c r="O98" s="29"/>
      <c r="Q98" s="2"/>
    </row>
    <row r="99" spans="1:18" x14ac:dyDescent="0.25">
      <c r="A99" s="28" t="s">
        <v>218</v>
      </c>
      <c r="B99" s="36" t="s">
        <v>996</v>
      </c>
      <c r="C99" s="38" t="s">
        <v>125</v>
      </c>
      <c r="D99" s="38" t="s">
        <v>36</v>
      </c>
      <c r="E99" s="37" t="s">
        <v>38</v>
      </c>
      <c r="F99" s="6">
        <v>1</v>
      </c>
      <c r="G99" s="32">
        <f t="shared" ref="G99:G130" si="27">F99/F$144*100</f>
        <v>0.74074074074074081</v>
      </c>
      <c r="H99" s="5">
        <f t="shared" si="25"/>
        <v>43560</v>
      </c>
      <c r="I99" s="5">
        <v>22500000</v>
      </c>
      <c r="J99" s="41">
        <f t="shared" si="26"/>
        <v>1.936E-3</v>
      </c>
      <c r="K99" s="3">
        <v>1</v>
      </c>
      <c r="L99" s="3">
        <v>1</v>
      </c>
      <c r="M99" s="3">
        <f t="shared" si="24"/>
        <v>1.936E-3</v>
      </c>
      <c r="N99" s="73" t="s">
        <v>996</v>
      </c>
      <c r="O99" s="29"/>
      <c r="Q99" s="2"/>
    </row>
    <row r="100" spans="1:18" x14ac:dyDescent="0.25">
      <c r="A100" s="28" t="s">
        <v>25</v>
      </c>
      <c r="B100" s="36" t="s">
        <v>997</v>
      </c>
      <c r="C100" s="38" t="s">
        <v>103</v>
      </c>
      <c r="D100" s="38" t="s">
        <v>36</v>
      </c>
      <c r="E100" s="37" t="s">
        <v>71</v>
      </c>
      <c r="F100" s="6">
        <v>1</v>
      </c>
      <c r="G100" s="32">
        <f t="shared" si="27"/>
        <v>0.74074074074074081</v>
      </c>
      <c r="H100" s="5">
        <f t="shared" si="25"/>
        <v>43560</v>
      </c>
      <c r="I100" s="5">
        <v>16000000</v>
      </c>
      <c r="J100" s="41">
        <f t="shared" si="26"/>
        <v>2.7225000000000001E-3</v>
      </c>
      <c r="K100" s="3">
        <v>1</v>
      </c>
      <c r="L100" s="3">
        <v>1</v>
      </c>
      <c r="M100" s="3">
        <f t="shared" si="24"/>
        <v>2.7225000000000001E-3</v>
      </c>
      <c r="N100" s="73" t="s">
        <v>997</v>
      </c>
      <c r="O100" s="29"/>
      <c r="Q100" s="2"/>
    </row>
    <row r="101" spans="1:18" x14ac:dyDescent="0.25">
      <c r="A101" s="28" t="s">
        <v>221</v>
      </c>
      <c r="B101" s="36" t="s">
        <v>222</v>
      </c>
      <c r="C101" s="38" t="s">
        <v>125</v>
      </c>
      <c r="D101" s="38" t="s">
        <v>36</v>
      </c>
      <c r="E101" s="37" t="s">
        <v>38</v>
      </c>
      <c r="F101" s="6">
        <v>1</v>
      </c>
      <c r="G101" s="32">
        <f t="shared" si="27"/>
        <v>0.74074074074074081</v>
      </c>
      <c r="H101" s="5">
        <f t="shared" si="25"/>
        <v>43560</v>
      </c>
      <c r="I101" s="5">
        <v>12300000</v>
      </c>
      <c r="J101" s="41">
        <f t="shared" si="26"/>
        <v>3.5414634146341464E-3</v>
      </c>
      <c r="K101" s="3">
        <v>1</v>
      </c>
      <c r="L101" s="3">
        <v>1</v>
      </c>
      <c r="M101" s="3">
        <f t="shared" si="24"/>
        <v>3.5414634146341464E-3</v>
      </c>
      <c r="N101" s="73" t="s">
        <v>222</v>
      </c>
      <c r="O101" s="29"/>
      <c r="Q101" s="2"/>
    </row>
    <row r="102" spans="1:18" x14ac:dyDescent="0.25">
      <c r="A102" s="28" t="s">
        <v>223</v>
      </c>
      <c r="B102" s="36" t="s">
        <v>224</v>
      </c>
      <c r="C102" s="38" t="s">
        <v>112</v>
      </c>
      <c r="D102" s="38" t="s">
        <v>36</v>
      </c>
      <c r="E102" s="37" t="s">
        <v>37</v>
      </c>
      <c r="F102" s="6">
        <v>1</v>
      </c>
      <c r="G102" s="32">
        <f t="shared" si="27"/>
        <v>0.74074074074074081</v>
      </c>
      <c r="H102" s="5">
        <f t="shared" si="25"/>
        <v>43560</v>
      </c>
      <c r="I102" s="5">
        <v>2135400</v>
      </c>
      <c r="J102" s="41">
        <f t="shared" si="26"/>
        <v>2.0398988479910087E-2</v>
      </c>
      <c r="K102" s="3">
        <v>1</v>
      </c>
      <c r="L102" s="3">
        <v>1</v>
      </c>
      <c r="M102" s="3">
        <f t="shared" si="24"/>
        <v>2.0398988479910087E-2</v>
      </c>
      <c r="N102" s="73" t="s">
        <v>224</v>
      </c>
      <c r="O102" s="29"/>
      <c r="Q102" s="2"/>
    </row>
    <row r="103" spans="1:18" x14ac:dyDescent="0.25">
      <c r="A103" s="28" t="s">
        <v>980</v>
      </c>
      <c r="B103" s="36" t="s">
        <v>176</v>
      </c>
      <c r="C103" s="38" t="s">
        <v>112</v>
      </c>
      <c r="D103" s="38" t="s">
        <v>36</v>
      </c>
      <c r="E103" s="37" t="s">
        <v>37</v>
      </c>
      <c r="F103" s="6">
        <v>1</v>
      </c>
      <c r="G103" s="32">
        <f t="shared" si="27"/>
        <v>0.74074074074074081</v>
      </c>
      <c r="H103" s="5">
        <f t="shared" si="25"/>
        <v>43560</v>
      </c>
      <c r="I103" s="5">
        <v>120000</v>
      </c>
      <c r="J103" s="40">
        <f t="shared" si="26"/>
        <v>0.36299999999999999</v>
      </c>
      <c r="K103" s="3">
        <v>1</v>
      </c>
      <c r="L103" s="3">
        <v>1</v>
      </c>
      <c r="M103" s="3">
        <f t="shared" si="24"/>
        <v>0.36299999999999999</v>
      </c>
      <c r="N103" s="80" t="s">
        <v>176</v>
      </c>
      <c r="O103" s="29"/>
      <c r="Q103" s="2"/>
    </row>
    <row r="104" spans="1:18" x14ac:dyDescent="0.25">
      <c r="A104" s="28" t="s">
        <v>979</v>
      </c>
      <c r="B104" s="36" t="s">
        <v>177</v>
      </c>
      <c r="C104" s="38" t="s">
        <v>137</v>
      </c>
      <c r="D104" s="38" t="s">
        <v>36</v>
      </c>
      <c r="E104" s="37" t="s">
        <v>38</v>
      </c>
      <c r="F104" s="6">
        <v>1</v>
      </c>
      <c r="G104" s="32">
        <f t="shared" si="27"/>
        <v>0.74074074074074081</v>
      </c>
      <c r="H104" s="5">
        <f>F104*43560</f>
        <v>43560</v>
      </c>
      <c r="I104" s="5">
        <v>51000</v>
      </c>
      <c r="J104" s="40">
        <f>H104/I104</f>
        <v>0.85411764705882354</v>
      </c>
      <c r="K104" s="3">
        <v>1</v>
      </c>
      <c r="L104" s="3">
        <v>1</v>
      </c>
      <c r="M104" s="3">
        <f>J104/(K104*L104)</f>
        <v>0.85411764705882354</v>
      </c>
      <c r="N104" s="80" t="s">
        <v>177</v>
      </c>
      <c r="O104" s="29"/>
      <c r="Q104" s="2"/>
    </row>
    <row r="105" spans="1:18" x14ac:dyDescent="0.25">
      <c r="A105" s="28" t="s">
        <v>235</v>
      </c>
      <c r="B105" s="36" t="s">
        <v>933</v>
      </c>
      <c r="C105" s="38" t="s">
        <v>236</v>
      </c>
      <c r="D105" s="38" t="s">
        <v>930</v>
      </c>
      <c r="E105" s="37" t="s">
        <v>71</v>
      </c>
      <c r="F105" s="6">
        <v>1</v>
      </c>
      <c r="G105" s="32">
        <f t="shared" si="27"/>
        <v>0.74074074074074081</v>
      </c>
      <c r="H105" s="5">
        <f>F105*43560</f>
        <v>43560</v>
      </c>
      <c r="I105" s="5">
        <v>237000</v>
      </c>
      <c r="J105" s="41">
        <f>H105/I105</f>
        <v>0.18379746835443039</v>
      </c>
      <c r="K105" s="3">
        <v>1</v>
      </c>
      <c r="L105" s="3">
        <v>1</v>
      </c>
      <c r="M105" s="3">
        <f t="shared" si="24"/>
        <v>0.18379746835443039</v>
      </c>
      <c r="N105" s="73" t="s">
        <v>933</v>
      </c>
      <c r="O105" s="29"/>
      <c r="Q105" s="2"/>
    </row>
    <row r="106" spans="1:18" x14ac:dyDescent="0.25">
      <c r="A106" s="28" t="s">
        <v>234</v>
      </c>
      <c r="B106" s="36" t="s">
        <v>934</v>
      </c>
      <c r="C106" s="38" t="s">
        <v>103</v>
      </c>
      <c r="D106" s="38" t="s">
        <v>930</v>
      </c>
      <c r="E106" s="37" t="s">
        <v>71</v>
      </c>
      <c r="F106" s="6">
        <v>1</v>
      </c>
      <c r="G106" s="32">
        <f t="shared" si="27"/>
        <v>0.74074074074074081</v>
      </c>
      <c r="H106" s="5">
        <f>F106*43560</f>
        <v>43560</v>
      </c>
      <c r="I106" s="5">
        <v>230000</v>
      </c>
      <c r="J106" s="41">
        <f>H106/I106</f>
        <v>0.18939130434782608</v>
      </c>
      <c r="K106" s="3">
        <v>1</v>
      </c>
      <c r="L106" s="3">
        <v>1</v>
      </c>
      <c r="M106" s="3">
        <f t="shared" si="24"/>
        <v>0.18939130434782608</v>
      </c>
      <c r="N106" s="73" t="s">
        <v>935</v>
      </c>
      <c r="O106" s="29"/>
      <c r="Q106" s="2"/>
    </row>
    <row r="107" spans="1:18" x14ac:dyDescent="0.25">
      <c r="A107" s="28" t="s">
        <v>225</v>
      </c>
      <c r="B107" s="36" t="s">
        <v>226</v>
      </c>
      <c r="C107" s="38" t="s">
        <v>227</v>
      </c>
      <c r="D107" s="38" t="s">
        <v>36</v>
      </c>
      <c r="E107" s="37" t="s">
        <v>45</v>
      </c>
      <c r="F107" s="6">
        <v>1</v>
      </c>
      <c r="G107" s="32">
        <f t="shared" si="27"/>
        <v>0.74074074074074081</v>
      </c>
      <c r="H107" s="5">
        <f t="shared" si="25"/>
        <v>43560</v>
      </c>
      <c r="I107" s="5">
        <v>475000</v>
      </c>
      <c r="J107" s="41">
        <f t="shared" si="26"/>
        <v>9.1705263157894734E-2</v>
      </c>
      <c r="K107" s="3">
        <v>1</v>
      </c>
      <c r="L107" s="3">
        <v>1</v>
      </c>
      <c r="M107" s="3">
        <f t="shared" si="24"/>
        <v>9.1705263157894734E-2</v>
      </c>
      <c r="N107" s="77" t="s">
        <v>226</v>
      </c>
      <c r="O107" s="29"/>
      <c r="Q107" s="2"/>
    </row>
    <row r="108" spans="1:18" x14ac:dyDescent="0.25">
      <c r="A108" s="28" t="s">
        <v>228</v>
      </c>
      <c r="B108" s="36" t="s">
        <v>229</v>
      </c>
      <c r="C108" s="38" t="s">
        <v>220</v>
      </c>
      <c r="D108" s="38" t="s">
        <v>36</v>
      </c>
      <c r="E108" s="37" t="s">
        <v>38</v>
      </c>
      <c r="F108" s="6">
        <v>1</v>
      </c>
      <c r="G108" s="32">
        <f t="shared" si="27"/>
        <v>0.74074074074074081</v>
      </c>
      <c r="H108" s="5">
        <f t="shared" si="25"/>
        <v>43560</v>
      </c>
      <c r="I108" s="42">
        <v>9876543</v>
      </c>
      <c r="J108" s="41">
        <f t="shared" si="26"/>
        <v>4.4104500937220646E-3</v>
      </c>
      <c r="K108" s="3">
        <v>1</v>
      </c>
      <c r="L108" s="3">
        <v>1</v>
      </c>
      <c r="M108" s="3">
        <f t="shared" si="24"/>
        <v>4.4104500937220646E-3</v>
      </c>
      <c r="N108" s="73" t="s">
        <v>1029</v>
      </c>
      <c r="O108" s="29"/>
      <c r="Q108" s="2"/>
    </row>
    <row r="109" spans="1:18" x14ac:dyDescent="0.25">
      <c r="A109" s="28" t="s">
        <v>1031</v>
      </c>
      <c r="B109" s="36" t="s">
        <v>1032</v>
      </c>
      <c r="C109" s="38" t="s">
        <v>110</v>
      </c>
      <c r="D109" s="38" t="s">
        <v>36</v>
      </c>
      <c r="E109" s="37" t="s">
        <v>37</v>
      </c>
      <c r="F109" s="6">
        <v>1</v>
      </c>
      <c r="G109" s="32">
        <f t="shared" si="27"/>
        <v>0.74074074074074081</v>
      </c>
      <c r="H109" s="5">
        <f t="shared" si="25"/>
        <v>43560</v>
      </c>
      <c r="I109" s="5">
        <v>1500000</v>
      </c>
      <c r="J109" s="41">
        <f t="shared" si="26"/>
        <v>2.904E-2</v>
      </c>
      <c r="K109" s="3">
        <v>1</v>
      </c>
      <c r="L109" s="3">
        <v>1</v>
      </c>
      <c r="M109" s="3">
        <f t="shared" si="24"/>
        <v>2.904E-2</v>
      </c>
      <c r="N109" s="73" t="s">
        <v>1030</v>
      </c>
      <c r="O109" s="29"/>
      <c r="Q109" s="2"/>
    </row>
    <row r="110" spans="1:18" x14ac:dyDescent="0.25">
      <c r="A110" s="28" t="s">
        <v>1033</v>
      </c>
      <c r="B110" s="36" t="s">
        <v>1034</v>
      </c>
      <c r="C110" s="38" t="s">
        <v>114</v>
      </c>
      <c r="D110" s="38" t="s">
        <v>36</v>
      </c>
      <c r="E110" s="37" t="s">
        <v>71</v>
      </c>
      <c r="F110" s="6">
        <v>1</v>
      </c>
      <c r="G110" s="32">
        <f t="shared" si="27"/>
        <v>0.74074074074074081</v>
      </c>
      <c r="H110" s="5">
        <f t="shared" si="25"/>
        <v>43560</v>
      </c>
      <c r="I110" s="5">
        <v>1600000</v>
      </c>
      <c r="J110" s="41">
        <f t="shared" si="26"/>
        <v>2.7224999999999999E-2</v>
      </c>
      <c r="K110" s="3">
        <v>1</v>
      </c>
      <c r="L110" s="3">
        <v>1</v>
      </c>
      <c r="M110" s="3">
        <f t="shared" si="24"/>
        <v>2.7224999999999999E-2</v>
      </c>
      <c r="N110" s="73" t="s">
        <v>230</v>
      </c>
      <c r="O110" s="29"/>
      <c r="Q110" s="2"/>
    </row>
    <row r="111" spans="1:18" x14ac:dyDescent="0.25">
      <c r="A111" s="28" t="s">
        <v>948</v>
      </c>
      <c r="B111" s="36" t="s">
        <v>39</v>
      </c>
      <c r="C111" s="38" t="s">
        <v>112</v>
      </c>
      <c r="D111" s="38" t="s">
        <v>928</v>
      </c>
      <c r="E111" s="37" t="s">
        <v>37</v>
      </c>
      <c r="F111" s="6">
        <v>1</v>
      </c>
      <c r="G111" s="32">
        <f t="shared" si="27"/>
        <v>0.74074074074074081</v>
      </c>
      <c r="H111" s="5">
        <f>F111*43560</f>
        <v>43560</v>
      </c>
      <c r="I111" s="5">
        <v>110000</v>
      </c>
      <c r="J111" s="34">
        <f>H111/I111</f>
        <v>0.39600000000000002</v>
      </c>
      <c r="K111" s="3">
        <v>1</v>
      </c>
      <c r="L111" s="3">
        <v>1</v>
      </c>
      <c r="M111" s="3">
        <f>J111/(K111*L111)</f>
        <v>0.39600000000000002</v>
      </c>
      <c r="N111" s="80" t="s">
        <v>39</v>
      </c>
      <c r="O111" s="29"/>
      <c r="P111" s="31"/>
      <c r="R111" s="2"/>
    </row>
    <row r="112" spans="1:18" x14ac:dyDescent="0.25">
      <c r="A112" s="28" t="s">
        <v>231</v>
      </c>
      <c r="B112" s="36" t="s">
        <v>232</v>
      </c>
      <c r="C112" s="38" t="s">
        <v>233</v>
      </c>
      <c r="D112" s="38" t="s">
        <v>930</v>
      </c>
      <c r="E112" s="37" t="s">
        <v>71</v>
      </c>
      <c r="F112" s="6">
        <v>1</v>
      </c>
      <c r="G112" s="32">
        <f t="shared" si="27"/>
        <v>0.74074074074074081</v>
      </c>
      <c r="H112" s="5">
        <f t="shared" si="25"/>
        <v>43560</v>
      </c>
      <c r="I112" s="5">
        <v>389000</v>
      </c>
      <c r="J112" s="41">
        <f t="shared" si="26"/>
        <v>0.11197943444730077</v>
      </c>
      <c r="K112" s="3">
        <v>1</v>
      </c>
      <c r="L112" s="3">
        <v>1</v>
      </c>
      <c r="M112" s="3">
        <f t="shared" si="24"/>
        <v>0.11197943444730077</v>
      </c>
      <c r="N112" s="73" t="s">
        <v>1037</v>
      </c>
      <c r="O112" s="29"/>
      <c r="Q112" s="2"/>
    </row>
    <row r="113" spans="1:17" x14ac:dyDescent="0.25">
      <c r="A113" s="28" t="s">
        <v>238</v>
      </c>
      <c r="B113" s="36" t="s">
        <v>239</v>
      </c>
      <c r="C113" s="38" t="s">
        <v>109</v>
      </c>
      <c r="D113" s="38" t="s">
        <v>36</v>
      </c>
      <c r="E113" s="37" t="s">
        <v>37</v>
      </c>
      <c r="F113" s="6">
        <v>1</v>
      </c>
      <c r="G113" s="32">
        <f t="shared" si="27"/>
        <v>0.74074074074074081</v>
      </c>
      <c r="H113" s="5">
        <f t="shared" si="25"/>
        <v>43560</v>
      </c>
      <c r="I113" s="5">
        <v>1000000</v>
      </c>
      <c r="J113" s="41">
        <f t="shared" si="26"/>
        <v>4.3560000000000001E-2</v>
      </c>
      <c r="K113" s="3">
        <v>1</v>
      </c>
      <c r="L113" s="3">
        <v>1</v>
      </c>
      <c r="M113" s="3">
        <f t="shared" si="24"/>
        <v>4.3560000000000001E-2</v>
      </c>
      <c r="N113" s="73" t="s">
        <v>239</v>
      </c>
      <c r="O113" s="29"/>
      <c r="Q113" s="2"/>
    </row>
    <row r="114" spans="1:17" x14ac:dyDescent="0.25">
      <c r="A114" s="28" t="s">
        <v>1038</v>
      </c>
      <c r="B114" s="36" t="s">
        <v>244</v>
      </c>
      <c r="C114" s="38" t="s">
        <v>245</v>
      </c>
      <c r="D114" s="38" t="s">
        <v>36</v>
      </c>
      <c r="E114" s="37" t="s">
        <v>246</v>
      </c>
      <c r="F114" s="6">
        <v>1</v>
      </c>
      <c r="G114" s="32">
        <f t="shared" si="27"/>
        <v>0.74074074074074081</v>
      </c>
      <c r="H114" s="5">
        <f t="shared" si="25"/>
        <v>43560</v>
      </c>
      <c r="I114" s="5">
        <v>1100000</v>
      </c>
      <c r="J114" s="41">
        <f t="shared" si="26"/>
        <v>3.9600000000000003E-2</v>
      </c>
      <c r="K114" s="3">
        <v>1</v>
      </c>
      <c r="L114" s="3">
        <v>1</v>
      </c>
      <c r="M114" s="3">
        <f t="shared" si="24"/>
        <v>3.9600000000000003E-2</v>
      </c>
      <c r="N114" s="73" t="s">
        <v>244</v>
      </c>
      <c r="O114" s="29"/>
      <c r="Q114" s="2"/>
    </row>
    <row r="115" spans="1:17" x14ac:dyDescent="0.25">
      <c r="A115" s="28" t="s">
        <v>247</v>
      </c>
      <c r="B115" s="36" t="s">
        <v>248</v>
      </c>
      <c r="C115" s="38" t="s">
        <v>103</v>
      </c>
      <c r="D115" s="38" t="s">
        <v>36</v>
      </c>
      <c r="E115" s="37" t="s">
        <v>93</v>
      </c>
      <c r="F115" s="6">
        <v>1</v>
      </c>
      <c r="G115" s="32">
        <f t="shared" si="27"/>
        <v>0.74074074074074081</v>
      </c>
      <c r="H115" s="5">
        <f t="shared" si="25"/>
        <v>43560</v>
      </c>
      <c r="I115" s="5">
        <v>1100000</v>
      </c>
      <c r="J115" s="41">
        <f t="shared" si="26"/>
        <v>3.9600000000000003E-2</v>
      </c>
      <c r="K115" s="3">
        <v>1</v>
      </c>
      <c r="L115" s="3">
        <v>1</v>
      </c>
      <c r="M115" s="3">
        <f t="shared" si="24"/>
        <v>3.9600000000000003E-2</v>
      </c>
      <c r="N115" s="73" t="s">
        <v>248</v>
      </c>
      <c r="O115" s="29"/>
      <c r="Q115" s="2"/>
    </row>
    <row r="116" spans="1:17" x14ac:dyDescent="0.25">
      <c r="A116" s="28" t="s">
        <v>1039</v>
      </c>
      <c r="B116" s="36" t="s">
        <v>240</v>
      </c>
      <c r="C116" s="38" t="s">
        <v>112</v>
      </c>
      <c r="D116" s="38" t="s">
        <v>36</v>
      </c>
      <c r="E116" s="37" t="s">
        <v>37</v>
      </c>
      <c r="F116" s="6">
        <v>1</v>
      </c>
      <c r="G116" s="32">
        <f t="shared" si="27"/>
        <v>0.74074074074074081</v>
      </c>
      <c r="H116" s="5">
        <f t="shared" si="25"/>
        <v>43560</v>
      </c>
      <c r="I116" s="5">
        <v>1500000</v>
      </c>
      <c r="J116" s="41">
        <f t="shared" si="26"/>
        <v>2.904E-2</v>
      </c>
      <c r="K116" s="3">
        <v>1</v>
      </c>
      <c r="L116" s="3">
        <v>1</v>
      </c>
      <c r="M116" s="3">
        <f t="shared" si="24"/>
        <v>2.904E-2</v>
      </c>
      <c r="N116" s="73" t="s">
        <v>240</v>
      </c>
      <c r="O116" s="29"/>
      <c r="Q116" s="2"/>
    </row>
    <row r="117" spans="1:17" x14ac:dyDescent="0.25">
      <c r="A117" s="28" t="s">
        <v>1040</v>
      </c>
      <c r="B117" s="36" t="s">
        <v>237</v>
      </c>
      <c r="C117" s="38" t="s">
        <v>48</v>
      </c>
      <c r="D117" s="38" t="s">
        <v>930</v>
      </c>
      <c r="E117" s="37" t="s">
        <v>93</v>
      </c>
      <c r="F117" s="6">
        <v>1</v>
      </c>
      <c r="G117" s="32">
        <f t="shared" si="27"/>
        <v>0.74074074074074081</v>
      </c>
      <c r="H117" s="5">
        <f t="shared" si="25"/>
        <v>43560</v>
      </c>
      <c r="I117" s="5">
        <v>1400000</v>
      </c>
      <c r="J117" s="41">
        <f t="shared" si="26"/>
        <v>3.1114285714285716E-2</v>
      </c>
      <c r="K117" s="3">
        <v>1</v>
      </c>
      <c r="L117" s="3">
        <v>1</v>
      </c>
      <c r="M117" s="3">
        <f t="shared" si="24"/>
        <v>3.1114285714285716E-2</v>
      </c>
      <c r="N117" s="73" t="s">
        <v>932</v>
      </c>
      <c r="O117" s="29"/>
      <c r="Q117" s="2"/>
    </row>
    <row r="118" spans="1:17" x14ac:dyDescent="0.25">
      <c r="A118" s="28" t="s">
        <v>249</v>
      </c>
      <c r="B118" s="36" t="s">
        <v>250</v>
      </c>
      <c r="C118" s="38" t="s">
        <v>251</v>
      </c>
      <c r="D118" s="38" t="s">
        <v>36</v>
      </c>
      <c r="E118" s="37" t="s">
        <v>71</v>
      </c>
      <c r="F118" s="6">
        <v>1</v>
      </c>
      <c r="G118" s="32">
        <f t="shared" si="27"/>
        <v>0.74074074074074081</v>
      </c>
      <c r="H118" s="5">
        <f>F118*43560</f>
        <v>43560</v>
      </c>
      <c r="I118" s="5">
        <v>2150000</v>
      </c>
      <c r="J118" s="41">
        <f>H118/I118</f>
        <v>2.0260465116279068E-2</v>
      </c>
      <c r="K118" s="3">
        <v>1</v>
      </c>
      <c r="L118" s="3">
        <v>1</v>
      </c>
      <c r="M118" s="3">
        <f t="shared" si="24"/>
        <v>2.0260465116279068E-2</v>
      </c>
      <c r="N118" s="73" t="s">
        <v>250</v>
      </c>
      <c r="O118" s="29"/>
      <c r="Q118" s="2"/>
    </row>
    <row r="119" spans="1:17" x14ac:dyDescent="0.25">
      <c r="A119" s="28" t="s">
        <v>241</v>
      </c>
      <c r="B119" s="36" t="s">
        <v>242</v>
      </c>
      <c r="C119" s="38" t="s">
        <v>243</v>
      </c>
      <c r="D119" s="38" t="s">
        <v>36</v>
      </c>
      <c r="E119" s="37" t="s">
        <v>93</v>
      </c>
      <c r="F119" s="6">
        <v>1</v>
      </c>
      <c r="G119" s="32">
        <f t="shared" si="27"/>
        <v>0.74074074074074081</v>
      </c>
      <c r="H119" s="5">
        <f>F119*43560</f>
        <v>43560</v>
      </c>
      <c r="I119" s="5">
        <v>925000</v>
      </c>
      <c r="J119" s="41">
        <f>H119/I119</f>
        <v>4.7091891891891891E-2</v>
      </c>
      <c r="K119" s="3">
        <v>1</v>
      </c>
      <c r="L119" s="3">
        <v>1</v>
      </c>
      <c r="M119" s="3">
        <f t="shared" si="24"/>
        <v>4.7091891891891891E-2</v>
      </c>
      <c r="N119" s="73" t="s">
        <v>242</v>
      </c>
      <c r="O119" s="29"/>
      <c r="Q119" s="2"/>
    </row>
    <row r="120" spans="1:17" x14ac:dyDescent="0.25">
      <c r="A120" s="25" t="s">
        <v>26</v>
      </c>
      <c r="B120" s="36" t="s">
        <v>27</v>
      </c>
      <c r="C120" s="38" t="s">
        <v>17</v>
      </c>
      <c r="D120" s="38" t="s">
        <v>928</v>
      </c>
      <c r="E120" s="6"/>
      <c r="F120" s="6">
        <v>1</v>
      </c>
      <c r="G120" s="32">
        <f t="shared" si="27"/>
        <v>0.74074074074074081</v>
      </c>
      <c r="H120" s="5">
        <f>F120*43560</f>
        <v>43560</v>
      </c>
      <c r="I120" s="5">
        <v>117500</v>
      </c>
      <c r="J120" s="34">
        <f>H120/I120</f>
        <v>0.37072340425531913</v>
      </c>
      <c r="K120" s="3">
        <v>1</v>
      </c>
      <c r="L120" s="3">
        <v>1</v>
      </c>
      <c r="M120" s="3">
        <f t="shared" si="24"/>
        <v>0.37072340425531913</v>
      </c>
      <c r="N120" s="64" t="s">
        <v>27</v>
      </c>
      <c r="P120" s="2"/>
    </row>
    <row r="121" spans="1:17" x14ac:dyDescent="0.25">
      <c r="A121" s="28" t="s">
        <v>1041</v>
      </c>
      <c r="B121" s="36" t="s">
        <v>252</v>
      </c>
      <c r="C121" s="38" t="s">
        <v>112</v>
      </c>
      <c r="D121" s="38" t="s">
        <v>36</v>
      </c>
      <c r="E121" s="37" t="s">
        <v>71</v>
      </c>
      <c r="F121" s="6">
        <v>1</v>
      </c>
      <c r="G121" s="32">
        <f t="shared" si="27"/>
        <v>0.74074074074074081</v>
      </c>
      <c r="H121" s="5">
        <f t="shared" ref="H121:H132" si="28">F121*43560</f>
        <v>43560</v>
      </c>
      <c r="I121" s="5">
        <v>2778700</v>
      </c>
      <c r="J121" s="41">
        <f t="shared" ref="J121:J132" si="29">H121/I121</f>
        <v>1.5676395436715011E-2</v>
      </c>
      <c r="K121" s="3">
        <v>1</v>
      </c>
      <c r="L121" s="3">
        <v>1</v>
      </c>
      <c r="M121" s="3">
        <f t="shared" si="24"/>
        <v>1.5676395436715011E-2</v>
      </c>
      <c r="N121" s="73" t="s">
        <v>252</v>
      </c>
      <c r="O121" s="29"/>
      <c r="Q121" s="2"/>
    </row>
    <row r="122" spans="1:17" x14ac:dyDescent="0.25">
      <c r="A122" s="28" t="s">
        <v>1042</v>
      </c>
      <c r="B122" s="36" t="s">
        <v>253</v>
      </c>
      <c r="C122" s="38" t="s">
        <v>114</v>
      </c>
      <c r="D122" s="38" t="s">
        <v>36</v>
      </c>
      <c r="E122" s="37" t="s">
        <v>71</v>
      </c>
      <c r="F122" s="6">
        <v>1</v>
      </c>
      <c r="G122" s="32">
        <f t="shared" si="27"/>
        <v>0.74074074074074081</v>
      </c>
      <c r="H122" s="5">
        <f t="shared" si="28"/>
        <v>43560</v>
      </c>
      <c r="I122" s="5">
        <v>1200000</v>
      </c>
      <c r="J122" s="41">
        <f t="shared" si="29"/>
        <v>3.6299999999999999E-2</v>
      </c>
      <c r="K122" s="3">
        <v>1</v>
      </c>
      <c r="L122" s="3">
        <v>1</v>
      </c>
      <c r="M122" s="3">
        <f t="shared" si="24"/>
        <v>3.6299999999999999E-2</v>
      </c>
      <c r="N122" s="73" t="s">
        <v>253</v>
      </c>
      <c r="O122" s="29"/>
      <c r="Q122" s="2"/>
    </row>
    <row r="123" spans="1:17" x14ac:dyDescent="0.25">
      <c r="A123" s="28" t="s">
        <v>1043</v>
      </c>
      <c r="B123" s="36" t="s">
        <v>254</v>
      </c>
      <c r="C123" s="38" t="s">
        <v>112</v>
      </c>
      <c r="D123" s="38" t="s">
        <v>36</v>
      </c>
      <c r="E123" s="37" t="s">
        <v>37</v>
      </c>
      <c r="F123" s="6">
        <v>1</v>
      </c>
      <c r="G123" s="32">
        <f t="shared" si="27"/>
        <v>0.74074074074074081</v>
      </c>
      <c r="H123" s="5">
        <f t="shared" si="28"/>
        <v>43560</v>
      </c>
      <c r="I123" s="5">
        <v>255000</v>
      </c>
      <c r="J123" s="41">
        <f t="shared" si="29"/>
        <v>0.17082352941176471</v>
      </c>
      <c r="K123" s="3">
        <v>1</v>
      </c>
      <c r="L123" s="3">
        <v>1</v>
      </c>
      <c r="M123" s="3">
        <f t="shared" si="24"/>
        <v>0.17082352941176471</v>
      </c>
      <c r="N123" s="73" t="s">
        <v>254</v>
      </c>
      <c r="O123" s="29"/>
      <c r="Q123" s="2"/>
    </row>
    <row r="124" spans="1:17" x14ac:dyDescent="0.25">
      <c r="A124" s="28" t="s">
        <v>255</v>
      </c>
      <c r="B124" s="36" t="s">
        <v>256</v>
      </c>
      <c r="C124" s="38" t="s">
        <v>107</v>
      </c>
      <c r="D124" s="38" t="s">
        <v>36</v>
      </c>
      <c r="E124" s="37" t="s">
        <v>54</v>
      </c>
      <c r="F124" s="6">
        <v>1</v>
      </c>
      <c r="G124" s="32">
        <f t="shared" si="27"/>
        <v>0.74074074074074081</v>
      </c>
      <c r="H124" s="5">
        <f t="shared" si="28"/>
        <v>43560</v>
      </c>
      <c r="I124" s="5">
        <v>485000</v>
      </c>
      <c r="J124" s="41">
        <f t="shared" si="29"/>
        <v>8.9814432989690718E-2</v>
      </c>
      <c r="K124" s="3">
        <v>1</v>
      </c>
      <c r="L124" s="3">
        <v>1</v>
      </c>
      <c r="M124" s="3">
        <f t="shared" si="24"/>
        <v>8.9814432989690718E-2</v>
      </c>
      <c r="N124" s="73" t="s">
        <v>256</v>
      </c>
      <c r="O124" s="29"/>
      <c r="Q124" s="2"/>
    </row>
    <row r="125" spans="1:17" x14ac:dyDescent="0.25">
      <c r="A125" s="28" t="s">
        <v>260</v>
      </c>
      <c r="B125" s="36" t="s">
        <v>261</v>
      </c>
      <c r="C125" s="38" t="s">
        <v>259</v>
      </c>
      <c r="D125" s="38" t="s">
        <v>36</v>
      </c>
      <c r="E125" s="37" t="s">
        <v>38</v>
      </c>
      <c r="F125" s="6">
        <v>1</v>
      </c>
      <c r="G125" s="32">
        <f t="shared" si="27"/>
        <v>0.74074074074074081</v>
      </c>
      <c r="H125" s="5">
        <f t="shared" si="28"/>
        <v>43560</v>
      </c>
      <c r="I125" s="5">
        <v>1200000</v>
      </c>
      <c r="J125" s="41">
        <f t="shared" si="29"/>
        <v>3.6299999999999999E-2</v>
      </c>
      <c r="K125" s="3">
        <v>1</v>
      </c>
      <c r="L125" s="3">
        <v>1</v>
      </c>
      <c r="M125" s="3">
        <f t="shared" si="24"/>
        <v>3.6299999999999999E-2</v>
      </c>
      <c r="N125" s="73" t="s">
        <v>261</v>
      </c>
      <c r="O125" s="29"/>
      <c r="Q125" s="2"/>
    </row>
    <row r="126" spans="1:17" x14ac:dyDescent="0.25">
      <c r="A126" s="28" t="s">
        <v>981</v>
      </c>
      <c r="B126" s="36" t="s">
        <v>180</v>
      </c>
      <c r="C126" s="38" t="s">
        <v>107</v>
      </c>
      <c r="D126" s="38" t="s">
        <v>36</v>
      </c>
      <c r="E126" s="37" t="s">
        <v>38</v>
      </c>
      <c r="F126" s="6">
        <v>1</v>
      </c>
      <c r="G126" s="32">
        <f t="shared" si="27"/>
        <v>0.74074074074074081</v>
      </c>
      <c r="H126" s="5">
        <f>F126*43560</f>
        <v>43560</v>
      </c>
      <c r="I126" s="5">
        <v>227000</v>
      </c>
      <c r="J126" s="40">
        <f>H126/I126</f>
        <v>0.19189427312775331</v>
      </c>
      <c r="K126" s="3">
        <v>1</v>
      </c>
      <c r="L126" s="3">
        <v>1</v>
      </c>
      <c r="M126" s="3">
        <f>J126/(K126*L126)</f>
        <v>0.19189427312775331</v>
      </c>
      <c r="N126" s="80" t="s">
        <v>978</v>
      </c>
      <c r="O126" s="29"/>
      <c r="Q126" s="2"/>
    </row>
    <row r="127" spans="1:17" x14ac:dyDescent="0.25">
      <c r="A127" s="28" t="s">
        <v>257</v>
      </c>
      <c r="B127" s="36" t="s">
        <v>258</v>
      </c>
      <c r="C127" s="38" t="s">
        <v>259</v>
      </c>
      <c r="D127" s="38" t="s">
        <v>36</v>
      </c>
      <c r="E127" s="37" t="s">
        <v>38</v>
      </c>
      <c r="F127" s="6">
        <v>1</v>
      </c>
      <c r="G127" s="32">
        <f t="shared" si="27"/>
        <v>0.74074074074074081</v>
      </c>
      <c r="H127" s="5">
        <f>F127*43560</f>
        <v>43560</v>
      </c>
      <c r="I127" s="5">
        <v>172000</v>
      </c>
      <c r="J127" s="41">
        <f>H127/I127</f>
        <v>0.2532558139534884</v>
      </c>
      <c r="K127" s="3">
        <v>1</v>
      </c>
      <c r="L127" s="3">
        <v>1</v>
      </c>
      <c r="M127" s="3">
        <f t="shared" si="24"/>
        <v>0.2532558139534884</v>
      </c>
      <c r="N127" s="73" t="s">
        <v>1044</v>
      </c>
      <c r="O127" s="29"/>
      <c r="Q127" s="2"/>
    </row>
    <row r="128" spans="1:17" x14ac:dyDescent="0.25">
      <c r="A128" s="28" t="s">
        <v>266</v>
      </c>
      <c r="B128" s="36" t="s">
        <v>267</v>
      </c>
      <c r="C128" s="38" t="s">
        <v>268</v>
      </c>
      <c r="D128" s="38" t="s">
        <v>36</v>
      </c>
      <c r="E128" s="37" t="s">
        <v>54</v>
      </c>
      <c r="F128" s="6">
        <v>1</v>
      </c>
      <c r="G128" s="32">
        <f t="shared" si="27"/>
        <v>0.74074074074074081</v>
      </c>
      <c r="H128" s="5">
        <f t="shared" si="28"/>
        <v>43560</v>
      </c>
      <c r="I128" s="5">
        <v>550000</v>
      </c>
      <c r="J128" s="41">
        <f t="shared" si="29"/>
        <v>7.9200000000000007E-2</v>
      </c>
      <c r="K128" s="3">
        <v>1</v>
      </c>
      <c r="L128" s="3">
        <v>1</v>
      </c>
      <c r="M128" s="3">
        <f t="shared" si="24"/>
        <v>7.9200000000000007E-2</v>
      </c>
      <c r="N128" s="73" t="s">
        <v>1046</v>
      </c>
      <c r="O128" s="29"/>
      <c r="Q128" s="2"/>
    </row>
    <row r="129" spans="1:17" x14ac:dyDescent="0.25">
      <c r="A129" s="28" t="s">
        <v>269</v>
      </c>
      <c r="B129" s="36" t="s">
        <v>270</v>
      </c>
      <c r="C129" s="38" t="s">
        <v>271</v>
      </c>
      <c r="D129" s="38" t="s">
        <v>36</v>
      </c>
      <c r="E129" s="37" t="s">
        <v>272</v>
      </c>
      <c r="F129" s="6">
        <v>1</v>
      </c>
      <c r="G129" s="32">
        <f t="shared" si="27"/>
        <v>0.74074074074074081</v>
      </c>
      <c r="H129" s="5">
        <f t="shared" si="28"/>
        <v>43560</v>
      </c>
      <c r="I129" s="5">
        <v>375000</v>
      </c>
      <c r="J129" s="41">
        <f t="shared" si="29"/>
        <v>0.11616</v>
      </c>
      <c r="K129" s="3">
        <v>1</v>
      </c>
      <c r="L129" s="3">
        <v>1</v>
      </c>
      <c r="M129" s="3">
        <f t="shared" si="24"/>
        <v>0.11616</v>
      </c>
      <c r="N129" s="73" t="s">
        <v>1047</v>
      </c>
      <c r="O129" s="29"/>
      <c r="Q129" s="2"/>
    </row>
    <row r="130" spans="1:17" x14ac:dyDescent="0.25">
      <c r="A130" s="28" t="s">
        <v>273</v>
      </c>
      <c r="B130" s="36" t="s">
        <v>274</v>
      </c>
      <c r="C130" s="38" t="s">
        <v>275</v>
      </c>
      <c r="D130" s="38" t="s">
        <v>36</v>
      </c>
      <c r="E130" s="37" t="s">
        <v>54</v>
      </c>
      <c r="F130" s="6">
        <v>1</v>
      </c>
      <c r="G130" s="32">
        <f t="shared" si="27"/>
        <v>0.74074074074074081</v>
      </c>
      <c r="H130" s="5">
        <f t="shared" si="28"/>
        <v>43560</v>
      </c>
      <c r="I130" s="5">
        <v>975000</v>
      </c>
      <c r="J130" s="41">
        <f t="shared" si="29"/>
        <v>4.4676923076923079E-2</v>
      </c>
      <c r="K130" s="3">
        <v>1</v>
      </c>
      <c r="L130" s="3">
        <v>1</v>
      </c>
      <c r="M130" s="3">
        <f t="shared" si="24"/>
        <v>4.4676923076923079E-2</v>
      </c>
      <c r="N130" s="73" t="s">
        <v>274</v>
      </c>
      <c r="O130" s="29"/>
      <c r="Q130" s="2"/>
    </row>
    <row r="131" spans="1:17" x14ac:dyDescent="0.25">
      <c r="A131" s="28" t="s">
        <v>277</v>
      </c>
      <c r="B131" s="36" t="s">
        <v>276</v>
      </c>
      <c r="C131" s="38" t="s">
        <v>158</v>
      </c>
      <c r="D131" s="38" t="s">
        <v>36</v>
      </c>
      <c r="E131" s="37" t="s">
        <v>93</v>
      </c>
      <c r="F131" s="6">
        <v>1</v>
      </c>
      <c r="G131" s="32">
        <f t="shared" ref="G131:G137" si="30">F131/F$144*100</f>
        <v>0.74074074074074081</v>
      </c>
      <c r="H131" s="5">
        <f t="shared" si="28"/>
        <v>43560</v>
      </c>
      <c r="I131" s="5">
        <v>1758000</v>
      </c>
      <c r="J131" s="41">
        <f t="shared" si="29"/>
        <v>2.4778156996587031E-2</v>
      </c>
      <c r="K131" s="3">
        <v>1</v>
      </c>
      <c r="L131" s="3">
        <v>1</v>
      </c>
      <c r="M131" s="3">
        <f t="shared" si="24"/>
        <v>2.4778156996587031E-2</v>
      </c>
      <c r="N131" s="73" t="s">
        <v>276</v>
      </c>
      <c r="O131" s="29"/>
      <c r="Q131" s="2"/>
    </row>
    <row r="132" spans="1:17" x14ac:dyDescent="0.25">
      <c r="A132" s="28" t="s">
        <v>278</v>
      </c>
      <c r="B132" s="36" t="s">
        <v>279</v>
      </c>
      <c r="C132" s="38" t="s">
        <v>125</v>
      </c>
      <c r="D132" s="38" t="s">
        <v>36</v>
      </c>
      <c r="E132" s="37" t="s">
        <v>93</v>
      </c>
      <c r="F132" s="6">
        <v>1</v>
      </c>
      <c r="G132" s="32">
        <f t="shared" si="30"/>
        <v>0.74074074074074081</v>
      </c>
      <c r="H132" s="5">
        <f t="shared" si="28"/>
        <v>43560</v>
      </c>
      <c r="I132" s="5">
        <v>5298000</v>
      </c>
      <c r="J132" s="41">
        <f t="shared" si="29"/>
        <v>8.2219705549263881E-3</v>
      </c>
      <c r="K132" s="3">
        <v>1</v>
      </c>
      <c r="L132" s="3">
        <v>1</v>
      </c>
      <c r="M132" s="3">
        <f t="shared" ref="M132:M137" si="31">J132/(K132*L132)</f>
        <v>8.2219705549263881E-3</v>
      </c>
      <c r="N132" s="73" t="s">
        <v>279</v>
      </c>
      <c r="O132" s="29"/>
      <c r="Q132" s="2"/>
    </row>
    <row r="133" spans="1:17" x14ac:dyDescent="0.25">
      <c r="A133" s="28" t="s">
        <v>1048</v>
      </c>
      <c r="B133" s="36" t="s">
        <v>280</v>
      </c>
      <c r="C133" s="38" t="s">
        <v>112</v>
      </c>
      <c r="D133" s="38" t="s">
        <v>36</v>
      </c>
      <c r="E133" s="37" t="s">
        <v>93</v>
      </c>
      <c r="F133" s="6">
        <v>1</v>
      </c>
      <c r="G133" s="32">
        <f t="shared" si="30"/>
        <v>0.74074074074074081</v>
      </c>
      <c r="H133" s="5">
        <f>F133*43560</f>
        <v>43560</v>
      </c>
      <c r="I133" s="5">
        <v>1723000</v>
      </c>
      <c r="J133" s="41">
        <f>H133/I133</f>
        <v>2.5281485780615207E-2</v>
      </c>
      <c r="K133" s="3">
        <v>1</v>
      </c>
      <c r="L133" s="3">
        <v>1</v>
      </c>
      <c r="M133" s="3">
        <f t="shared" si="31"/>
        <v>2.5281485780615207E-2</v>
      </c>
      <c r="N133" s="73" t="s">
        <v>280</v>
      </c>
      <c r="O133" s="29"/>
      <c r="Q133" s="2"/>
    </row>
    <row r="134" spans="1:17" x14ac:dyDescent="0.25">
      <c r="A134" s="28" t="s">
        <v>1050</v>
      </c>
      <c r="B134" s="36" t="s">
        <v>281</v>
      </c>
      <c r="C134" s="38" t="s">
        <v>107</v>
      </c>
      <c r="D134" s="38" t="s">
        <v>36</v>
      </c>
      <c r="E134" s="37" t="s">
        <v>93</v>
      </c>
      <c r="F134" s="6">
        <v>1</v>
      </c>
      <c r="G134" s="32">
        <f t="shared" si="30"/>
        <v>0.74074074074074081</v>
      </c>
      <c r="H134" s="5">
        <f>F134*43560</f>
        <v>43560</v>
      </c>
      <c r="I134" s="5">
        <v>4670000</v>
      </c>
      <c r="J134" s="41">
        <f>H134/I134</f>
        <v>9.3276231263383306E-3</v>
      </c>
      <c r="K134" s="3">
        <v>1</v>
      </c>
      <c r="L134" s="3">
        <v>1</v>
      </c>
      <c r="M134" s="3">
        <f t="shared" si="31"/>
        <v>9.3276231263383306E-3</v>
      </c>
      <c r="N134" s="73" t="s">
        <v>1049</v>
      </c>
      <c r="O134" s="29"/>
      <c r="Q134" s="2"/>
    </row>
    <row r="135" spans="1:17" x14ac:dyDescent="0.25">
      <c r="A135" s="28" t="s">
        <v>286</v>
      </c>
      <c r="B135" s="36" t="s">
        <v>287</v>
      </c>
      <c r="C135" s="38" t="s">
        <v>271</v>
      </c>
      <c r="D135" s="38" t="s">
        <v>36</v>
      </c>
      <c r="E135" s="37" t="s">
        <v>38</v>
      </c>
      <c r="F135" s="6">
        <v>1</v>
      </c>
      <c r="G135" s="32">
        <f t="shared" si="30"/>
        <v>0.74074074074074081</v>
      </c>
      <c r="H135" s="5">
        <f>F135*43560</f>
        <v>43560</v>
      </c>
      <c r="I135" s="5">
        <v>190000</v>
      </c>
      <c r="J135" s="41">
        <f>H135/I135</f>
        <v>0.22926315789473684</v>
      </c>
      <c r="K135" s="3">
        <v>1</v>
      </c>
      <c r="L135" s="3">
        <v>1</v>
      </c>
      <c r="M135" s="3">
        <f t="shared" si="31"/>
        <v>0.22926315789473684</v>
      </c>
      <c r="N135" s="73" t="s">
        <v>1052</v>
      </c>
      <c r="O135" s="29"/>
      <c r="Q135" s="2"/>
    </row>
    <row r="136" spans="1:17" ht="11.25" customHeight="1" x14ac:dyDescent="0.25">
      <c r="A136" s="28" t="s">
        <v>288</v>
      </c>
      <c r="B136" s="36" t="s">
        <v>937</v>
      </c>
      <c r="C136" s="38" t="s">
        <v>271</v>
      </c>
      <c r="D136" s="38" t="s">
        <v>930</v>
      </c>
      <c r="E136" s="37" t="s">
        <v>289</v>
      </c>
      <c r="F136" s="6">
        <v>1</v>
      </c>
      <c r="G136" s="32">
        <f t="shared" si="30"/>
        <v>0.74074074074074081</v>
      </c>
      <c r="H136" s="5">
        <f>F136*43560</f>
        <v>43560</v>
      </c>
      <c r="I136" s="5">
        <v>12000</v>
      </c>
      <c r="J136" s="41">
        <f>H136/I136</f>
        <v>3.63</v>
      </c>
      <c r="K136" s="3">
        <v>1</v>
      </c>
      <c r="L136" s="3">
        <v>1</v>
      </c>
      <c r="M136" s="3">
        <f t="shared" si="31"/>
        <v>3.63</v>
      </c>
      <c r="N136" s="73" t="s">
        <v>938</v>
      </c>
      <c r="O136" s="29"/>
      <c r="Q136" s="2"/>
    </row>
    <row r="137" spans="1:17" ht="11.25" customHeight="1" x14ac:dyDescent="0.25">
      <c r="A137" s="28" t="s">
        <v>288</v>
      </c>
      <c r="B137" s="36" t="s">
        <v>290</v>
      </c>
      <c r="C137" s="38" t="s">
        <v>271</v>
      </c>
      <c r="D137" s="38" t="s">
        <v>930</v>
      </c>
      <c r="E137" s="37" t="s">
        <v>289</v>
      </c>
      <c r="F137" s="6">
        <v>1</v>
      </c>
      <c r="G137" s="32">
        <f t="shared" si="30"/>
        <v>0.74074074074074081</v>
      </c>
      <c r="H137" s="5">
        <f>F137*43560</f>
        <v>43560</v>
      </c>
      <c r="I137" s="5">
        <v>12000</v>
      </c>
      <c r="J137" s="41">
        <f>H137/I137</f>
        <v>3.63</v>
      </c>
      <c r="K137" s="3">
        <v>1</v>
      </c>
      <c r="L137" s="3">
        <v>1</v>
      </c>
      <c r="M137" s="3">
        <f t="shared" si="31"/>
        <v>3.63</v>
      </c>
      <c r="N137" s="73" t="s">
        <v>936</v>
      </c>
      <c r="O137" s="29"/>
      <c r="Q137" s="2"/>
    </row>
    <row r="138" spans="1:17" x14ac:dyDescent="0.25">
      <c r="A138" s="28"/>
      <c r="B138" s="36"/>
      <c r="C138" s="38"/>
      <c r="D138" s="38"/>
      <c r="E138" s="37"/>
      <c r="F138" s="6"/>
      <c r="G138" s="32"/>
      <c r="H138" s="5"/>
      <c r="I138" s="5"/>
      <c r="J138" s="41"/>
      <c r="K138" s="3"/>
      <c r="L138" s="3"/>
      <c r="M138" s="3"/>
      <c r="N138" s="30"/>
      <c r="O138" s="29"/>
      <c r="Q138" s="2"/>
    </row>
    <row r="139" spans="1:17" x14ac:dyDescent="0.25">
      <c r="A139" s="28"/>
      <c r="B139" s="36"/>
      <c r="C139" s="38"/>
      <c r="D139" s="38"/>
      <c r="E139" s="37"/>
      <c r="F139" s="6"/>
      <c r="G139" s="32"/>
      <c r="H139" s="5"/>
      <c r="I139" s="5"/>
      <c r="J139" s="41"/>
      <c r="K139" s="3"/>
      <c r="L139" s="3"/>
      <c r="M139" s="3"/>
      <c r="N139" s="30"/>
      <c r="O139" s="29"/>
      <c r="Q139" s="2"/>
    </row>
    <row r="140" spans="1:17" x14ac:dyDescent="0.25">
      <c r="A140" s="28"/>
      <c r="B140" s="36"/>
      <c r="C140" s="38"/>
      <c r="D140" s="38"/>
      <c r="E140" s="37"/>
      <c r="F140" s="6"/>
      <c r="G140" s="32"/>
      <c r="H140" s="5"/>
      <c r="I140" s="5"/>
      <c r="J140" s="41"/>
      <c r="K140" s="3"/>
      <c r="L140" s="3"/>
      <c r="M140" s="3"/>
      <c r="N140" s="30"/>
      <c r="O140" s="29"/>
      <c r="Q140" s="2"/>
    </row>
    <row r="141" spans="1:17" x14ac:dyDescent="0.25">
      <c r="A141" s="28"/>
      <c r="B141" s="36"/>
      <c r="C141" s="38"/>
      <c r="D141" s="38"/>
      <c r="E141" s="37"/>
      <c r="F141" s="6"/>
      <c r="G141" s="32"/>
      <c r="H141" s="5"/>
      <c r="I141" s="5"/>
      <c r="J141" s="41"/>
      <c r="K141" s="3"/>
      <c r="L141" s="3"/>
      <c r="M141" s="3"/>
      <c r="N141" s="30"/>
      <c r="O141" s="29"/>
      <c r="Q141" s="2"/>
    </row>
    <row r="142" spans="1:17" x14ac:dyDescent="0.25">
      <c r="A142" s="28"/>
      <c r="B142" s="36"/>
      <c r="C142" s="38"/>
      <c r="D142" s="38"/>
      <c r="E142" s="37"/>
      <c r="F142" s="6"/>
      <c r="G142" s="32"/>
      <c r="H142" s="5"/>
      <c r="I142" s="5"/>
      <c r="J142" s="41"/>
      <c r="K142" s="3"/>
      <c r="L142" s="3"/>
      <c r="M142" s="3"/>
      <c r="N142" s="30"/>
      <c r="O142" s="29"/>
      <c r="Q142" s="2"/>
    </row>
    <row r="143" spans="1:17" ht="13.8" thickBot="1" x14ac:dyDescent="0.3"/>
    <row r="144" spans="1:17" s="13" customFormat="1" ht="12.75" customHeight="1" thickTop="1" x14ac:dyDescent="0.25">
      <c r="A144" s="10" t="s">
        <v>8</v>
      </c>
      <c r="B144" s="11"/>
      <c r="C144" s="11"/>
      <c r="D144" s="11"/>
      <c r="E144" s="11"/>
      <c r="F144" s="11">
        <f>SUM(F3:F143)</f>
        <v>135</v>
      </c>
      <c r="G144" s="15">
        <f>SUM(G3:G143)</f>
        <v>100.00000000000031</v>
      </c>
      <c r="I144" s="11"/>
      <c r="J144" s="35">
        <f>SUM(J3:J143)</f>
        <v>30.002980267298604</v>
      </c>
      <c r="K144" s="11"/>
      <c r="L144" s="11"/>
      <c r="M144" s="4">
        <f>SUM(M3:M143)</f>
        <v>30.002980267298604</v>
      </c>
      <c r="N144" s="11"/>
      <c r="O144" s="12"/>
    </row>
    <row r="148" spans="1:18" ht="24" customHeight="1" x14ac:dyDescent="0.25">
      <c r="A148" s="86"/>
      <c r="B148" s="86"/>
      <c r="C148" s="86"/>
      <c r="D148" s="86"/>
      <c r="E148" s="86"/>
      <c r="F148" s="86"/>
      <c r="G148" s="86"/>
      <c r="H148" s="86"/>
      <c r="I148" s="86"/>
      <c r="J148" s="86"/>
      <c r="K148" s="86"/>
      <c r="L148" s="86"/>
      <c r="M148" s="86"/>
      <c r="N148" s="86"/>
      <c r="O148" s="86"/>
      <c r="P148" s="27"/>
    </row>
    <row r="149" spans="1:18" ht="18" customHeight="1" x14ac:dyDescent="0.25">
      <c r="A149" s="1"/>
    </row>
    <row r="151" spans="1:18" x14ac:dyDescent="0.25">
      <c r="A151" s="28"/>
      <c r="B151" s="36"/>
      <c r="C151" s="38"/>
      <c r="D151" s="38"/>
      <c r="E151" s="6"/>
      <c r="F151" s="6"/>
      <c r="G151" s="32"/>
      <c r="H151" s="5"/>
      <c r="I151" s="5"/>
      <c r="J151" s="3"/>
      <c r="K151" s="3"/>
      <c r="L151" s="3"/>
      <c r="M151" s="3"/>
      <c r="N151" s="30"/>
      <c r="O151" s="29"/>
      <c r="P151" s="31"/>
      <c r="R151" s="2"/>
    </row>
    <row r="152" spans="1:18" x14ac:dyDescent="0.25">
      <c r="A152" s="28"/>
      <c r="B152" s="36"/>
      <c r="C152" s="38"/>
      <c r="D152" s="38"/>
      <c r="E152" s="6"/>
      <c r="F152" s="6"/>
      <c r="G152" s="32"/>
      <c r="H152" s="5"/>
      <c r="I152" s="5"/>
      <c r="J152" s="3"/>
      <c r="K152" s="3"/>
      <c r="L152" s="3"/>
      <c r="M152" s="3"/>
      <c r="N152" s="30"/>
      <c r="O152" s="29"/>
      <c r="P152" s="31"/>
      <c r="R152" s="2"/>
    </row>
    <row r="154" spans="1:18" x14ac:dyDescent="0.25">
      <c r="A154" s="39"/>
      <c r="B154" s="36"/>
      <c r="C154" s="38"/>
      <c r="D154" s="38"/>
      <c r="E154" s="6"/>
      <c r="F154" s="6"/>
      <c r="G154" s="32"/>
      <c r="H154" s="5"/>
      <c r="I154" s="5"/>
      <c r="J154" s="3"/>
      <c r="K154" s="3"/>
      <c r="L154" s="3"/>
      <c r="M154" s="3"/>
      <c r="N154" s="30"/>
      <c r="O154" s="29"/>
      <c r="P154" s="31"/>
      <c r="R154" s="2"/>
    </row>
    <row r="155" spans="1:18" s="25" customFormat="1" ht="18" customHeight="1" x14ac:dyDescent="0.25">
      <c r="D155" s="37"/>
      <c r="G155" s="26"/>
    </row>
    <row r="156" spans="1:18" s="25" customFormat="1" ht="18" customHeight="1" x14ac:dyDescent="0.25">
      <c r="D156" s="37"/>
      <c r="G156" s="26"/>
    </row>
    <row r="157" spans="1:18" s="25" customFormat="1" ht="18" customHeight="1" x14ac:dyDescent="0.25">
      <c r="D157" s="37"/>
      <c r="G157" s="26"/>
    </row>
    <row r="158" spans="1:18" s="25" customFormat="1" ht="18" customHeight="1" x14ac:dyDescent="0.25">
      <c r="D158" s="37"/>
      <c r="G158" s="26"/>
    </row>
    <row r="159" spans="1:18" s="25" customFormat="1" ht="18" customHeight="1" x14ac:dyDescent="0.25">
      <c r="D159" s="37"/>
      <c r="G159" s="26"/>
    </row>
    <row r="160" spans="1:18" s="25" customFormat="1" x14ac:dyDescent="0.25">
      <c r="D160" s="37"/>
      <c r="G160" s="26"/>
    </row>
    <row r="161" spans="4:7" s="25" customFormat="1" x14ac:dyDescent="0.25">
      <c r="D161" s="37"/>
      <c r="G161" s="26"/>
    </row>
    <row r="162" spans="4:7" s="25" customFormat="1" x14ac:dyDescent="0.25">
      <c r="D162" s="37"/>
      <c r="G162" s="26"/>
    </row>
    <row r="163" spans="4:7" s="25" customFormat="1" x14ac:dyDescent="0.25">
      <c r="D163" s="37"/>
      <c r="G163" s="26"/>
    </row>
  </sheetData>
  <dataConsolidate/>
  <mergeCells count="1">
    <mergeCell ref="A148:O148"/>
  </mergeCells>
  <hyperlinks>
    <hyperlink ref="N119" r:id="rId1" xr:uid="{9ABB68C0-A5E8-431D-AC31-06A00737B6E9}"/>
    <hyperlink ref="N3" r:id="rId2" xr:uid="{D8754F02-1276-4F10-AD51-69C25BAA1324}"/>
    <hyperlink ref="N6" r:id="rId3" xr:uid="{F3C72F20-E3C6-4D67-8377-A530408C8CBE}"/>
    <hyperlink ref="N7" r:id="rId4" xr:uid="{97A724F7-2F73-4073-8973-31671B8DF593}"/>
    <hyperlink ref="N117" r:id="rId5" xr:uid="{DC88B119-EDF9-4744-BBEC-621CB2E6BAD3}"/>
    <hyperlink ref="N106" r:id="rId6" xr:uid="{216BE528-C0FC-4F0D-A0BC-C23C2B063366}"/>
    <hyperlink ref="N105" r:id="rId7" xr:uid="{89A5E20E-A1C5-495D-A97B-7F725A5C79C6}"/>
    <hyperlink ref="N136" r:id="rId8" xr:uid="{E7DC8028-475A-415B-A786-42650D6CD013}"/>
    <hyperlink ref="N137" r:id="rId9" xr:uid="{96BDD9FA-7604-4BFD-8C7A-0ABF0CBC2779}"/>
    <hyperlink ref="N81" r:id="rId10" xr:uid="{ADE564C6-FDD6-49F0-9569-30252225C159}"/>
    <hyperlink ref="N79" r:id="rId11" xr:uid="{6013FD9E-299A-4166-83CF-F56E98195EBA}"/>
    <hyperlink ref="N68" r:id="rId12" xr:uid="{107E349F-3328-42F2-8C0A-32D263DD60FE}"/>
    <hyperlink ref="N72" r:id="rId13" xr:uid="{2E76A698-6E24-47E1-B101-EFFB2DE57DBC}"/>
    <hyperlink ref="N111" r:id="rId14" xr:uid="{12D4301C-26A3-47FB-98F5-0BDDC3351755}"/>
    <hyperlink ref="N73" r:id="rId15" xr:uid="{C76EB9C7-40C7-46FC-A71A-39265B3379DD}"/>
    <hyperlink ref="N8" r:id="rId16" xr:uid="{6806EC5C-FFBB-44FC-989E-3D1A410DBBF6}"/>
    <hyperlink ref="N9" r:id="rId17" xr:uid="{E01C1671-26B0-47D6-A244-35D3F917E241}"/>
    <hyperlink ref="N10" r:id="rId18" xr:uid="{85CAE38C-299A-4BE6-92E6-E67A3DD00BBE}"/>
    <hyperlink ref="N11" r:id="rId19" xr:uid="{055D7FB1-5CB5-41F2-B817-45F6F6AEFC06}"/>
    <hyperlink ref="N12" r:id="rId20" xr:uid="{7921A99D-9531-4C52-A0B3-0C5E20569D2F}"/>
    <hyperlink ref="N13" r:id="rId21" xr:uid="{C2733544-1F80-4FF2-A358-C69409D7E60F}"/>
    <hyperlink ref="N14" r:id="rId22" xr:uid="{7427A87E-AF66-4310-83FC-1497AC6DFE06}"/>
    <hyperlink ref="N15" r:id="rId23" xr:uid="{930C6C79-4F92-443F-BB9A-B732F38BFCB9}"/>
    <hyperlink ref="N17" r:id="rId24" xr:uid="{94AA239D-6712-4861-8A11-FA0CD8B18A1B}"/>
    <hyperlink ref="N18" r:id="rId25" xr:uid="{1A2B7D5E-0802-45C5-AB4A-51F3C942E8C1}"/>
    <hyperlink ref="N19" r:id="rId26" xr:uid="{F58C7858-1ABE-44BC-86D3-099D6934CB55}"/>
    <hyperlink ref="N20" r:id="rId27" xr:uid="{D70A0AA1-6ED5-4DDB-8F8A-D24EA03711A4}"/>
    <hyperlink ref="N21" r:id="rId28" xr:uid="{944D47D8-A61F-4FBF-83B0-863155A51470}"/>
    <hyperlink ref="N22" r:id="rId29" xr:uid="{E286CF9C-F46E-4E29-96AE-9C0AE85D468F}"/>
    <hyperlink ref="N23" r:id="rId30" xr:uid="{EA497D9F-B24C-4520-BDC4-18F98FEC0F4B}"/>
    <hyperlink ref="N24" r:id="rId31" xr:uid="{264354B2-6F1B-4E6A-8882-A3011B154E7B}"/>
    <hyperlink ref="N25" r:id="rId32" xr:uid="{C9810A18-4CA6-43FC-B552-8E178A0A5491}"/>
    <hyperlink ref="N26" r:id="rId33" xr:uid="{7DB0E90F-F85E-4FF2-9361-7F09FA9C38BF}"/>
    <hyperlink ref="N27" r:id="rId34" xr:uid="{9806F3A2-B6B6-4A3E-B1AE-FD958963E1EC}"/>
    <hyperlink ref="N28" r:id="rId35" xr:uid="{EB405B65-6D5C-4D87-A04E-D7139612796F}"/>
    <hyperlink ref="N29" r:id="rId36" xr:uid="{AD6DF7A9-7FBA-4A49-A907-5829CE66612C}"/>
    <hyperlink ref="N30" r:id="rId37" xr:uid="{385CC174-7630-4341-83DE-FBE5076D5301}"/>
    <hyperlink ref="N31" r:id="rId38" xr:uid="{E87C9544-1D99-49FF-A935-9E5A433DEC48}"/>
    <hyperlink ref="N32" r:id="rId39" xr:uid="{699D85E7-FE7C-4DD8-B979-133B3B812ED2}"/>
    <hyperlink ref="N33" r:id="rId40" xr:uid="{1FAC7156-26B6-4D16-BF47-F9EBA3244AB1}"/>
    <hyperlink ref="N34" r:id="rId41" xr:uid="{352AF3B4-DD1E-4FF5-AE5D-EE3112700564}"/>
    <hyperlink ref="N35" r:id="rId42" xr:uid="{57369D20-E109-4C21-9ECD-F3DE12CE52D9}"/>
    <hyperlink ref="N36" r:id="rId43" xr:uid="{9A89F4D7-4E53-46C5-9E1F-3E82418F4968}"/>
    <hyperlink ref="N37" r:id="rId44" xr:uid="{2897B944-FD89-4E5C-855D-E7D76F370388}"/>
    <hyperlink ref="N38" r:id="rId45" xr:uid="{76F307D9-5929-4854-910F-086D81214999}"/>
    <hyperlink ref="N39" r:id="rId46" xr:uid="{A49FA5FC-7D7D-4411-AA38-1FD815514655}"/>
    <hyperlink ref="N40" r:id="rId47" xr:uid="{4687983A-A96C-4BE0-8B05-7AD420B85895}"/>
    <hyperlink ref="N41" r:id="rId48" xr:uid="{38E7256E-08A8-4571-BE49-EE49127602F2}"/>
    <hyperlink ref="N42" r:id="rId49" xr:uid="{6888BA4C-4C2E-4032-8D76-835D98906D53}"/>
    <hyperlink ref="N43" r:id="rId50" xr:uid="{1928F344-A5DD-4D30-8826-352912AA6E74}"/>
    <hyperlink ref="N44" r:id="rId51" xr:uid="{50139FB9-5B5A-4D68-9193-6DD89F18B09A}"/>
    <hyperlink ref="N45" r:id="rId52" xr:uid="{221930EC-C524-41EB-BD60-A1B0BFE1C306}"/>
    <hyperlink ref="N46" r:id="rId53" xr:uid="{9053826B-26E2-49F1-82A2-B3EC2FF5537F}"/>
    <hyperlink ref="N47" r:id="rId54" xr:uid="{DEA670CD-110D-426A-907A-1A4FCA3AA7E5}"/>
    <hyperlink ref="N48" r:id="rId55" xr:uid="{DF22E1DC-63CC-4A30-AA37-9D542C8C536F}"/>
    <hyperlink ref="N49" r:id="rId56" xr:uid="{D4273A53-9ED9-46B8-9FEC-0904C5F06243}"/>
    <hyperlink ref="N50" r:id="rId57" xr:uid="{BFA367DD-164D-45B7-BF1D-1D2171200199}"/>
    <hyperlink ref="N51" r:id="rId58" xr:uid="{C6332524-A96E-4075-B4A8-FB42F1CC5883}"/>
    <hyperlink ref="N52" r:id="rId59" xr:uid="{BCB90D7B-1013-4998-8718-81BFA727394C}"/>
    <hyperlink ref="N53" r:id="rId60" xr:uid="{822D204E-FF43-4379-8E66-94050534995A}"/>
    <hyperlink ref="N54" r:id="rId61" xr:uid="{972301C8-A8FD-49DF-90A2-C28093C3D930}"/>
    <hyperlink ref="N55" r:id="rId62" xr:uid="{F233EA81-1FA6-40D0-8916-B3B6C4C9CF0E}"/>
    <hyperlink ref="N56" r:id="rId63" xr:uid="{01018666-D310-4E5E-B89D-C66A5B3E593B}"/>
    <hyperlink ref="N57" r:id="rId64" xr:uid="{7B4EADDE-3A07-4D18-98A3-CC56977593D6}"/>
    <hyperlink ref="N58" r:id="rId65" xr:uid="{39CFC612-473E-45BD-8025-9F9EF877B456}"/>
    <hyperlink ref="N59" r:id="rId66" xr:uid="{53DC174D-F53D-452F-98BE-C22619DC0A87}"/>
    <hyperlink ref="N60" r:id="rId67" xr:uid="{3B82B96F-4521-42C1-A497-B01AB0B26F4C}"/>
    <hyperlink ref="N61" r:id="rId68" xr:uid="{C266D2C3-8115-47BD-9F4B-8E0A603F8F35}"/>
    <hyperlink ref="N62" r:id="rId69" xr:uid="{A84ED16D-AC75-4DC5-B024-CD17699BC965}"/>
    <hyperlink ref="N63" r:id="rId70" xr:uid="{3E450DEE-2801-4B28-B905-1A7E09DCD2FC}"/>
    <hyperlink ref="N64" r:id="rId71" xr:uid="{0C5DD91A-5D7C-4865-815D-AD80549E1B4A}"/>
    <hyperlink ref="N65" r:id="rId72" xr:uid="{83D17A09-7703-4451-9D33-51ECA96DD608}"/>
    <hyperlink ref="N66" r:id="rId73" xr:uid="{9155C1DE-FCA2-428F-BB9A-446F4ECF0D3B}"/>
    <hyperlink ref="N67" r:id="rId74" xr:uid="{D75A0FD2-02CA-4357-8A1F-FAB2D4B5192B}"/>
    <hyperlink ref="N69" r:id="rId75" xr:uid="{74E31E3F-4A30-443A-9119-124EF800F229}"/>
    <hyperlink ref="N70" r:id="rId76" xr:uid="{E51F051A-DCF7-4B0B-ADB1-7A7C01D6A863}"/>
    <hyperlink ref="N71" r:id="rId77" xr:uid="{35E3FE57-9F46-416E-9273-746D16CE32BD}"/>
    <hyperlink ref="N103" r:id="rId78" xr:uid="{EC170DFC-6FE7-449B-A484-16F8C9299367}"/>
    <hyperlink ref="N104" r:id="rId79" xr:uid="{4C69BB68-642C-4F60-84F2-843A567584D6}"/>
    <hyperlink ref="N74" r:id="rId80" xr:uid="{17FBE2C0-0E68-4C88-86F2-0DCA694D0512}"/>
    <hyperlink ref="N126" r:id="rId81" xr:uid="{AF616C56-7E6A-49AF-9479-1DAB5E12D3C4}"/>
    <hyperlink ref="N77" r:id="rId82" xr:uid="{FBAF225E-79C2-40D3-AA32-65C59479CA70}"/>
    <hyperlink ref="N76" r:id="rId83" xr:uid="{6005D7B9-315E-40FA-8DD2-56FA49F3B862}"/>
    <hyperlink ref="N80" r:id="rId84" xr:uid="{2072A9B7-75C0-41FC-BF1E-DCAFB1AA5F1B}"/>
    <hyperlink ref="N78" r:id="rId85" xr:uid="{A560AA5E-B9F6-4CAA-BB38-43CD1843E6B0}"/>
    <hyperlink ref="N82" r:id="rId86" xr:uid="{900A78D7-5008-438C-B602-62345C430E43}"/>
    <hyperlink ref="N83" r:id="rId87" xr:uid="{4F50B5C7-AED5-4F81-8B11-0F3F75B5520E}"/>
    <hyperlink ref="N84" r:id="rId88" xr:uid="{CA20F76B-0F56-4111-8A88-EA6B352FDFE3}"/>
    <hyperlink ref="N92" r:id="rId89" xr:uid="{D18554EE-FC65-4B5F-983E-8A3CEF4495DC}"/>
    <hyperlink ref="N88" r:id="rId90" xr:uid="{AB7FE484-A195-4E3A-BAE5-D97EBF2C7091}"/>
    <hyperlink ref="N85" r:id="rId91" xr:uid="{846A9EE5-EFB1-49E6-8EF5-1CFB5AE140C8}"/>
    <hyperlink ref="N86" r:id="rId92" xr:uid="{CF64D0F1-8437-4A28-B4A0-5D160A296CDF}"/>
    <hyperlink ref="N87" r:id="rId93" xr:uid="{82C0E2A1-4A4E-4C6E-BA46-60E23BC9E992}"/>
    <hyperlink ref="N93" r:id="rId94" xr:uid="{175CA6BA-AD4A-4221-93BE-53DBB3FA8DAF}"/>
    <hyperlink ref="N89" r:id="rId95" xr:uid="{51C53F93-4881-4875-832E-87F7536B45F8}"/>
    <hyperlink ref="N90" r:id="rId96" xr:uid="{4AEE81A0-DEB6-43AD-9442-7509C4450D07}"/>
    <hyperlink ref="N91" r:id="rId97" xr:uid="{E795CC5E-7DB8-4FC8-BA58-F5791709CDB3}"/>
    <hyperlink ref="N94" r:id="rId98" xr:uid="{BFE54224-DE81-4CED-95E7-843DA91C5A0A}"/>
    <hyperlink ref="N95" r:id="rId99" xr:uid="{0B9276F5-EF06-485E-B015-0B2AD22ADCEE}"/>
    <hyperlink ref="N96" r:id="rId100" xr:uid="{3DBE4E85-DDF4-4010-B083-6F479F81F268}"/>
    <hyperlink ref="N97" r:id="rId101" xr:uid="{2A3C6F8D-8B11-45ED-9A1C-359FE9E4C797}"/>
    <hyperlink ref="N98" r:id="rId102" xr:uid="{71FE1760-6E3E-42A9-A33F-D9830E187CBF}"/>
    <hyperlink ref="N99" r:id="rId103" xr:uid="{34BA4E66-3F8F-4380-AFE4-60828A8E2C2D}"/>
    <hyperlink ref="N100" r:id="rId104" xr:uid="{B41D94BE-4F3C-4B35-B01F-37FAA7D4AC6A}"/>
    <hyperlink ref="N101" r:id="rId105" xr:uid="{44CBFE81-645D-4409-9595-E42C84CB5C1D}"/>
    <hyperlink ref="N102" r:id="rId106" xr:uid="{A8823C02-4AFE-456B-8190-063026189E66}"/>
    <hyperlink ref="N107" r:id="rId107" xr:uid="{1CCD74AA-61F4-43EF-A9C5-5DC2F17EB4F9}"/>
    <hyperlink ref="N108" r:id="rId108" xr:uid="{25AD5AB9-080E-4904-8BE7-0FA3017030ED}"/>
    <hyperlink ref="N109" r:id="rId109" xr:uid="{AAB504C6-1934-45E0-A96E-D2133536FD9E}"/>
    <hyperlink ref="N110" r:id="rId110" xr:uid="{52A59F15-3EDB-40A1-865D-E9331C27E5FA}"/>
    <hyperlink ref="N4" r:id="rId111" xr:uid="{E3FE6E00-4AFA-4786-B6D1-038400A7793A}"/>
    <hyperlink ref="N112" r:id="rId112" xr:uid="{0EF050E2-4698-4ED0-BD77-7895968C3C9F}"/>
    <hyperlink ref="N113" r:id="rId113" xr:uid="{5935E054-92E2-4213-A80A-BFFBAD5E36C3}"/>
    <hyperlink ref="N114" r:id="rId114" xr:uid="{BA628E8A-A7B5-488F-B121-1D472A7EC5C9}"/>
    <hyperlink ref="N115" r:id="rId115" xr:uid="{AA493128-35AC-42BD-A320-5BAB8E44F213}"/>
    <hyperlink ref="N116" r:id="rId116" xr:uid="{17E02AB2-7FCB-45A4-8A7A-F0AE389A5D33}"/>
    <hyperlink ref="N118" r:id="rId117" xr:uid="{BD567EBE-D537-4D32-A181-8B7AEA994986}"/>
    <hyperlink ref="N120" r:id="rId118" xr:uid="{F174D6AE-ABCA-425B-B2F5-1D2801BE7507}"/>
    <hyperlink ref="N121" r:id="rId119" xr:uid="{C545B699-5543-4D8D-8388-FBB904DF43A0}"/>
    <hyperlink ref="N122" r:id="rId120" xr:uid="{FF8B0EAA-4C33-477E-A4D4-E4CC0A37A113}"/>
    <hyperlink ref="N123" r:id="rId121" xr:uid="{0FC33E80-9242-4AED-A6F2-83E8CB89F35B}"/>
    <hyperlink ref="N124" r:id="rId122" xr:uid="{F0C77EA6-CBF8-47CA-89F6-7C04E2C810C5}"/>
    <hyperlink ref="N125" r:id="rId123" xr:uid="{B77EF530-D1AA-4C83-A844-AD7E38659EC5}"/>
    <hyperlink ref="N127" r:id="rId124" xr:uid="{13256DFF-D0FB-48D1-8621-E42D45F422D9}"/>
    <hyperlink ref="N16" r:id="rId125" xr:uid="{1BCCEEF9-E9F4-4B0E-A0DC-598747CA2AE8}"/>
    <hyperlink ref="N128" r:id="rId126" xr:uid="{BF8A37CA-CCE4-478D-9786-70B712F9B3DA}"/>
    <hyperlink ref="N129" r:id="rId127" xr:uid="{FBAEE8EA-5F76-45FA-8F89-E1D9F5A1A264}"/>
    <hyperlink ref="N130" r:id="rId128" xr:uid="{7FD9B61F-E375-4847-814C-EEF0DEC7BCEC}"/>
    <hyperlink ref="N131" r:id="rId129" xr:uid="{DE9CF03C-11D8-41A9-86DC-EA7497E6EB40}"/>
    <hyperlink ref="N132" r:id="rId130" xr:uid="{56D079DC-A712-4A17-9CA6-A0CC4C449C3B}"/>
    <hyperlink ref="N133" r:id="rId131" xr:uid="{60CEA27B-E1CC-4822-B8FD-C4CBAC6EB6F4}"/>
    <hyperlink ref="N134" r:id="rId132" xr:uid="{A0B02E7F-3017-4B41-A420-48AB97ECB1F0}"/>
    <hyperlink ref="N5" r:id="rId133" xr:uid="{0AC795B4-AA87-489C-A996-87C7CD02B0C8}"/>
    <hyperlink ref="N135" r:id="rId134" xr:uid="{F064015C-79D8-4055-85AF-D4F581C4668C}"/>
  </hyperlinks>
  <pageMargins left="0.08" right="0.75" top="0.78" bottom="1" header="0.5" footer="0.5"/>
  <pageSetup paperSize="17" scale="35" orientation="landscape" r:id="rId135"/>
  <headerFooter alignWithMargins="0">
    <oddHeader>&amp;L&amp;"Arial Black,Regular"&amp;16SEED TABLE WITH LINK TO PLANT INFORMATION - OREGON NATIVES</oddHeader>
    <oddFooter>&amp;L&amp;"Times New Roman,Regular"&amp;8&amp;F, &amp;A Tab
Last Printed &amp;D, &amp;T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tention_x0020_Date xmlns="938885db-c824-41e8-9776-c292bae6886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58A132D13BE1488824F2C3D88F146B" ma:contentTypeVersion="8" ma:contentTypeDescription="Create a new document." ma:contentTypeScope="" ma:versionID="25af94fccb54a7a52a780b00dd64755a">
  <xsd:schema xmlns:xsd="http://www.w3.org/2001/XMLSchema" xmlns:xs="http://www.w3.org/2001/XMLSchema" xmlns:p="http://schemas.microsoft.com/office/2006/metadata/properties" xmlns:ns2="6ec60af1-6d1e-4575-bf73-1b6e791fcd10" xmlns:ns3="938885db-c824-41e8-9776-c292bae68860" targetNamespace="http://schemas.microsoft.com/office/2006/metadata/properties" ma:root="true" ma:fieldsID="c2b46f2d899426d8291ec159586bf625" ns2:_="" ns3:_="">
    <xsd:import namespace="6ec60af1-6d1e-4575-bf73-1b6e791fcd10"/>
    <xsd:import namespace="938885db-c824-41e8-9776-c292bae68860"/>
    <xsd:element name="properties">
      <xsd:complexType>
        <xsd:sequence>
          <xsd:element name="documentManagement">
            <xsd:complexType>
              <xsd:all>
                <xsd:element ref="ns2:SharedWithUsers" minOccurs="0"/>
                <xsd:element ref="ns3:Retention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8885db-c824-41e8-9776-c292bae68860" elementFormDefault="qualified">
    <xsd:import namespace="http://schemas.microsoft.com/office/2006/documentManagement/types"/>
    <xsd:import namespace="http://schemas.microsoft.com/office/infopath/2007/PartnerControls"/>
    <xsd:element name="Retention_x0020_Date" ma:index="9" nillable="true" ma:displayName="Retention Date" ma:description="Date document is due for review." ma:format="DateOnly" ma:internalName="Reten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8EC4A75-21CF-4DAF-81FA-2AEBCB7BB595}">
  <ds:schemaRefs>
    <ds:schemaRef ds:uri="http://schemas.microsoft.com/office/2006/metadata/properties"/>
    <ds:schemaRef ds:uri="http://schemas.microsoft.com/office/infopath/2007/PartnerControls"/>
    <ds:schemaRef ds:uri="938885db-c824-41e8-9776-c292bae68860"/>
  </ds:schemaRefs>
</ds:datastoreItem>
</file>

<file path=customXml/itemProps2.xml><?xml version="1.0" encoding="utf-8"?>
<ds:datastoreItem xmlns:ds="http://schemas.openxmlformats.org/officeDocument/2006/customXml" ds:itemID="{C133F856-B7AD-4311-8CB3-F39C6EA04623}">
  <ds:schemaRefs>
    <ds:schemaRef ds:uri="http://schemas.microsoft.com/sharepoint/v3/contenttype/forms"/>
  </ds:schemaRefs>
</ds:datastoreItem>
</file>

<file path=customXml/itemProps3.xml><?xml version="1.0" encoding="utf-8"?>
<ds:datastoreItem xmlns:ds="http://schemas.openxmlformats.org/officeDocument/2006/customXml" ds:itemID="{58106639-5CEB-4BE4-A30F-7A90587F13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c60af1-6d1e-4575-bf73-1b6e791fcd10"/>
    <ds:schemaRef ds:uri="938885db-c824-41e8-9776-c292bae688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BB22C20-3D7E-4C78-A335-9807AC4D1FEC}">
  <ds:schemaRefs>
    <ds:schemaRef ds:uri="http://schemas.microsoft.com/office/2006/metadata/longProperties"/>
  </ds:schemaRefs>
</ds:datastoreItem>
</file>

<file path=docMetadata/LabelInfo.xml><?xml version="1.0" encoding="utf-8"?>
<clbl:labelList xmlns:clbl="http://schemas.microsoft.com/office/2020/mipLabelMetadata">
  <clbl:label id="{c9cf6fe3-5bce-446b-ad70-bd306593eea0}" enabled="1" method="Privileged" siteId="{28b0d013-46bc-4a64-8d86-1c8a31cf590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Forbs</vt:lpstr>
      <vt:lpstr>Woody</vt:lpstr>
      <vt:lpstr>Grasses</vt:lpstr>
    </vt:vector>
  </TitlesOfParts>
  <Company>David Evans and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Robert.R.MARSHALL@odot.state.or.us;Sean Sullivan</dc:creator>
  <cp:lastModifiedBy>COAPSTICK Nathan A</cp:lastModifiedBy>
  <cp:lastPrinted>2016-07-22T19:51:46Z</cp:lastPrinted>
  <dcterms:created xsi:type="dcterms:W3CDTF">2002-10-10T17:28:01Z</dcterms:created>
  <dcterms:modified xsi:type="dcterms:W3CDTF">2025-12-22T18:51:33Z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Sandver, Beth</vt:lpwstr>
  </property>
  <property fmtid="{D5CDD505-2E9C-101B-9397-08002B2CF9AE}" pid="3" name="display_urn:schemas-microsoft-com:office:office#Author">
    <vt:lpwstr>Sandver, Beth</vt:lpwstr>
  </property>
</Properties>
</file>