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rdot.sharepoint.com/teams/PTD-Transit/Shared Documents/Website Files/RPTD Documents Library/2026/"/>
    </mc:Choice>
  </mc:AlternateContent>
  <xr:revisionPtr revIDLastSave="0" documentId="8_{0A98BED0-8CF2-46ED-802C-C1C48442DB8A}" xr6:coauthVersionLast="47" xr6:coauthVersionMax="47" xr10:uidLastSave="{00000000-0000-0000-0000-000000000000}"/>
  <bookViews>
    <workbookView xWindow="27240" yWindow="2505" windowWidth="20730" windowHeight="14805" activeTab="1" xr2:uid="{00000000-000D-0000-FFFF-FFFF00000000}"/>
  </bookViews>
  <sheets>
    <sheet name=" Instructions" sheetId="1" r:id="rId1"/>
    <sheet name="Budget &amp; Budget Narrative" sheetId="2" r:id="rId2"/>
    <sheet name="EXAMPLE Budget &amp; Budget Narrati" sheetId="7" r:id="rId3"/>
    <sheet name="Budget Definitions" sheetId="4" r:id="rId4"/>
    <sheet name="Hidden Dropdown menu" sheetId="6" state="hidden" r:id="rId5"/>
  </sheets>
  <definedNames>
    <definedName name="_xlnm._FilterDatabase" localSheetId="1" hidden="1">'Budget &amp; Budget Narrative'!$E$10:$E$16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9" i="2" l="1"/>
  <c r="L78" i="2"/>
  <c r="L77" i="2"/>
  <c r="L76" i="2"/>
  <c r="L75" i="2"/>
  <c r="L74" i="2"/>
  <c r="L73" i="2"/>
  <c r="L72" i="2"/>
  <c r="L71" i="2"/>
  <c r="L70" i="2"/>
  <c r="L67" i="2"/>
  <c r="L66" i="2"/>
  <c r="L65" i="2"/>
  <c r="L64" i="2"/>
  <c r="L63" i="2"/>
  <c r="L62" i="2"/>
  <c r="L61" i="2"/>
  <c r="L60" i="2"/>
  <c r="L59" i="2"/>
  <c r="L58" i="2"/>
  <c r="L55" i="2"/>
  <c r="L54" i="2"/>
  <c r="L53" i="2"/>
  <c r="L52" i="2"/>
  <c r="L51" i="2"/>
  <c r="L50" i="2"/>
  <c r="L49" i="2"/>
  <c r="L48" i="2"/>
  <c r="L47" i="2"/>
  <c r="L46" i="2"/>
  <c r="L43" i="2"/>
  <c r="L42" i="2"/>
  <c r="L41" i="2"/>
  <c r="L40" i="2"/>
  <c r="L39" i="2"/>
  <c r="L38" i="2"/>
  <c r="L37" i="2"/>
  <c r="L36" i="2"/>
  <c r="L35" i="2"/>
  <c r="L34" i="2"/>
  <c r="L31" i="2"/>
  <c r="L30" i="2"/>
  <c r="L29" i="2"/>
  <c r="L28" i="2"/>
  <c r="L27" i="2"/>
  <c r="L26" i="2"/>
  <c r="L25" i="2"/>
  <c r="L24" i="2"/>
  <c r="L23" i="2"/>
  <c r="L22" i="2"/>
  <c r="L11" i="2"/>
  <c r="L12" i="2"/>
  <c r="L13" i="2"/>
  <c r="L14" i="2"/>
  <c r="L15" i="2"/>
  <c r="L16" i="2"/>
  <c r="L17" i="2"/>
  <c r="L18" i="2"/>
  <c r="L19" i="2"/>
  <c r="L10" i="2"/>
  <c r="L78" i="7"/>
  <c r="L77" i="7"/>
  <c r="L76" i="7"/>
  <c r="M76" i="7" s="1"/>
  <c r="N76" i="7" s="1"/>
  <c r="L75" i="7"/>
  <c r="L74" i="7"/>
  <c r="L73" i="7"/>
  <c r="L72" i="7"/>
  <c r="L71" i="7"/>
  <c r="L70" i="7"/>
  <c r="L69" i="7"/>
  <c r="L66" i="7"/>
  <c r="L65" i="7"/>
  <c r="L64" i="7"/>
  <c r="L63" i="7"/>
  <c r="L62" i="7"/>
  <c r="L61" i="7"/>
  <c r="L60" i="7"/>
  <c r="L59" i="7"/>
  <c r="L58" i="7"/>
  <c r="L57" i="7"/>
  <c r="L54" i="7"/>
  <c r="L53" i="7"/>
  <c r="L52" i="7"/>
  <c r="L51" i="7"/>
  <c r="L50" i="7"/>
  <c r="L49" i="7"/>
  <c r="M49" i="7" s="1"/>
  <c r="L48" i="7"/>
  <c r="L47" i="7"/>
  <c r="L46" i="7"/>
  <c r="L45" i="7"/>
  <c r="L42" i="7"/>
  <c r="L41" i="7"/>
  <c r="M41" i="7" s="1"/>
  <c r="L40" i="7"/>
  <c r="L39" i="7"/>
  <c r="L38" i="7"/>
  <c r="M38" i="7" s="1"/>
  <c r="N38" i="7" s="1"/>
  <c r="L37" i="7"/>
  <c r="L36" i="7"/>
  <c r="L35" i="7"/>
  <c r="L34" i="7"/>
  <c r="L33" i="7"/>
  <c r="L30" i="7"/>
  <c r="L29" i="7"/>
  <c r="L28" i="7"/>
  <c r="L27" i="7"/>
  <c r="L26" i="7"/>
  <c r="L25" i="7"/>
  <c r="L24" i="7"/>
  <c r="L23" i="7"/>
  <c r="L22" i="7"/>
  <c r="L21" i="7"/>
  <c r="L10" i="7"/>
  <c r="L11" i="7"/>
  <c r="L12" i="7"/>
  <c r="L13" i="7"/>
  <c r="L14" i="7"/>
  <c r="L19" i="7" s="1"/>
  <c r="L15" i="7"/>
  <c r="L16" i="7"/>
  <c r="L17" i="7"/>
  <c r="L18" i="7"/>
  <c r="M13" i="7"/>
  <c r="L9" i="7"/>
  <c r="K78" i="7"/>
  <c r="J78" i="7"/>
  <c r="I78" i="7"/>
  <c r="H78" i="7"/>
  <c r="K77" i="7"/>
  <c r="I77" i="7"/>
  <c r="J77" i="7" s="1"/>
  <c r="H77" i="7"/>
  <c r="K76" i="7"/>
  <c r="J76" i="7"/>
  <c r="I76" i="7"/>
  <c r="H76" i="7"/>
  <c r="K75" i="7"/>
  <c r="I75" i="7"/>
  <c r="J75" i="7" s="1"/>
  <c r="H75" i="7"/>
  <c r="K74" i="7"/>
  <c r="J74" i="7"/>
  <c r="I74" i="7"/>
  <c r="H74" i="7"/>
  <c r="K73" i="7"/>
  <c r="I73" i="7"/>
  <c r="J73" i="7" s="1"/>
  <c r="H73" i="7"/>
  <c r="K72" i="7"/>
  <c r="I72" i="7"/>
  <c r="J72" i="7" s="1"/>
  <c r="H72" i="7"/>
  <c r="K71" i="7"/>
  <c r="I71" i="7"/>
  <c r="J71" i="7" s="1"/>
  <c r="H71" i="7"/>
  <c r="K70" i="7"/>
  <c r="I70" i="7"/>
  <c r="J70" i="7" s="1"/>
  <c r="H70" i="7"/>
  <c r="I69" i="7"/>
  <c r="J69" i="7" s="1"/>
  <c r="H69" i="7"/>
  <c r="K66" i="7"/>
  <c r="I66" i="7"/>
  <c r="J66" i="7" s="1"/>
  <c r="H66" i="7"/>
  <c r="K65" i="7"/>
  <c r="I65" i="7"/>
  <c r="J65" i="7" s="1"/>
  <c r="H65" i="7"/>
  <c r="K64" i="7"/>
  <c r="I64" i="7"/>
  <c r="J64" i="7" s="1"/>
  <c r="H64" i="7"/>
  <c r="K63" i="7"/>
  <c r="I63" i="7"/>
  <c r="J63" i="7" s="1"/>
  <c r="H63" i="7"/>
  <c r="K62" i="7"/>
  <c r="I62" i="7"/>
  <c r="J62" i="7" s="1"/>
  <c r="H62" i="7"/>
  <c r="K61" i="7"/>
  <c r="I61" i="7"/>
  <c r="J61" i="7" s="1"/>
  <c r="H61" i="7"/>
  <c r="K60" i="7"/>
  <c r="J60" i="7"/>
  <c r="I60" i="7"/>
  <c r="H60" i="7"/>
  <c r="K59" i="7"/>
  <c r="J59" i="7"/>
  <c r="I59" i="7"/>
  <c r="H59" i="7"/>
  <c r="K58" i="7"/>
  <c r="K67" i="7" s="1"/>
  <c r="J58" i="7"/>
  <c r="I58" i="7"/>
  <c r="H58" i="7"/>
  <c r="K57" i="7"/>
  <c r="J57" i="7"/>
  <c r="I57" i="7"/>
  <c r="H57" i="7"/>
  <c r="H67" i="7" s="1"/>
  <c r="K54" i="7"/>
  <c r="I54" i="7"/>
  <c r="J54" i="7" s="1"/>
  <c r="H54" i="7"/>
  <c r="K53" i="7"/>
  <c r="I53" i="7"/>
  <c r="J53" i="7" s="1"/>
  <c r="H53" i="7"/>
  <c r="K52" i="7"/>
  <c r="J52" i="7"/>
  <c r="I52" i="7"/>
  <c r="H52" i="7"/>
  <c r="K51" i="7"/>
  <c r="J51" i="7"/>
  <c r="I51" i="7"/>
  <c r="H51" i="7"/>
  <c r="K50" i="7"/>
  <c r="J50" i="7"/>
  <c r="I50" i="7"/>
  <c r="H50" i="7"/>
  <c r="K49" i="7"/>
  <c r="J49" i="7"/>
  <c r="I49" i="7"/>
  <c r="H49" i="7"/>
  <c r="K48" i="7"/>
  <c r="J48" i="7"/>
  <c r="I48" i="7"/>
  <c r="H48" i="7"/>
  <c r="K47" i="7"/>
  <c r="I47" i="7"/>
  <c r="J47" i="7" s="1"/>
  <c r="H47" i="7"/>
  <c r="K46" i="7"/>
  <c r="I46" i="7"/>
  <c r="J46" i="7" s="1"/>
  <c r="H46" i="7"/>
  <c r="I45" i="7"/>
  <c r="H45" i="7"/>
  <c r="K42" i="7"/>
  <c r="J42" i="7"/>
  <c r="I42" i="7"/>
  <c r="H42" i="7"/>
  <c r="K41" i="7"/>
  <c r="I41" i="7"/>
  <c r="J41" i="7" s="1"/>
  <c r="H41" i="7"/>
  <c r="K40" i="7"/>
  <c r="J40" i="7"/>
  <c r="I40" i="7"/>
  <c r="H40" i="7"/>
  <c r="K39" i="7"/>
  <c r="I39" i="7"/>
  <c r="J39" i="7" s="1"/>
  <c r="H39" i="7"/>
  <c r="K38" i="7"/>
  <c r="I38" i="7"/>
  <c r="J38" i="7" s="1"/>
  <c r="H38" i="7"/>
  <c r="K37" i="7"/>
  <c r="I37" i="7"/>
  <c r="J37" i="7" s="1"/>
  <c r="H37" i="7"/>
  <c r="K36" i="7"/>
  <c r="J36" i="7"/>
  <c r="I36" i="7"/>
  <c r="H36" i="7"/>
  <c r="K35" i="7"/>
  <c r="I35" i="7"/>
  <c r="J35" i="7" s="1"/>
  <c r="H35" i="7"/>
  <c r="K34" i="7"/>
  <c r="I34" i="7"/>
  <c r="J34" i="7" s="1"/>
  <c r="H34" i="7"/>
  <c r="I33" i="7"/>
  <c r="J33" i="7" s="1"/>
  <c r="H33" i="7"/>
  <c r="K30" i="7"/>
  <c r="I30" i="7"/>
  <c r="J30" i="7" s="1"/>
  <c r="H30" i="7"/>
  <c r="K29" i="7"/>
  <c r="I29" i="7"/>
  <c r="J29" i="7" s="1"/>
  <c r="H29" i="7"/>
  <c r="K28" i="7"/>
  <c r="J28" i="7"/>
  <c r="I28" i="7"/>
  <c r="H28" i="7"/>
  <c r="K27" i="7"/>
  <c r="I27" i="7"/>
  <c r="J27" i="7" s="1"/>
  <c r="H27" i="7"/>
  <c r="K26" i="7"/>
  <c r="I26" i="7"/>
  <c r="J26" i="7" s="1"/>
  <c r="H26" i="7"/>
  <c r="K25" i="7"/>
  <c r="I25" i="7"/>
  <c r="J25" i="7" s="1"/>
  <c r="H25" i="7"/>
  <c r="K24" i="7"/>
  <c r="J24" i="7"/>
  <c r="I24" i="7"/>
  <c r="H24" i="7"/>
  <c r="K23" i="7"/>
  <c r="J23" i="7"/>
  <c r="I23" i="7"/>
  <c r="H23" i="7"/>
  <c r="I22" i="7"/>
  <c r="H22" i="7"/>
  <c r="I21" i="7"/>
  <c r="H21" i="7"/>
  <c r="H31" i="7" s="1"/>
  <c r="K18" i="7"/>
  <c r="I18" i="7"/>
  <c r="J18" i="7" s="1"/>
  <c r="H18" i="7"/>
  <c r="K17" i="7"/>
  <c r="I17" i="7"/>
  <c r="J17" i="7" s="1"/>
  <c r="H17" i="7"/>
  <c r="K16" i="7"/>
  <c r="J16" i="7"/>
  <c r="I16" i="7"/>
  <c r="H16" i="7"/>
  <c r="K15" i="7"/>
  <c r="J15" i="7"/>
  <c r="I15" i="7"/>
  <c r="H15" i="7"/>
  <c r="K14" i="7"/>
  <c r="J14" i="7"/>
  <c r="I14" i="7"/>
  <c r="H14" i="7"/>
  <c r="K13" i="7"/>
  <c r="I13" i="7"/>
  <c r="J13" i="7" s="1"/>
  <c r="H13" i="7"/>
  <c r="K12" i="7"/>
  <c r="J12" i="7"/>
  <c r="I12" i="7"/>
  <c r="H12" i="7"/>
  <c r="K11" i="7"/>
  <c r="I11" i="7"/>
  <c r="J11" i="7" s="1"/>
  <c r="H11" i="7"/>
  <c r="I10" i="7"/>
  <c r="H10" i="7"/>
  <c r="I9" i="7"/>
  <c r="J9" i="7" s="1"/>
  <c r="H9" i="7"/>
  <c r="K71" i="2"/>
  <c r="K72" i="2"/>
  <c r="K73" i="2"/>
  <c r="K74" i="2"/>
  <c r="K75" i="2"/>
  <c r="K76" i="2"/>
  <c r="K77" i="2"/>
  <c r="K78" i="2"/>
  <c r="K79" i="2"/>
  <c r="H70" i="2"/>
  <c r="K58" i="2"/>
  <c r="I79" i="2"/>
  <c r="J79" i="2" s="1"/>
  <c r="H79" i="2"/>
  <c r="I78" i="2"/>
  <c r="J78" i="2" s="1"/>
  <c r="H78" i="2"/>
  <c r="I77" i="2"/>
  <c r="J77" i="2" s="1"/>
  <c r="H77" i="2"/>
  <c r="K67" i="2"/>
  <c r="I67" i="2"/>
  <c r="J67" i="2" s="1"/>
  <c r="H67" i="2"/>
  <c r="K66" i="2"/>
  <c r="I66" i="2"/>
  <c r="J66" i="2" s="1"/>
  <c r="H66" i="2"/>
  <c r="K65" i="2"/>
  <c r="I65" i="2"/>
  <c r="J65" i="2" s="1"/>
  <c r="H65" i="2"/>
  <c r="K55" i="2"/>
  <c r="I55" i="2"/>
  <c r="J55" i="2" s="1"/>
  <c r="H55" i="2"/>
  <c r="K54" i="2"/>
  <c r="I54" i="2"/>
  <c r="J54" i="2" s="1"/>
  <c r="H54" i="2"/>
  <c r="K53" i="2"/>
  <c r="I53" i="2"/>
  <c r="J53" i="2" s="1"/>
  <c r="H53" i="2"/>
  <c r="K43" i="2"/>
  <c r="I43" i="2"/>
  <c r="J43" i="2" s="1"/>
  <c r="H43" i="2"/>
  <c r="K42" i="2"/>
  <c r="I42" i="2"/>
  <c r="J42" i="2" s="1"/>
  <c r="H42" i="2"/>
  <c r="K41" i="2"/>
  <c r="I41" i="2"/>
  <c r="J41" i="2" s="1"/>
  <c r="H41" i="2"/>
  <c r="K31" i="2"/>
  <c r="I31" i="2"/>
  <c r="J31" i="2" s="1"/>
  <c r="H31" i="2"/>
  <c r="K30" i="2"/>
  <c r="I30" i="2"/>
  <c r="J30" i="2" s="1"/>
  <c r="H30" i="2"/>
  <c r="K29" i="2"/>
  <c r="I29" i="2"/>
  <c r="J29" i="2" s="1"/>
  <c r="H29" i="2"/>
  <c r="K19" i="2"/>
  <c r="I19" i="2"/>
  <c r="J19" i="2" s="1"/>
  <c r="H19" i="2"/>
  <c r="K18" i="2"/>
  <c r="I18" i="2"/>
  <c r="J18" i="2" s="1"/>
  <c r="H18" i="2"/>
  <c r="K17" i="2"/>
  <c r="I17" i="2"/>
  <c r="J17" i="2" s="1"/>
  <c r="H17" i="2"/>
  <c r="M78" i="2" l="1"/>
  <c r="J45" i="7"/>
  <c r="K45" i="7"/>
  <c r="K55" i="7" s="1"/>
  <c r="J21" i="7"/>
  <c r="M11" i="7"/>
  <c r="N11" i="7" s="1"/>
  <c r="M10" i="7"/>
  <c r="J10" i="7"/>
  <c r="J19" i="7" s="1"/>
  <c r="K10" i="7"/>
  <c r="M54" i="7"/>
  <c r="N54" i="7"/>
  <c r="M51" i="7"/>
  <c r="N51" i="7" s="1"/>
  <c r="J55" i="7"/>
  <c r="J43" i="7"/>
  <c r="M70" i="7"/>
  <c r="N70" i="7" s="1"/>
  <c r="M12" i="7"/>
  <c r="N12" i="7" s="1"/>
  <c r="M15" i="7"/>
  <c r="N15" i="7" s="1"/>
  <c r="M34" i="7"/>
  <c r="N34" i="7"/>
  <c r="M48" i="7"/>
  <c r="N48" i="7" s="1"/>
  <c r="M75" i="7"/>
  <c r="N75" i="7"/>
  <c r="M72" i="7"/>
  <c r="N72" i="7" s="1"/>
  <c r="M14" i="7"/>
  <c r="N14" i="7" s="1"/>
  <c r="M63" i="7"/>
  <c r="N63" i="7" s="1"/>
  <c r="L67" i="7"/>
  <c r="M64" i="7"/>
  <c r="N64" i="7" s="1"/>
  <c r="M40" i="7"/>
  <c r="N40" i="7" s="1"/>
  <c r="M36" i="7"/>
  <c r="N36" i="7" s="1"/>
  <c r="M24" i="7"/>
  <c r="N24" i="7" s="1"/>
  <c r="M27" i="7"/>
  <c r="N27" i="7" s="1"/>
  <c r="M37" i="7"/>
  <c r="N37" i="7" s="1"/>
  <c r="M60" i="7"/>
  <c r="N60" i="7" s="1"/>
  <c r="M73" i="7"/>
  <c r="N73" i="7"/>
  <c r="M52" i="7"/>
  <c r="N52" i="7" s="1"/>
  <c r="M25" i="7"/>
  <c r="N25" i="7" s="1"/>
  <c r="M28" i="7"/>
  <c r="N28" i="7" s="1"/>
  <c r="N46" i="7"/>
  <c r="M58" i="7"/>
  <c r="N58" i="7" s="1"/>
  <c r="N61" i="7"/>
  <c r="M61" i="7"/>
  <c r="K69" i="7"/>
  <c r="K79" i="7" s="1"/>
  <c r="J79" i="7"/>
  <c r="M18" i="7"/>
  <c r="N18" i="7"/>
  <c r="M29" i="7"/>
  <c r="N29" i="7"/>
  <c r="M47" i="7"/>
  <c r="N47" i="7" s="1"/>
  <c r="M50" i="7"/>
  <c r="N50" i="7" s="1"/>
  <c r="M53" i="7"/>
  <c r="N53" i="7" s="1"/>
  <c r="M23" i="7"/>
  <c r="N23" i="7" s="1"/>
  <c r="M59" i="7"/>
  <c r="N59" i="7" s="1"/>
  <c r="M17" i="7"/>
  <c r="N17" i="7" s="1"/>
  <c r="M16" i="7"/>
  <c r="N16" i="7" s="1"/>
  <c r="M42" i="7"/>
  <c r="N42" i="7" s="1"/>
  <c r="J67" i="7"/>
  <c r="M65" i="7"/>
  <c r="N65" i="7"/>
  <c r="M71" i="7"/>
  <c r="N71" i="7" s="1"/>
  <c r="M26" i="7"/>
  <c r="N26" i="7" s="1"/>
  <c r="M35" i="7"/>
  <c r="N35" i="7" s="1"/>
  <c r="M39" i="7"/>
  <c r="N39" i="7" s="1"/>
  <c r="M62" i="7"/>
  <c r="N62" i="7" s="1"/>
  <c r="H43" i="7"/>
  <c r="H79" i="7"/>
  <c r="K21" i="7"/>
  <c r="M77" i="7"/>
  <c r="N77" i="7" s="1"/>
  <c r="M57" i="7"/>
  <c r="N13" i="7"/>
  <c r="H19" i="7"/>
  <c r="N41" i="7"/>
  <c r="N49" i="7"/>
  <c r="H55" i="7"/>
  <c r="K33" i="7"/>
  <c r="K43" i="7" s="1"/>
  <c r="M30" i="7"/>
  <c r="N30" i="7" s="1"/>
  <c r="M46" i="7"/>
  <c r="M66" i="7"/>
  <c r="N66" i="7" s="1"/>
  <c r="M74" i="7"/>
  <c r="N74" i="7" s="1"/>
  <c r="J22" i="7"/>
  <c r="J31" i="7" s="1"/>
  <c r="K22" i="7"/>
  <c r="K9" i="7"/>
  <c r="K19" i="7" s="1"/>
  <c r="M78" i="7"/>
  <c r="N78" i="7" s="1"/>
  <c r="M19" i="2"/>
  <c r="N19" i="2" s="1"/>
  <c r="M41" i="2"/>
  <c r="N78" i="2"/>
  <c r="N41" i="2"/>
  <c r="M67" i="7" l="1"/>
  <c r="M69" i="7"/>
  <c r="M79" i="7" s="1"/>
  <c r="N10" i="7"/>
  <c r="M31" i="2"/>
  <c r="N31" i="2" s="1"/>
  <c r="M77" i="2"/>
  <c r="N77" i="2" s="1"/>
  <c r="M65" i="2"/>
  <c r="N65" i="2" s="1"/>
  <c r="M29" i="2"/>
  <c r="N29" i="2" s="1"/>
  <c r="M42" i="2"/>
  <c r="N42" i="2" s="1"/>
  <c r="M18" i="2"/>
  <c r="N18" i="2" s="1"/>
  <c r="M55" i="2"/>
  <c r="N55" i="2" s="1"/>
  <c r="M43" i="2"/>
  <c r="N43" i="2" s="1"/>
  <c r="M79" i="2"/>
  <c r="N79" i="2" s="1"/>
  <c r="M17" i="2"/>
  <c r="N17" i="2" s="1"/>
  <c r="M30" i="2"/>
  <c r="N30" i="2" s="1"/>
  <c r="M54" i="2"/>
  <c r="N54" i="2" s="1"/>
  <c r="M66" i="2"/>
  <c r="N66" i="2" s="1"/>
  <c r="M53" i="2"/>
  <c r="N53" i="2" s="1"/>
  <c r="M67" i="2"/>
  <c r="N67" i="2" s="1"/>
  <c r="M22" i="7"/>
  <c r="N22" i="7" s="1"/>
  <c r="J82" i="7"/>
  <c r="K31" i="7"/>
  <c r="K82" i="7" s="1"/>
  <c r="L43" i="7"/>
  <c r="M33" i="7"/>
  <c r="M43" i="7" s="1"/>
  <c r="H82" i="7"/>
  <c r="N57" i="7"/>
  <c r="N67" i="7" s="1"/>
  <c r="L79" i="7" l="1"/>
  <c r="M45" i="7"/>
  <c r="M55" i="7" s="1"/>
  <c r="L55" i="7"/>
  <c r="N33" i="7"/>
  <c r="N43" i="7" s="1"/>
  <c r="N69" i="7"/>
  <c r="N79" i="7" s="1"/>
  <c r="L31" i="7"/>
  <c r="M21" i="7"/>
  <c r="M31" i="7" s="1"/>
  <c r="M9" i="7"/>
  <c r="M19" i="7" s="1"/>
  <c r="N9" i="7"/>
  <c r="N19" i="7" s="1"/>
  <c r="M82" i="7" l="1"/>
  <c r="N45" i="7"/>
  <c r="N55" i="7" s="1"/>
  <c r="L82" i="7"/>
  <c r="N21" i="7"/>
  <c r="N31" i="7" s="1"/>
  <c r="N82" i="7" l="1"/>
  <c r="I76" i="2"/>
  <c r="J76" i="2" s="1"/>
  <c r="I75" i="2"/>
  <c r="J75" i="2" s="1"/>
  <c r="I74" i="2"/>
  <c r="J74" i="2" s="1"/>
  <c r="I73" i="2"/>
  <c r="J73" i="2" s="1"/>
  <c r="I72" i="2"/>
  <c r="J72" i="2" s="1"/>
  <c r="I71" i="2"/>
  <c r="J71" i="2" s="1"/>
  <c r="I70" i="2"/>
  <c r="J70" i="2" s="1"/>
  <c r="K70" i="2" s="1"/>
  <c r="K80" i="2" s="1"/>
  <c r="I59" i="2"/>
  <c r="J59" i="2" s="1"/>
  <c r="I60" i="2"/>
  <c r="J60" i="2" s="1"/>
  <c r="I61" i="2"/>
  <c r="J61" i="2" s="1"/>
  <c r="I62" i="2"/>
  <c r="J62" i="2" s="1"/>
  <c r="I63" i="2"/>
  <c r="J63" i="2" s="1"/>
  <c r="I64" i="2"/>
  <c r="J64" i="2" s="1"/>
  <c r="I58" i="2"/>
  <c r="I52" i="2"/>
  <c r="J52" i="2" s="1"/>
  <c r="I51" i="2"/>
  <c r="J51" i="2" s="1"/>
  <c r="I50" i="2"/>
  <c r="J50" i="2" s="1"/>
  <c r="I49" i="2"/>
  <c r="J49" i="2" s="1"/>
  <c r="I48" i="2"/>
  <c r="J48" i="2" s="1"/>
  <c r="I47" i="2"/>
  <c r="I46" i="2"/>
  <c r="I40" i="2"/>
  <c r="J40" i="2" s="1"/>
  <c r="I39" i="2"/>
  <c r="J39" i="2" s="1"/>
  <c r="I38" i="2"/>
  <c r="J38" i="2" s="1"/>
  <c r="I37" i="2"/>
  <c r="J37" i="2" s="1"/>
  <c r="I36" i="2"/>
  <c r="J36" i="2" s="1"/>
  <c r="I35" i="2"/>
  <c r="I34" i="2"/>
  <c r="I28" i="2"/>
  <c r="J28" i="2" s="1"/>
  <c r="I27" i="2"/>
  <c r="J27" i="2" s="1"/>
  <c r="I26" i="2"/>
  <c r="J26" i="2" s="1"/>
  <c r="I25" i="2"/>
  <c r="J25" i="2" s="1"/>
  <c r="I24" i="2"/>
  <c r="J24" i="2" s="1"/>
  <c r="I23" i="2"/>
  <c r="I22" i="2"/>
  <c r="I11" i="2"/>
  <c r="I12" i="2"/>
  <c r="J12" i="2" s="1"/>
  <c r="I13" i="2"/>
  <c r="J13" i="2" s="1"/>
  <c r="I14" i="2"/>
  <c r="J14" i="2" s="1"/>
  <c r="I15" i="2"/>
  <c r="J15" i="2" s="1"/>
  <c r="I16" i="2"/>
  <c r="J16" i="2" s="1"/>
  <c r="I10" i="2"/>
  <c r="K64" i="2"/>
  <c r="K63" i="2"/>
  <c r="K62" i="2"/>
  <c r="K61" i="2"/>
  <c r="K60" i="2"/>
  <c r="K59" i="2"/>
  <c r="K52" i="2"/>
  <c r="K51" i="2"/>
  <c r="K50" i="2"/>
  <c r="K49" i="2"/>
  <c r="K48" i="2"/>
  <c r="K40" i="2"/>
  <c r="K39" i="2"/>
  <c r="K38" i="2"/>
  <c r="K37" i="2"/>
  <c r="K36" i="2"/>
  <c r="K28" i="2"/>
  <c r="K27" i="2"/>
  <c r="K26" i="2"/>
  <c r="K25" i="2"/>
  <c r="K24" i="2"/>
  <c r="K12" i="2"/>
  <c r="K13" i="2"/>
  <c r="K14" i="2"/>
  <c r="K15" i="2"/>
  <c r="K16" i="2"/>
  <c r="H71" i="2"/>
  <c r="H72" i="2"/>
  <c r="H73" i="2"/>
  <c r="H74" i="2"/>
  <c r="H75" i="2"/>
  <c r="H76" i="2"/>
  <c r="H59" i="2"/>
  <c r="H60" i="2"/>
  <c r="H61" i="2"/>
  <c r="H62" i="2"/>
  <c r="H63" i="2"/>
  <c r="H64" i="2"/>
  <c r="H47" i="2"/>
  <c r="H48" i="2"/>
  <c r="H49" i="2"/>
  <c r="H50" i="2"/>
  <c r="H51" i="2"/>
  <c r="H52" i="2"/>
  <c r="H35" i="2"/>
  <c r="K35" i="2" s="1"/>
  <c r="H36" i="2"/>
  <c r="H37" i="2"/>
  <c r="H38" i="2"/>
  <c r="H39" i="2"/>
  <c r="H40" i="2"/>
  <c r="H23" i="2"/>
  <c r="K23" i="2" s="1"/>
  <c r="H24" i="2"/>
  <c r="H25" i="2"/>
  <c r="H26" i="2"/>
  <c r="H27" i="2"/>
  <c r="H28" i="2"/>
  <c r="H11" i="2"/>
  <c r="K11" i="2" s="1"/>
  <c r="H12" i="2"/>
  <c r="H13" i="2"/>
  <c r="H14" i="2"/>
  <c r="H15" i="2"/>
  <c r="H16" i="2"/>
  <c r="H58" i="2"/>
  <c r="H46" i="2"/>
  <c r="K46" i="2" s="1"/>
  <c r="H34" i="2"/>
  <c r="K34" i="2" s="1"/>
  <c r="H22" i="2"/>
  <c r="H10" i="2"/>
  <c r="H80" i="2" l="1"/>
  <c r="H68" i="2"/>
  <c r="J80" i="2"/>
  <c r="K47" i="2"/>
  <c r="H56" i="2"/>
  <c r="K22" i="2"/>
  <c r="H32" i="2"/>
  <c r="H20" i="2"/>
  <c r="K10" i="2"/>
  <c r="J34" i="2"/>
  <c r="K44" i="2" s="1"/>
  <c r="M38" i="2"/>
  <c r="J22" i="2"/>
  <c r="J23" i="2"/>
  <c r="J10" i="2"/>
  <c r="J46" i="2"/>
  <c r="K56" i="2" s="1"/>
  <c r="J58" i="2"/>
  <c r="J68" i="2" s="1"/>
  <c r="J11" i="2"/>
  <c r="J47" i="2"/>
  <c r="J56" i="2" s="1"/>
  <c r="M26" i="2"/>
  <c r="J35" i="2"/>
  <c r="M40" i="2"/>
  <c r="M64" i="2"/>
  <c r="M63" i="2"/>
  <c r="M37" i="2"/>
  <c r="M76" i="2"/>
  <c r="M35" i="2"/>
  <c r="M74" i="2"/>
  <c r="M50" i="2"/>
  <c r="M70" i="2"/>
  <c r="H44" i="2"/>
  <c r="M15" i="2"/>
  <c r="M11" i="2"/>
  <c r="M16" i="2"/>
  <c r="M13" i="2"/>
  <c r="M14" i="2"/>
  <c r="M25" i="2" l="1"/>
  <c r="N25" i="2" s="1"/>
  <c r="M23" i="2"/>
  <c r="N23" i="2" s="1"/>
  <c r="M71" i="2"/>
  <c r="N71" i="2" s="1"/>
  <c r="M28" i="2"/>
  <c r="N28" i="2" s="1"/>
  <c r="M75" i="2"/>
  <c r="N75" i="2" s="1"/>
  <c r="M48" i="2"/>
  <c r="N48" i="2" s="1"/>
  <c r="M62" i="2"/>
  <c r="N62" i="2" s="1"/>
  <c r="M27" i="2"/>
  <c r="N27" i="2" s="1"/>
  <c r="M51" i="2"/>
  <c r="N51" i="2" s="1"/>
  <c r="M47" i="2"/>
  <c r="N47" i="2" s="1"/>
  <c r="M52" i="2"/>
  <c r="N52" i="2" s="1"/>
  <c r="M49" i="2"/>
  <c r="N49" i="2" s="1"/>
  <c r="M24" i="2"/>
  <c r="N24" i="2" s="1"/>
  <c r="M36" i="2"/>
  <c r="N36" i="2" s="1"/>
  <c r="M12" i="2"/>
  <c r="N12" i="2" s="1"/>
  <c r="M72" i="2"/>
  <c r="N72" i="2" s="1"/>
  <c r="M59" i="2"/>
  <c r="N59" i="2" s="1"/>
  <c r="M60" i="2"/>
  <c r="N60" i="2" s="1"/>
  <c r="M61" i="2"/>
  <c r="N61" i="2" s="1"/>
  <c r="M73" i="2"/>
  <c r="N73" i="2" s="1"/>
  <c r="M39" i="2"/>
  <c r="N39" i="2" s="1"/>
  <c r="J32" i="2"/>
  <c r="K32" i="2"/>
  <c r="J20" i="2"/>
  <c r="L80" i="2"/>
  <c r="J44" i="2"/>
  <c r="N38" i="2"/>
  <c r="N26" i="2"/>
  <c r="N40" i="2"/>
  <c r="N50" i="2"/>
  <c r="N37" i="2"/>
  <c r="N63" i="2"/>
  <c r="N64" i="2"/>
  <c r="M46" i="2"/>
  <c r="N35" i="2"/>
  <c r="N74" i="2"/>
  <c r="H83" i="2"/>
  <c r="N70" i="2"/>
  <c r="N15" i="2"/>
  <c r="N16" i="2"/>
  <c r="N13" i="2"/>
  <c r="N11" i="2"/>
  <c r="L44" i="2" l="1"/>
  <c r="M34" i="2"/>
  <c r="L32" i="2"/>
  <c r="M22" i="2"/>
  <c r="M32" i="2" s="1"/>
  <c r="M58" i="2"/>
  <c r="K68" i="2"/>
  <c r="M56" i="2"/>
  <c r="L56" i="2"/>
  <c r="M10" i="2"/>
  <c r="K20" i="2"/>
  <c r="K83" i="2" s="1"/>
  <c r="N76" i="2"/>
  <c r="N80" i="2" s="1"/>
  <c r="M80" i="2"/>
  <c r="J83" i="2"/>
  <c r="N34" i="2"/>
  <c r="N44" i="2" s="1"/>
  <c r="N46" i="2"/>
  <c r="N56" i="2" s="1"/>
  <c r="N22" i="2"/>
  <c r="N32" i="2" s="1"/>
  <c r="N14" i="2"/>
  <c r="L68" i="2" l="1"/>
  <c r="L20" i="2"/>
  <c r="M44" i="2"/>
  <c r="M68" i="2" l="1"/>
  <c r="N58" i="2"/>
  <c r="N68" i="2" s="1"/>
  <c r="N10" i="2"/>
  <c r="N20" i="2" s="1"/>
  <c r="M20" i="2"/>
  <c r="L83" i="2"/>
  <c r="M83" i="2" l="1"/>
  <c r="N83" i="2"/>
</calcChain>
</file>

<file path=xl/sharedStrings.xml><?xml version="1.0" encoding="utf-8"?>
<sst xmlns="http://schemas.openxmlformats.org/spreadsheetml/2006/main" count="178" uniqueCount="104">
  <si>
    <t>Section 5310 rural apportionemnt, small urban apportionment and STBG Programs: Budget and Budget Narrative</t>
  </si>
  <si>
    <t>Funding Source (select from drop down):</t>
  </si>
  <si>
    <t>Unit Cost</t>
  </si>
  <si>
    <t>Number of Units</t>
  </si>
  <si>
    <t>Total</t>
  </si>
  <si>
    <r>
      <t xml:space="preserve">Budget Narrative
</t>
    </r>
    <r>
      <rPr>
        <b/>
        <i/>
        <sz val="11"/>
        <color indexed="8"/>
        <rFont val="Calibri"/>
        <family val="2"/>
      </rPr>
      <t>(Line Item Description &amp; Cost Basis)</t>
    </r>
    <r>
      <rPr>
        <b/>
        <sz val="11"/>
        <color indexed="8"/>
        <rFont val="Calibri"/>
        <family val="2"/>
      </rPr>
      <t xml:space="preserve"> </t>
    </r>
  </si>
  <si>
    <t>Total Purchased Services</t>
  </si>
  <si>
    <t>Rural apportionment</t>
  </si>
  <si>
    <t>Small urban apportionment</t>
  </si>
  <si>
    <t>STBG</t>
  </si>
  <si>
    <t>Line Item</t>
  </si>
  <si>
    <t>An single expense category within a budget category.</t>
  </si>
  <si>
    <t>Unit Type</t>
  </si>
  <si>
    <t>Unit type explains how a particular line item is measured, or the standard of measurement used to measure the unit cost. Unit type could be a period of time, distance, percent of salary (for Fringe Benefits), or count/quantity. 
Examples of Unit Type: Personnel – the number of months or years that a particular position will be employed; Fringe Benefits – proportion of the total corresponding Personnel cost; Travel – the number of miles driven or the number of nights lodging; Supplies– the count/quantity of computers; and Contractual – the number of hours that a particular consultant will be hired.</t>
  </si>
  <si>
    <t xml:space="preserve">The price for one of the associated Unit Type. 
Examples of Unit Cost: Personnel – the monthly or annual salary of a particular position; Fringe Benefits – the dollar amount equal to the percent of base salary allocated for benefits; Travel – the price per mile or the price per night lodging; Supplies – the cost of one computer; and Contractual – the hourly wage for a consultant. </t>
  </si>
  <si>
    <t>The quantity of the particular item needed based on the Unit Type.
Examples of Number of Units: Personnel – the number of months or years that a particular position will be hired; Fringe Benefits – proportion of the total corresponding Personnel cost (e.g., if Fringe Benefits are 45% of the Personnel cost, the number of units would be 0.45); Travel – the number of miles traveled or the number of nights lodging; Supplies – the number of computers; and Contractual – the number of hours for a consultant.</t>
  </si>
  <si>
    <t>Budget Narrative</t>
  </si>
  <si>
    <t>A detailed justification of programmatic relevance for each of the line items in the budget. It provides context and reasoning behind the anticipated expenditures presented in the budget. Make sure to clearly identify the basis of the cost estimate (i.e., how the budget number was determined to be fair and reasonable) for each line item as well.</t>
  </si>
  <si>
    <t>Travel</t>
  </si>
  <si>
    <t>Purpose</t>
  </si>
  <si>
    <t>Direct</t>
  </si>
  <si>
    <t>Indirect</t>
  </si>
  <si>
    <t>Unit cost</t>
  </si>
  <si>
    <t>Number of units</t>
  </si>
  <si>
    <r>
      <t xml:space="preserve">Unit type 
</t>
    </r>
    <r>
      <rPr>
        <i/>
        <sz val="11"/>
        <color indexed="8"/>
        <rFont val="Calibri"/>
        <family val="2"/>
      </rPr>
      <t>(e.g., biennium, hours, trips, event, item, percent of wage)</t>
    </r>
  </si>
  <si>
    <t>Yes</t>
  </si>
  <si>
    <t>No</t>
  </si>
  <si>
    <t>Indirect cost</t>
  </si>
  <si>
    <t>Subtotal</t>
  </si>
  <si>
    <t>Direct or indirect expense</t>
  </si>
  <si>
    <t>Grant amount</t>
  </si>
  <si>
    <t>General instructions</t>
  </si>
  <si>
    <t xml:space="preserve">Review the "Example Budget &amp; Budget Narrative” and “Budget Definitions” sheets (see tabs at the bottom of this template) to become familiar with the budget template format. </t>
  </si>
  <si>
    <t>Step 2</t>
  </si>
  <si>
    <t>Eligible expenses</t>
  </si>
  <si>
    <t>Ineligible expenses</t>
  </si>
  <si>
    <t xml:space="preserve">Step 4 </t>
  </si>
  <si>
    <t>Step 5</t>
  </si>
  <si>
    <t>Step 1</t>
  </si>
  <si>
    <t>Salaries and wages (list each position's salary or wage separately</t>
  </si>
  <si>
    <t>Materials and supplies</t>
  </si>
  <si>
    <t>Services</t>
  </si>
  <si>
    <t>Total materials and supplies</t>
  </si>
  <si>
    <t>Total fringe benefits</t>
  </si>
  <si>
    <t>Total services</t>
  </si>
  <si>
    <t>Total subawards</t>
  </si>
  <si>
    <t>Total salaries and wages</t>
  </si>
  <si>
    <t>Subawards or subcontracts</t>
  </si>
  <si>
    <t xml:space="preserve">  Project Title (must match title in application):</t>
  </si>
  <si>
    <t>Administrative assistant</t>
  </si>
  <si>
    <t xml:space="preserve">**NOTE: If you would like assistance with this budget template or need to add more line item rows to any budget category, please contact Julie Ratcliff at julie.a.ratcliff@odot.oregon.gov or Ryan Phillips ryan.l.phillips@odot.oregon.gov.  </t>
  </si>
  <si>
    <t>Electricity</t>
  </si>
  <si>
    <t>Monthly bill</t>
  </si>
  <si>
    <t>Biennium contract</t>
  </si>
  <si>
    <t>Total project cost</t>
  </si>
  <si>
    <t>Will you charge indirect cost for this direct project expense?</t>
  </si>
  <si>
    <t>Project expenses</t>
  </si>
  <si>
    <t>Grand Totals</t>
  </si>
  <si>
    <t>Total project expenses</t>
  </si>
  <si>
    <t>Local match</t>
  </si>
  <si>
    <t>Modifed Total Direct Cost</t>
  </si>
  <si>
    <t>Modified Total Direct  Costs</t>
  </si>
  <si>
    <t>Administrative assistant provides support across all grants</t>
  </si>
  <si>
    <t>Electricity for bus barn</t>
  </si>
  <si>
    <t>5310 Budget Definitions</t>
  </si>
  <si>
    <t xml:space="preserve">**NOTE: If you need assistance with this budget template or need to add rows to any budget category, please contact Julie Ratcliff at julie.a.ratcliff@odot.oregon.gov or Ryan Phillips ryan.l.phillips@odot.oregon.gov.  </t>
  </si>
  <si>
    <t>Additional guidance</t>
  </si>
  <si>
    <t>Applicable fringe benefits (list each position's fringe benefits separately):</t>
  </si>
  <si>
    <t>-</t>
  </si>
  <si>
    <t>Charge indirect cost?</t>
  </si>
  <si>
    <r>
      <t xml:space="preserve">Enter "Project Title" (cell B3),  "Funding Source" (B4), and indirect cost rate (B5) on "Budget &amp; Budget Narrative" sheet. </t>
    </r>
    <r>
      <rPr>
        <sz val="12"/>
        <color rgb="FF000000"/>
        <rFont val="Calibri"/>
        <family val="2"/>
      </rPr>
      <t xml:space="preserve"> It's important that you pick the correct funding source (Rural apportionment, Small urban apportionment, or STBG) because the funding source determines the calculation of the local match.</t>
    </r>
  </si>
  <si>
    <t>Step 3</t>
  </si>
  <si>
    <t>Indirect costs</t>
  </si>
  <si>
    <r>
      <rPr>
        <b/>
        <i/>
        <sz val="12"/>
        <color rgb="FF000000"/>
        <rFont val="Calibri"/>
        <family val="2"/>
      </rPr>
      <t xml:space="preserve">De minimus </t>
    </r>
    <r>
      <rPr>
        <b/>
        <sz val="12"/>
        <color rgb="FF000000"/>
        <rFont val="Calibri"/>
        <family val="2"/>
      </rPr>
      <t>indirect cost rate (up to 15%)</t>
    </r>
  </si>
  <si>
    <t>Annual wage</t>
  </si>
  <si>
    <t>Vehicle preventive maintenance</t>
  </si>
  <si>
    <t>Maintenance worker</t>
  </si>
  <si>
    <t>Maintenance supervisor</t>
  </si>
  <si>
    <t>Maintenance supervisor spends 20% of time managing this project</t>
  </si>
  <si>
    <t>Maintenance woker spends 50% of time conducting maintenance for this project</t>
  </si>
  <si>
    <t>Annual benefits</t>
  </si>
  <si>
    <t>Parts</t>
  </si>
  <si>
    <t xml:space="preserve">This is for various parts that will be required to perform PM. </t>
  </si>
  <si>
    <t>PM contract</t>
  </si>
  <si>
    <t>Contract for maintenance on service vehicles. Some maintenance is performed in house. For specialized maintenance, we have a contract with a vendor</t>
  </si>
  <si>
    <r>
      <t xml:space="preserve">The purpose of this worksheet is to help agencies accurately calculate their indirect costs using the </t>
    </r>
    <r>
      <rPr>
        <i/>
        <sz val="12"/>
        <color rgb="FF000000"/>
        <rFont val="Calibri"/>
        <family val="2"/>
      </rPr>
      <t xml:space="preserve">de minimus </t>
    </r>
    <r>
      <rPr>
        <sz val="12"/>
        <color rgb="FF000000"/>
        <rFont val="Calibri"/>
        <family val="2"/>
      </rPr>
      <t>method</t>
    </r>
    <r>
      <rPr>
        <sz val="12"/>
        <color indexed="8"/>
        <rFont val="Calibri"/>
        <family val="2"/>
      </rPr>
      <t xml:space="preserve"> for the purpose of applying for Section 5310 funding. It will be used for determining eligible expenses in agencies' subgrant agreements and reimbursement requests.
For agencies that will not use the </t>
    </r>
    <r>
      <rPr>
        <i/>
        <sz val="12"/>
        <color rgb="FF000000"/>
        <rFont val="Calibri"/>
        <family val="2"/>
      </rPr>
      <t xml:space="preserve">de minimus method </t>
    </r>
    <r>
      <rPr>
        <sz val="12"/>
        <color rgb="FF000000"/>
        <rFont val="Calibri"/>
        <family val="2"/>
      </rPr>
      <t>and</t>
    </r>
    <r>
      <rPr>
        <sz val="12"/>
        <color indexed="8"/>
        <rFont val="Calibri"/>
        <family val="2"/>
      </rPr>
      <t xml:space="preserve"> that have an approved Cost Allocation Plan and/or Indirect Cost Rate Agreement from a federal cognizant agency, </t>
    </r>
    <r>
      <rPr>
        <b/>
        <sz val="12"/>
        <color rgb="FF000000"/>
        <rFont val="Calibri"/>
        <family val="2"/>
      </rPr>
      <t>DO NOT</t>
    </r>
    <r>
      <rPr>
        <sz val="12"/>
        <color indexed="8"/>
        <rFont val="Calibri"/>
        <family val="2"/>
      </rPr>
      <t xml:space="preserve"> use this form. Submit separate project-level documentation detailing indirect costs.  </t>
    </r>
  </si>
  <si>
    <t>The Modified Total Direct Cost excludes all indirect salaries and wages and applicable benefits, equipment and capital expenditures; charges for patient care; rental costs; tuition remission; scholarships and fellowships; participant support costs; and the portion of each subaward or subcontract in excess of $50,000.</t>
  </si>
  <si>
    <t>"Modified Total Direct Cost": All direct salaries and wages and applicable fringe benefits, materials and supplies, services, travel, and subawards to  subrecipients up to the first $50,000 of each subaward or subcontract (regardless of the period of performance of the subawards under the award).</t>
  </si>
  <si>
    <t>EXAMPLE: Section 5310 Project Budget and Budget Narrative</t>
  </si>
  <si>
    <r>
      <t xml:space="preserve">Enter line item expense information in the “Budget &amp; Budget Narrative” sheet. </t>
    </r>
    <r>
      <rPr>
        <sz val="12"/>
        <color rgb="FF000000"/>
        <rFont val="Calibri"/>
        <family val="2"/>
      </rPr>
      <t>For each budget category, enter all line items (i.e., individual expense line) with their unit type, unit cost, number of units, whether it is direct or indirect expense, and whether it should be included in the indirect cost calcuation. Choose "direct" (column E) if the expense should be included in the indirect cost calculation; choose "indirect" if it should not be included." 
Line item total costs and local match are calculated automatically based on the "Unit Cost" and the "Number of Units" columns ("Unit Cost" multiplied by "Number of Units").
Note: The maximum allowable Modified Total Direct Cost for a subaward or subcontract is $50,000. The worksheet will automatically reduce any subaward or subcontract that is more than $50,000 to $50,000.</t>
    </r>
  </si>
  <si>
    <t>Section 5310: Indirect Cost Worksheet for De Minimus Method</t>
  </si>
  <si>
    <t>Section 5310: Indirect Cost Worksheet for De Minimus Method Instructions</t>
  </si>
  <si>
    <t>Enter in the application for this project</t>
  </si>
  <si>
    <r>
      <t>Complete a worksheet for</t>
    </r>
    <r>
      <rPr>
        <b/>
        <sz val="12"/>
        <color rgb="FF000000"/>
        <rFont val="Calibri"/>
        <family val="2"/>
      </rPr>
      <t xml:space="preserve"> each project </t>
    </r>
    <r>
      <rPr>
        <sz val="12"/>
        <color rgb="FF000000"/>
        <rFont val="Calibri"/>
        <family val="2"/>
      </rPr>
      <t>in an application</t>
    </r>
    <r>
      <rPr>
        <b/>
        <sz val="12"/>
        <color rgb="FF000000"/>
        <rFont val="Calibri"/>
        <family val="2"/>
      </rPr>
      <t xml:space="preserve">. </t>
    </r>
    <r>
      <rPr>
        <sz val="12"/>
        <color rgb="FF000000"/>
        <rFont val="Calibri"/>
        <family val="2"/>
      </rPr>
      <t xml:space="preserve"> Each project requires a separate worksheet because 1) each subrecipient may choose a different indirect cost rate, 2) each project may have different budget line items, and 3) indirect costs must be identified at the project level for reimbursement purposes.
Only enter information in the the cells on the "Budget &amp; Budget Narrative" shaded in yellow. </t>
    </r>
  </si>
  <si>
    <t>Unit costs should reflect the length of the project</t>
  </si>
  <si>
    <t>Direct Cost</t>
  </si>
  <si>
    <r>
      <t xml:space="preserve">Direct costs are those costs that can be identified specifically with a particular final cost objective, such as a federal award. A direct cost can readily be assigned to specific activities with relative ease and a high degree of accuracy. Direct costs (specifically Modified Total Direct Costs) are the basis for calculating indirect costs using the </t>
    </r>
    <r>
      <rPr>
        <i/>
        <sz val="11"/>
        <color rgb="FF000000"/>
        <rFont val="Calibri"/>
        <family val="2"/>
      </rPr>
      <t>deminmis method.</t>
    </r>
  </si>
  <si>
    <t>Indirect Cost</t>
  </si>
  <si>
    <t xml:space="preserve">Indirect costs are those that have been incurred for common or joint purposes. These costs benefit more than one cost objective or program and cannot be readily identified with a particular final cost objective without effort disproportionate to the results achieved (e.g., the time consumed to segregate and assign the cost to a particular objective is too high in relation to the cost amount). </t>
  </si>
  <si>
    <t>Modified Total Direct Costs</t>
  </si>
  <si>
    <t>The Modified Total Direct Cost of a project is a subset of all direct project costs and includes:
•	All direct salaries and wages
•	Applicable fringe benefits
•	Materials and supplies (e.g., fuel and lubricants, tires)
•	Services (e.g., audit services, financial services, utilities, insurance)
•	Travel
•	Subawards/subcontracts – up to the first $50,000 of each subaward or subcontract over the life of the subaward or subcontract (for example, a purchased transportation contract up to $50,000)</t>
  </si>
  <si>
    <r>
      <t xml:space="preserve">Applicants are strongly encouraged to read </t>
    </r>
    <r>
      <rPr>
        <b/>
        <sz val="12"/>
        <color rgb="FF000000"/>
        <rFont val="Calibri"/>
        <family val="2"/>
      </rPr>
      <t xml:space="preserve">Appendix A: Calculating Indirect Costs </t>
    </r>
    <r>
      <rPr>
        <sz val="12"/>
        <color rgb="FF000000"/>
        <rFont val="Calibri"/>
        <family val="2"/>
      </rPr>
      <t>in the 2027-29 5310 program guidance prior to filling out this worksheet.</t>
    </r>
  </si>
  <si>
    <r>
      <rPr>
        <b/>
        <sz val="12"/>
        <color rgb="FF000000"/>
        <rFont val="Calibri"/>
        <family val="2"/>
      </rPr>
      <t>Complete “Budget Narrative” column in the “Budget &amp; Budget Narrative” sheet.</t>
    </r>
    <r>
      <rPr>
        <sz val="12"/>
        <color indexed="8"/>
        <rFont val="Calibri"/>
        <family val="2"/>
      </rPr>
      <t xml:space="preserve"> For each line item, provide a clear and concise description, justification, and basis of the cost estimate (i.e., how the budget number was determined to be fair and reasonable).  See budget definitions for additional guidance.</t>
    </r>
  </si>
  <si>
    <r>
      <t>Enter the indirect cost grand total in Cognito application and upload worksheet.</t>
    </r>
    <r>
      <rPr>
        <sz val="12"/>
        <color rgb="FF000000"/>
        <rFont val="Calibri"/>
        <family val="2"/>
      </rPr>
      <t xml:space="preserve"> The indirect cost grand total is shaded in orange at the bottom of the "Budget &amp; Budget Narrative" sheet (column 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</si>
</sst>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 &quot;* #,##0&quot; &quot;;&quot; &quot;* \(#,##0\);&quot; &quot;* &quot;- &quot;"/>
    <numFmt numFmtId="165" formatCode="&quot; &quot;&quot;$&quot;* #,##0.00&quot; &quot;;&quot; &quot;&quot;$&quot;* \(#,##0.00\);&quot; &quot;&quot;$&quot;* &quot;-&quot;??&quot; &quot;"/>
    <numFmt numFmtId="166" formatCode="&quot; &quot;&quot;$&quot;* #,##0&quot; &quot;;&quot; &quot;&quot;$&quot;* \(#,##0\);&quot; &quot;&quot;$&quot;* &quot;-&quot;??&quot; &quot;"/>
    <numFmt numFmtId="167" formatCode="_(* #,##0_);_(* \(#,##0\);_(* &quot;-&quot;??_);_(@_)"/>
    <numFmt numFmtId="168" formatCode="_(&quot;$&quot;* #,##0_);_(&quot;$&quot;* \(#,##0\);_(&quot;$&quot;* &quot;-&quot;??_);_(@_)"/>
  </numFmts>
  <fonts count="21" x14ac:knownFonts="1">
    <font>
      <sz val="11"/>
      <color indexed="8"/>
      <name val="Calibri"/>
    </font>
    <font>
      <sz val="11"/>
      <color indexed="8"/>
      <name val="Arial"/>
      <family val="2"/>
    </font>
    <font>
      <sz val="11"/>
      <color indexed="8"/>
      <name val="Calibri"/>
      <family val="2"/>
    </font>
    <font>
      <b/>
      <sz val="12"/>
      <color indexed="8"/>
      <name val="Calibri"/>
      <family val="2"/>
    </font>
    <font>
      <b/>
      <i/>
      <sz val="12"/>
      <color indexed="8"/>
      <name val="Calibri"/>
      <family val="2"/>
    </font>
    <font>
      <b/>
      <sz val="16"/>
      <color indexed="8"/>
      <name val="Calibri"/>
      <family val="2"/>
    </font>
    <font>
      <b/>
      <i/>
      <sz val="11"/>
      <color indexed="8"/>
      <name val="Calibri"/>
      <family val="2"/>
    </font>
    <font>
      <i/>
      <sz val="12"/>
      <color indexed="8"/>
      <name val="Calibri"/>
      <family val="2"/>
    </font>
    <font>
      <b/>
      <sz val="11"/>
      <color indexed="8"/>
      <name val="Calibri"/>
      <family val="2"/>
    </font>
    <font>
      <i/>
      <sz val="11"/>
      <color indexed="8"/>
      <name val="Calibri"/>
      <family val="2"/>
    </font>
    <font>
      <b/>
      <sz val="11"/>
      <color rgb="FF000000"/>
      <name val="Calibri"/>
      <family val="2"/>
    </font>
    <font>
      <b/>
      <sz val="12"/>
      <color rgb="FF000000"/>
      <name val="Calibri"/>
      <family val="2"/>
    </font>
    <font>
      <sz val="12"/>
      <color rgb="FF000000"/>
      <name val="Calibri"/>
      <family val="2"/>
    </font>
    <font>
      <b/>
      <i/>
      <sz val="12"/>
      <color rgb="FF000000"/>
      <name val="Calibri"/>
      <family val="2"/>
    </font>
    <font>
      <sz val="11"/>
      <color indexed="8"/>
      <name val="Calibri"/>
      <family val="2"/>
    </font>
    <font>
      <sz val="12"/>
      <color indexed="8"/>
      <name val="Calibri"/>
      <family val="2"/>
    </font>
    <font>
      <i/>
      <sz val="12"/>
      <color rgb="FF000000"/>
      <name val="Calibri"/>
      <family val="2"/>
    </font>
    <font>
      <sz val="11"/>
      <color indexed="8"/>
      <name val="Calibri"/>
      <family val="2"/>
    </font>
    <font>
      <sz val="11"/>
      <color indexed="8"/>
      <name val="Calibri"/>
      <family val="2"/>
    </font>
    <font>
      <i/>
      <sz val="11"/>
      <color rgb="FF000000"/>
      <name val="Calibri"/>
      <family val="2"/>
    </font>
    <font>
      <b/>
      <i/>
      <sz val="11"/>
      <color rgb="FF000000"/>
      <name val="Calibri"/>
      <family val="2"/>
    </font>
  </fonts>
  <fills count="12">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theme="6" tint="0.59999389629810485"/>
        <bgColor indexed="64"/>
      </patternFill>
    </fill>
    <fill>
      <patternFill patternType="solid">
        <fgColor rgb="FFFFFF99"/>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FFFF"/>
        <bgColor rgb="FF000000"/>
      </patternFill>
    </fill>
  </fills>
  <borders count="72">
    <border>
      <left/>
      <right/>
      <top/>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right/>
      <top/>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10"/>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8"/>
      </top>
      <bottom style="medium">
        <color indexed="8"/>
      </bottom>
      <diagonal/>
    </border>
    <border>
      <left/>
      <right style="medium">
        <color indexed="8"/>
      </right>
      <top/>
      <bottom style="medium">
        <color indexed="8"/>
      </bottom>
      <diagonal/>
    </border>
    <border>
      <left style="thin">
        <color indexed="64"/>
      </left>
      <right/>
      <top style="thin">
        <color indexed="64"/>
      </top>
      <bottom style="thin">
        <color indexed="64"/>
      </bottom>
      <diagonal/>
    </border>
    <border>
      <left/>
      <right style="medium">
        <color indexed="8"/>
      </right>
      <top style="medium">
        <color indexed="8"/>
      </top>
      <bottom style="thin">
        <color indexed="8"/>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8"/>
      </bottom>
      <diagonal/>
    </border>
    <border>
      <left style="medium">
        <color indexed="8"/>
      </left>
      <right/>
      <top/>
      <bottom/>
      <diagonal/>
    </border>
    <border>
      <left style="medium">
        <color indexed="8"/>
      </left>
      <right style="thin">
        <color indexed="10"/>
      </right>
      <top/>
      <bottom style="thin">
        <color indexed="8"/>
      </bottom>
      <diagonal/>
    </border>
    <border>
      <left style="thin">
        <color indexed="10"/>
      </left>
      <right style="thin">
        <color indexed="10"/>
      </right>
      <top/>
      <bottom style="thin">
        <color indexed="8"/>
      </bottom>
      <diagonal/>
    </border>
    <border>
      <left style="thin">
        <color indexed="10"/>
      </left>
      <right style="thin">
        <color indexed="8"/>
      </right>
      <top/>
      <bottom style="thin">
        <color indexed="8"/>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style="medium">
        <color indexed="8"/>
      </top>
      <bottom style="medium">
        <color indexed="8"/>
      </bottom>
      <diagonal/>
    </border>
    <border>
      <left/>
      <right style="thin">
        <color indexed="64"/>
      </right>
      <top style="medium">
        <color indexed="8"/>
      </top>
      <bottom style="medium">
        <color indexed="8"/>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8"/>
      </right>
      <top style="medium">
        <color indexed="8"/>
      </top>
      <bottom style="medium">
        <color indexed="8"/>
      </bottom>
      <diagonal/>
    </border>
    <border>
      <left/>
      <right style="medium">
        <color indexed="8"/>
      </right>
      <top style="thin">
        <color indexed="8"/>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style="thin">
        <color indexed="64"/>
      </left>
      <right style="thin">
        <color indexed="64"/>
      </right>
      <top style="medium">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medium">
        <color indexed="8"/>
      </top>
      <bottom style="thin">
        <color indexed="8"/>
      </bottom>
      <diagonal/>
    </border>
    <border>
      <left/>
      <right style="thin">
        <color indexed="64"/>
      </right>
      <top style="medium">
        <color indexed="8"/>
      </top>
      <bottom style="thin">
        <color indexed="8"/>
      </bottom>
      <diagonal/>
    </border>
    <border>
      <left/>
      <right style="thin">
        <color indexed="64"/>
      </right>
      <top style="medium">
        <color indexed="8"/>
      </top>
      <bottom style="thin">
        <color indexed="64"/>
      </bottom>
      <diagonal/>
    </border>
    <border>
      <left style="medium">
        <color indexed="8"/>
      </left>
      <right style="thin">
        <color indexed="64"/>
      </right>
      <top/>
      <bottom style="medium">
        <color indexed="8"/>
      </bottom>
      <diagonal/>
    </border>
    <border>
      <left style="medium">
        <color indexed="8"/>
      </left>
      <right style="thin">
        <color indexed="64"/>
      </right>
      <top style="medium">
        <color indexed="8"/>
      </top>
      <bottom style="medium">
        <color indexed="8"/>
      </bottom>
      <diagonal/>
    </border>
    <border>
      <left style="thin">
        <color indexed="64"/>
      </left>
      <right style="thin">
        <color indexed="64"/>
      </right>
      <top/>
      <bottom style="medium">
        <color indexed="8"/>
      </bottom>
      <diagonal/>
    </border>
    <border>
      <left style="medium">
        <color indexed="8"/>
      </left>
      <right style="thin">
        <color indexed="64"/>
      </right>
      <top style="thin">
        <color indexed="64"/>
      </top>
      <bottom style="medium">
        <color indexed="64"/>
      </bottom>
      <diagonal/>
    </border>
    <border>
      <left style="thin">
        <color indexed="10"/>
      </left>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medium">
        <color indexed="8"/>
      </top>
      <bottom style="medium">
        <color indexed="8"/>
      </bottom>
      <diagonal/>
    </border>
    <border>
      <left style="thin">
        <color indexed="64"/>
      </left>
      <right style="thin">
        <color indexed="64"/>
      </right>
      <top style="thin">
        <color indexed="64"/>
      </top>
      <bottom/>
      <diagonal/>
    </border>
    <border>
      <left style="thin">
        <color indexed="10"/>
      </left>
      <right/>
      <top style="medium">
        <color indexed="8"/>
      </top>
      <bottom style="thin">
        <color indexed="8"/>
      </bottom>
      <diagonal/>
    </border>
    <border>
      <left style="thin">
        <color indexed="10"/>
      </left>
      <right style="thin">
        <color indexed="10"/>
      </right>
      <top style="thin">
        <color indexed="10"/>
      </top>
      <bottom/>
      <diagonal/>
    </border>
    <border>
      <left style="thin">
        <color indexed="64"/>
      </left>
      <right style="thin">
        <color indexed="64"/>
      </right>
      <top style="thin">
        <color indexed="8"/>
      </top>
      <bottom style="medium">
        <color indexed="64"/>
      </bottom>
      <diagonal/>
    </border>
  </borders>
  <cellStyleXfs count="4">
    <xf numFmtId="0" fontId="0" fillId="0" borderId="0" applyNumberFormat="0" applyFill="0" applyBorder="0" applyProtection="0"/>
    <xf numFmtId="44" fontId="14" fillId="0" borderId="0" applyFont="0" applyFill="0" applyBorder="0" applyAlignment="0" applyProtection="0"/>
    <xf numFmtId="43" fontId="17" fillId="0" borderId="0" applyFont="0" applyFill="0" applyBorder="0" applyAlignment="0" applyProtection="0"/>
    <xf numFmtId="9" fontId="18" fillId="0" borderId="0" applyFont="0" applyFill="0" applyBorder="0" applyAlignment="0" applyProtection="0"/>
  </cellStyleXfs>
  <cellXfs count="181">
    <xf numFmtId="0" fontId="0" fillId="0" borderId="0" xfId="0"/>
    <xf numFmtId="0" fontId="0" fillId="0" borderId="0" xfId="0" applyNumberFormat="1"/>
    <xf numFmtId="0" fontId="2" fillId="0" borderId="0" xfId="0" applyNumberFormat="1" applyFont="1"/>
    <xf numFmtId="0" fontId="1" fillId="0" borderId="0" xfId="0" applyNumberFormat="1" applyFont="1"/>
    <xf numFmtId="49" fontId="8" fillId="2" borderId="3" xfId="0" applyNumberFormat="1" applyFont="1" applyFill="1" applyBorder="1" applyAlignment="1">
      <alignment horizontal="center" vertical="center" wrapText="1"/>
    </xf>
    <xf numFmtId="49" fontId="6" fillId="4" borderId="9" xfId="0" applyNumberFormat="1" applyFont="1" applyFill="1" applyBorder="1" applyAlignment="1">
      <alignment horizontal="right" vertical="center"/>
    </xf>
    <xf numFmtId="0" fontId="9" fillId="4" borderId="10" xfId="0" applyFont="1" applyFill="1" applyBorder="1" applyAlignment="1">
      <alignment horizontal="right" vertical="center"/>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164" fontId="2" fillId="3" borderId="7" xfId="0" applyNumberFormat="1" applyFont="1" applyFill="1" applyBorder="1" applyAlignment="1" applyProtection="1">
      <alignment horizontal="left" vertical="center"/>
      <protection locked="0"/>
    </xf>
    <xf numFmtId="164" fontId="2" fillId="3" borderId="8" xfId="0" applyNumberFormat="1" applyFont="1" applyFill="1" applyBorder="1" applyAlignment="1" applyProtection="1">
      <alignment horizontal="left" vertical="center"/>
      <protection locked="0"/>
    </xf>
    <xf numFmtId="0" fontId="2" fillId="3" borderId="13" xfId="0" applyFont="1" applyFill="1" applyBorder="1" applyAlignment="1" applyProtection="1">
      <alignment wrapText="1"/>
      <protection locked="0"/>
    </xf>
    <xf numFmtId="0" fontId="2" fillId="6" borderId="7" xfId="0" applyFont="1" applyFill="1" applyBorder="1" applyAlignment="1" applyProtection="1">
      <alignment horizontal="left" vertical="center"/>
      <protection locked="0"/>
    </xf>
    <xf numFmtId="0" fontId="0" fillId="0" borderId="14" xfId="0" applyNumberFormat="1" applyBorder="1"/>
    <xf numFmtId="0" fontId="2" fillId="0" borderId="0" xfId="0" applyFont="1"/>
    <xf numFmtId="0" fontId="8" fillId="2" borderId="11" xfId="0" applyFont="1" applyFill="1" applyBorder="1" applyAlignment="1">
      <alignment horizontal="left" vertical="center" wrapText="1"/>
    </xf>
    <xf numFmtId="2" fontId="2" fillId="3" borderId="12" xfId="0" applyNumberFormat="1" applyFont="1" applyFill="1" applyBorder="1" applyAlignment="1" applyProtection="1">
      <alignment horizontal="left" vertical="center"/>
      <protection locked="0"/>
    </xf>
    <xf numFmtId="2" fontId="2" fillId="3" borderId="19" xfId="0" applyNumberFormat="1" applyFont="1" applyFill="1" applyBorder="1" applyAlignment="1" applyProtection="1">
      <alignment horizontal="left" vertical="center"/>
      <protection locked="0"/>
    </xf>
    <xf numFmtId="1" fontId="9" fillId="4" borderId="28" xfId="0" applyNumberFormat="1" applyFont="1" applyFill="1" applyBorder="1" applyAlignment="1">
      <alignment horizontal="right" vertical="center"/>
    </xf>
    <xf numFmtId="0" fontId="8" fillId="2" borderId="11" xfId="0" applyFont="1" applyFill="1" applyBorder="1" applyAlignment="1">
      <alignment horizontal="left" vertical="center"/>
    </xf>
    <xf numFmtId="2" fontId="2" fillId="3" borderId="17" xfId="0" applyNumberFormat="1" applyFont="1" applyFill="1" applyBorder="1" applyAlignment="1" applyProtection="1">
      <alignment horizontal="left" vertical="center"/>
      <protection locked="0"/>
    </xf>
    <xf numFmtId="2" fontId="2" fillId="3" borderId="29" xfId="0" applyNumberFormat="1" applyFont="1" applyFill="1" applyBorder="1" applyAlignment="1" applyProtection="1">
      <alignment horizontal="left" vertical="center"/>
      <protection locked="0"/>
    </xf>
    <xf numFmtId="164" fontId="2" fillId="0" borderId="20" xfId="0" applyNumberFormat="1" applyFont="1" applyBorder="1"/>
    <xf numFmtId="1" fontId="9" fillId="4" borderId="33" xfId="0" applyNumberFormat="1" applyFont="1" applyFill="1" applyBorder="1" applyAlignment="1">
      <alignment horizontal="right" vertical="center"/>
    </xf>
    <xf numFmtId="49" fontId="4" fillId="0" borderId="14" xfId="0" applyNumberFormat="1" applyFont="1" applyFill="1" applyBorder="1" applyAlignment="1" applyProtection="1">
      <alignment vertical="center"/>
      <protection locked="0"/>
    </xf>
    <xf numFmtId="49" fontId="7" fillId="0" borderId="14" xfId="0" applyNumberFormat="1" applyFont="1" applyFill="1" applyBorder="1" applyAlignment="1" applyProtection="1">
      <alignment vertical="center"/>
      <protection locked="0"/>
    </xf>
    <xf numFmtId="0" fontId="8" fillId="2" borderId="16" xfId="0" applyFont="1" applyFill="1" applyBorder="1" applyAlignment="1">
      <alignment horizontal="left" vertical="center" wrapText="1"/>
    </xf>
    <xf numFmtId="49" fontId="6" fillId="4" borderId="38" xfId="0" applyNumberFormat="1" applyFont="1" applyFill="1" applyBorder="1" applyAlignment="1">
      <alignment horizontal="right" vertical="center"/>
    </xf>
    <xf numFmtId="0" fontId="9" fillId="4" borderId="39" xfId="0" applyFont="1" applyFill="1" applyBorder="1" applyAlignment="1">
      <alignment horizontal="right" vertical="center"/>
    </xf>
    <xf numFmtId="49" fontId="4" fillId="0" borderId="34" xfId="0" applyNumberFormat="1" applyFont="1" applyFill="1" applyBorder="1" applyAlignment="1">
      <alignment horizontal="right" vertical="center"/>
    </xf>
    <xf numFmtId="0" fontId="0" fillId="0" borderId="14" xfId="0" applyNumberFormat="1" applyFill="1" applyBorder="1"/>
    <xf numFmtId="0" fontId="8" fillId="2" borderId="14" xfId="0" applyFont="1" applyFill="1" applyBorder="1" applyAlignment="1">
      <alignment horizontal="left" vertical="center" wrapText="1"/>
    </xf>
    <xf numFmtId="49" fontId="8" fillId="2" borderId="2"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xf>
    <xf numFmtId="49" fontId="8" fillId="2" borderId="41"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3" fillId="2" borderId="17" xfId="0" applyNumberFormat="1" applyFont="1" applyFill="1" applyBorder="1" applyAlignment="1">
      <alignment horizontal="left"/>
    </xf>
    <xf numFmtId="0" fontId="0" fillId="7" borderId="0" xfId="0" applyNumberFormat="1" applyFill="1"/>
    <xf numFmtId="49" fontId="6" fillId="7" borderId="14" xfId="0" applyNumberFormat="1" applyFont="1" applyFill="1" applyBorder="1" applyAlignment="1">
      <alignment horizontal="right" vertical="center"/>
    </xf>
    <xf numFmtId="0" fontId="9" fillId="7" borderId="14" xfId="0" applyFont="1" applyFill="1" applyBorder="1" applyAlignment="1">
      <alignment horizontal="right" vertical="center"/>
    </xf>
    <xf numFmtId="1" fontId="9" fillId="7" borderId="14" xfId="0" applyNumberFormat="1" applyFont="1" applyFill="1" applyBorder="1" applyAlignment="1">
      <alignment horizontal="right" vertical="center"/>
    </xf>
    <xf numFmtId="0" fontId="2" fillId="7" borderId="14" xfId="0" applyFont="1" applyFill="1" applyBorder="1" applyAlignment="1">
      <alignment wrapText="1"/>
    </xf>
    <xf numFmtId="165" fontId="6" fillId="7" borderId="14" xfId="0" applyNumberFormat="1" applyFont="1" applyFill="1" applyBorder="1" applyAlignment="1">
      <alignment vertical="center"/>
    </xf>
    <xf numFmtId="49" fontId="3" fillId="2" borderId="17" xfId="0" applyNumberFormat="1" applyFont="1" applyFill="1" applyBorder="1" applyAlignment="1">
      <alignment horizontal="left" wrapText="1"/>
    </xf>
    <xf numFmtId="49" fontId="8" fillId="2" borderId="35" xfId="0" applyNumberFormat="1" applyFont="1" applyFill="1" applyBorder="1" applyAlignment="1">
      <alignment vertical="center" wrapText="1"/>
    </xf>
    <xf numFmtId="0" fontId="8" fillId="2" borderId="36" xfId="0" applyFont="1" applyFill="1" applyBorder="1" applyAlignment="1">
      <alignment vertical="center" wrapText="1"/>
    </xf>
    <xf numFmtId="0" fontId="8" fillId="2" borderId="37" xfId="0" applyFont="1" applyFill="1" applyBorder="1" applyAlignment="1">
      <alignment vertical="center" wrapText="1"/>
    </xf>
    <xf numFmtId="0" fontId="8" fillId="2" borderId="5" xfId="0" applyFont="1" applyFill="1" applyBorder="1" applyAlignment="1">
      <alignment vertical="center"/>
    </xf>
    <xf numFmtId="49" fontId="8" fillId="2" borderId="4" xfId="0" applyNumberFormat="1" applyFont="1" applyFill="1" applyBorder="1" applyAlignment="1">
      <alignment vertical="center" wrapText="1"/>
    </xf>
    <xf numFmtId="0" fontId="8" fillId="2" borderId="5" xfId="0" applyFont="1" applyFill="1" applyBorder="1" applyAlignment="1">
      <alignment vertical="center" wrapText="1"/>
    </xf>
    <xf numFmtId="49" fontId="10" fillId="2" borderId="4" xfId="0" applyNumberFormat="1" applyFont="1" applyFill="1" applyBorder="1" applyAlignment="1">
      <alignment vertical="center" wrapText="1"/>
    </xf>
    <xf numFmtId="49" fontId="10" fillId="2" borderId="35" xfId="0" applyNumberFormat="1" applyFont="1" applyFill="1" applyBorder="1" applyAlignment="1">
      <alignment vertical="center" wrapText="1"/>
    </xf>
    <xf numFmtId="165" fontId="0" fillId="0" borderId="0" xfId="0" applyNumberFormat="1"/>
    <xf numFmtId="49" fontId="8" fillId="2" borderId="1" xfId="0" applyNumberFormat="1" applyFont="1" applyFill="1" applyBorder="1" applyAlignment="1">
      <alignment horizontal="center" vertical="center"/>
    </xf>
    <xf numFmtId="0" fontId="8" fillId="0" borderId="0" xfId="0" applyNumberFormat="1" applyFont="1"/>
    <xf numFmtId="49" fontId="8" fillId="2" borderId="46"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xf>
    <xf numFmtId="0" fontId="0" fillId="8" borderId="0" xfId="0" applyNumberFormat="1" applyFill="1"/>
    <xf numFmtId="0" fontId="8" fillId="8" borderId="0" xfId="0" applyNumberFormat="1" applyFont="1" applyFill="1" applyAlignment="1">
      <alignment horizontal="center" vertical="center"/>
    </xf>
    <xf numFmtId="0" fontId="8" fillId="8" borderId="0" xfId="0" applyNumberFormat="1" applyFont="1" applyFill="1" applyAlignment="1">
      <alignment horizontal="center" vertical="center" wrapText="1"/>
    </xf>
    <xf numFmtId="0" fontId="8" fillId="8" borderId="0" xfId="0" applyNumberFormat="1" applyFont="1" applyFill="1" applyAlignment="1">
      <alignment horizontal="right"/>
    </xf>
    <xf numFmtId="0" fontId="2" fillId="5" borderId="47" xfId="0" applyFont="1" applyFill="1" applyBorder="1" applyAlignment="1">
      <alignment wrapText="1"/>
    </xf>
    <xf numFmtId="1" fontId="9" fillId="5" borderId="48" xfId="0" applyNumberFormat="1" applyFont="1" applyFill="1" applyBorder="1" applyAlignment="1">
      <alignment horizontal="right" vertical="center"/>
    </xf>
    <xf numFmtId="1" fontId="9" fillId="4" borderId="50" xfId="0" applyNumberFormat="1" applyFont="1" applyFill="1" applyBorder="1" applyAlignment="1">
      <alignment horizontal="right" vertical="center"/>
    </xf>
    <xf numFmtId="1" fontId="9" fillId="4" borderId="49" xfId="0" applyNumberFormat="1" applyFont="1" applyFill="1" applyBorder="1" applyAlignment="1">
      <alignment horizontal="right" vertical="center"/>
    </xf>
    <xf numFmtId="1" fontId="9" fillId="5" borderId="52" xfId="0" applyNumberFormat="1" applyFont="1" applyFill="1" applyBorder="1" applyAlignment="1">
      <alignment horizontal="right" vertical="center"/>
    </xf>
    <xf numFmtId="166" fontId="8" fillId="2" borderId="11" xfId="0" applyNumberFormat="1" applyFont="1" applyFill="1" applyBorder="1" applyAlignment="1">
      <alignment horizontal="left" vertical="center"/>
    </xf>
    <xf numFmtId="166" fontId="8" fillId="2" borderId="11" xfId="0" applyNumberFormat="1" applyFont="1" applyFill="1" applyBorder="1" applyAlignment="1">
      <alignment horizontal="left" vertical="center" wrapText="1"/>
    </xf>
    <xf numFmtId="164" fontId="2" fillId="2" borderId="56" xfId="0" applyNumberFormat="1" applyFont="1" applyFill="1" applyBorder="1" applyAlignment="1">
      <alignment vertical="center"/>
    </xf>
    <xf numFmtId="164" fontId="2" fillId="2" borderId="17" xfId="0" applyNumberFormat="1" applyFont="1" applyFill="1" applyBorder="1" applyAlignment="1">
      <alignment vertical="center"/>
    </xf>
    <xf numFmtId="166" fontId="2" fillId="2" borderId="57" xfId="0" applyNumberFormat="1" applyFont="1" applyFill="1" applyBorder="1" applyAlignment="1">
      <alignment vertical="center"/>
    </xf>
    <xf numFmtId="166" fontId="2" fillId="2" borderId="55" xfId="0" applyNumberFormat="1" applyFont="1" applyFill="1" applyBorder="1" applyAlignment="1">
      <alignment vertical="center"/>
    </xf>
    <xf numFmtId="166" fontId="2" fillId="0" borderId="57" xfId="0" applyNumberFormat="1" applyFont="1" applyBorder="1"/>
    <xf numFmtId="166" fontId="2" fillId="0" borderId="55" xfId="0" applyNumberFormat="1" applyFont="1" applyBorder="1"/>
    <xf numFmtId="0" fontId="2" fillId="0" borderId="16" xfId="0" applyFont="1" applyBorder="1" applyAlignment="1">
      <alignment wrapText="1"/>
    </xf>
    <xf numFmtId="164" fontId="2" fillId="0" borderId="58" xfId="0" applyNumberFormat="1" applyFont="1" applyBorder="1"/>
    <xf numFmtId="0" fontId="8" fillId="2" borderId="59" xfId="0" applyFont="1" applyFill="1" applyBorder="1" applyAlignment="1">
      <alignment horizontal="left" vertical="center" wrapText="1"/>
    </xf>
    <xf numFmtId="0" fontId="8" fillId="2" borderId="55" xfId="0" applyFont="1" applyFill="1" applyBorder="1" applyAlignment="1">
      <alignment horizontal="left" vertical="center" wrapText="1"/>
    </xf>
    <xf numFmtId="164" fontId="2" fillId="0" borderId="55" xfId="0" applyNumberFormat="1" applyFont="1" applyBorder="1"/>
    <xf numFmtId="166" fontId="2" fillId="2" borderId="59" xfId="0" applyNumberFormat="1" applyFont="1" applyFill="1" applyBorder="1" applyAlignment="1">
      <alignment vertical="center"/>
    </xf>
    <xf numFmtId="166" fontId="8" fillId="4" borderId="60" xfId="0" applyNumberFormat="1" applyFont="1" applyFill="1" applyBorder="1" applyAlignment="1">
      <alignment vertical="center"/>
    </xf>
    <xf numFmtId="166" fontId="8" fillId="4" borderId="62" xfId="0" applyNumberFormat="1" applyFont="1" applyFill="1" applyBorder="1" applyAlignment="1">
      <alignment vertical="center"/>
    </xf>
    <xf numFmtId="166" fontId="0" fillId="8" borderId="0" xfId="0" applyNumberFormat="1" applyFill="1"/>
    <xf numFmtId="0" fontId="8" fillId="9" borderId="0" xfId="0" applyNumberFormat="1" applyFont="1" applyFill="1" applyAlignment="1">
      <alignment horizontal="center" vertical="center"/>
    </xf>
    <xf numFmtId="166" fontId="0" fillId="9" borderId="0" xfId="0" applyNumberFormat="1" applyFill="1"/>
    <xf numFmtId="0" fontId="0" fillId="0" borderId="29" xfId="0" applyNumberFormat="1" applyBorder="1"/>
    <xf numFmtId="49" fontId="3" fillId="7" borderId="29" xfId="0" applyNumberFormat="1" applyFont="1" applyFill="1" applyBorder="1" applyAlignment="1">
      <alignment horizontal="left"/>
    </xf>
    <xf numFmtId="0" fontId="8" fillId="2" borderId="65" xfId="0" applyFont="1" applyFill="1" applyBorder="1" applyAlignment="1">
      <alignment horizontal="left" vertical="center" wrapText="1"/>
    </xf>
    <xf numFmtId="0" fontId="2" fillId="0" borderId="66" xfId="0" applyFont="1" applyBorder="1" applyAlignment="1">
      <alignment wrapText="1"/>
    </xf>
    <xf numFmtId="0" fontId="8" fillId="2" borderId="17" xfId="0" applyFont="1" applyFill="1" applyBorder="1" applyAlignment="1">
      <alignment horizontal="left" vertical="center" wrapText="1"/>
    </xf>
    <xf numFmtId="0" fontId="2" fillId="0" borderId="30" xfId="0" applyFont="1" applyBorder="1" applyAlignment="1">
      <alignment wrapText="1"/>
    </xf>
    <xf numFmtId="0" fontId="8" fillId="2" borderId="20" xfId="0" applyFont="1" applyFill="1" applyBorder="1" applyAlignment="1">
      <alignment horizontal="left" vertical="center" wrapText="1"/>
    </xf>
    <xf numFmtId="1" fontId="9" fillId="4" borderId="52" xfId="0" applyNumberFormat="1" applyFont="1" applyFill="1" applyBorder="1" applyAlignment="1">
      <alignment horizontal="right" vertical="center"/>
    </xf>
    <xf numFmtId="0" fontId="8" fillId="2" borderId="59" xfId="0" applyFont="1" applyFill="1" applyBorder="1" applyAlignment="1">
      <alignment horizontal="left" vertical="center"/>
    </xf>
    <xf numFmtId="166" fontId="2" fillId="3" borderId="8" xfId="0" applyNumberFormat="1" applyFont="1" applyFill="1" applyBorder="1" applyAlignment="1" applyProtection="1">
      <alignment horizontal="left" vertical="center"/>
      <protection locked="0"/>
    </xf>
    <xf numFmtId="166" fontId="9" fillId="4" borderId="18" xfId="0" applyNumberFormat="1" applyFont="1" applyFill="1" applyBorder="1" applyAlignment="1">
      <alignment horizontal="right" vertical="center"/>
    </xf>
    <xf numFmtId="166" fontId="9" fillId="4" borderId="10" xfId="0" applyNumberFormat="1" applyFont="1" applyFill="1" applyBorder="1" applyAlignment="1">
      <alignment horizontal="right" vertical="center"/>
    </xf>
    <xf numFmtId="166" fontId="2" fillId="3" borderId="8" xfId="0" applyNumberFormat="1" applyFont="1" applyFill="1" applyBorder="1" applyAlignment="1" applyProtection="1">
      <alignment horizontal="left" vertical="center" wrapText="1"/>
      <protection locked="0"/>
    </xf>
    <xf numFmtId="166" fontId="9" fillId="4" borderId="39" xfId="0" applyNumberFormat="1" applyFont="1" applyFill="1" applyBorder="1" applyAlignment="1">
      <alignment horizontal="right" vertical="center"/>
    </xf>
    <xf numFmtId="167" fontId="8" fillId="2" borderId="6" xfId="2" applyNumberFormat="1" applyFont="1" applyFill="1" applyBorder="1" applyAlignment="1">
      <alignment vertical="center"/>
    </xf>
    <xf numFmtId="167" fontId="8" fillId="2" borderId="6" xfId="2" applyNumberFormat="1" applyFont="1" applyFill="1" applyBorder="1" applyAlignment="1">
      <alignment vertical="center" wrapText="1"/>
    </xf>
    <xf numFmtId="167" fontId="8" fillId="2" borderId="64" xfId="2" applyNumberFormat="1" applyFont="1" applyFill="1" applyBorder="1" applyAlignment="1">
      <alignment vertical="center" wrapText="1"/>
    </xf>
    <xf numFmtId="49" fontId="8" fillId="2" borderId="67" xfId="0" applyNumberFormat="1" applyFont="1" applyFill="1" applyBorder="1" applyAlignment="1">
      <alignment horizontal="center" vertical="center" wrapText="1"/>
    </xf>
    <xf numFmtId="166" fontId="2" fillId="8" borderId="0" xfId="0" applyNumberFormat="1" applyFont="1" applyFill="1" applyAlignment="1">
      <alignment horizontal="center" vertical="center"/>
    </xf>
    <xf numFmtId="166" fontId="8" fillId="4" borderId="61" xfId="0" applyNumberFormat="1" applyFont="1" applyFill="1" applyBorder="1" applyAlignment="1">
      <alignment vertical="center"/>
    </xf>
    <xf numFmtId="0" fontId="2" fillId="3" borderId="15" xfId="0" applyFont="1" applyFill="1" applyBorder="1" applyAlignment="1" applyProtection="1">
      <alignment wrapText="1"/>
      <protection locked="0"/>
    </xf>
    <xf numFmtId="49" fontId="4" fillId="10" borderId="23" xfId="0" applyNumberFormat="1" applyFont="1" applyFill="1" applyBorder="1" applyAlignment="1">
      <alignment horizontal="right" vertical="center"/>
    </xf>
    <xf numFmtId="49" fontId="4" fillId="10" borderId="25" xfId="0" applyNumberFormat="1" applyFont="1" applyFill="1" applyBorder="1" applyAlignment="1">
      <alignment horizontal="right" vertical="center"/>
    </xf>
    <xf numFmtId="49" fontId="11" fillId="10" borderId="26" xfId="0" applyNumberFormat="1" applyFont="1" applyFill="1" applyBorder="1" applyAlignment="1">
      <alignment horizontal="right" vertical="center" wrapText="1"/>
    </xf>
    <xf numFmtId="166" fontId="2" fillId="10" borderId="17" xfId="0" applyNumberFormat="1" applyFont="1" applyFill="1" applyBorder="1" applyAlignment="1">
      <alignment vertical="center"/>
    </xf>
    <xf numFmtId="166" fontId="2" fillId="10" borderId="17" xfId="1" applyNumberFormat="1" applyFont="1" applyFill="1" applyBorder="1" applyAlignment="1" applyProtection="1">
      <alignment horizontal="left" vertical="center"/>
    </xf>
    <xf numFmtId="166" fontId="2" fillId="10" borderId="15" xfId="0" applyNumberFormat="1" applyFont="1" applyFill="1" applyBorder="1" applyAlignment="1">
      <alignment vertical="center"/>
    </xf>
    <xf numFmtId="166" fontId="2" fillId="10" borderId="68" xfId="0" applyNumberFormat="1" applyFont="1" applyFill="1" applyBorder="1" applyAlignment="1">
      <alignment vertical="center"/>
    </xf>
    <xf numFmtId="166" fontId="2" fillId="10" borderId="68" xfId="1" applyNumberFormat="1" applyFont="1" applyFill="1" applyBorder="1" applyAlignment="1" applyProtection="1">
      <alignment horizontal="left" vertical="center"/>
    </xf>
    <xf numFmtId="166" fontId="2" fillId="10" borderId="20" xfId="0" applyNumberFormat="1" applyFont="1" applyFill="1" applyBorder="1" applyAlignment="1">
      <alignment vertical="center"/>
    </xf>
    <xf numFmtId="166" fontId="2" fillId="10" borderId="20" xfId="1" applyNumberFormat="1" applyFont="1" applyFill="1" applyBorder="1" applyAlignment="1" applyProtection="1">
      <alignment horizontal="left" vertical="center"/>
    </xf>
    <xf numFmtId="166" fontId="2" fillId="10" borderId="63" xfId="0" applyNumberFormat="1" applyFont="1" applyFill="1" applyBorder="1" applyAlignment="1">
      <alignment vertical="center"/>
    </xf>
    <xf numFmtId="166" fontId="2" fillId="10" borderId="52" xfId="0" applyNumberFormat="1" applyFont="1" applyFill="1" applyBorder="1" applyAlignment="1">
      <alignment vertical="center"/>
    </xf>
    <xf numFmtId="166" fontId="2" fillId="10" borderId="52" xfId="1" applyNumberFormat="1" applyFont="1" applyFill="1" applyBorder="1" applyAlignment="1" applyProtection="1">
      <alignment horizontal="left" vertical="center"/>
    </xf>
    <xf numFmtId="168" fontId="2" fillId="10" borderId="17" xfId="1" applyNumberFormat="1" applyFont="1" applyFill="1" applyBorder="1" applyAlignment="1">
      <alignment vertical="center"/>
    </xf>
    <xf numFmtId="43" fontId="2" fillId="3" borderId="8" xfId="2" applyFont="1" applyFill="1" applyBorder="1" applyAlignment="1" applyProtection="1">
      <alignment horizontal="left" vertical="center"/>
      <protection locked="0"/>
    </xf>
    <xf numFmtId="43" fontId="2" fillId="3" borderId="12" xfId="2" applyFont="1" applyFill="1" applyBorder="1" applyAlignment="1" applyProtection="1">
      <alignment horizontal="left" vertical="center"/>
      <protection locked="0"/>
    </xf>
    <xf numFmtId="43" fontId="9" fillId="4" borderId="54" xfId="2" applyFont="1" applyFill="1" applyBorder="1" applyAlignment="1">
      <alignment horizontal="right" vertical="center"/>
    </xf>
    <xf numFmtId="43" fontId="9" fillId="4" borderId="53" xfId="2" applyFont="1" applyFill="1" applyBorder="1" applyAlignment="1">
      <alignment horizontal="right" vertical="center"/>
    </xf>
    <xf numFmtId="43" fontId="2" fillId="3" borderId="8" xfId="2" applyFont="1" applyFill="1" applyBorder="1" applyAlignment="1" applyProtection="1">
      <alignment horizontal="left" vertical="center" wrapText="1"/>
      <protection locked="0"/>
    </xf>
    <xf numFmtId="43" fontId="9" fillId="4" borderId="18" xfId="2" applyFont="1" applyFill="1" applyBorder="1" applyAlignment="1">
      <alignment horizontal="right" vertical="center"/>
    </xf>
    <xf numFmtId="43" fontId="9" fillId="5" borderId="51" xfId="2" applyFont="1" applyFill="1" applyBorder="1" applyAlignment="1">
      <alignment horizontal="right" vertical="center"/>
    </xf>
    <xf numFmtId="166" fontId="8" fillId="4" borderId="60" xfId="0" applyNumberFormat="1" applyFont="1" applyFill="1" applyBorder="1" applyAlignment="1">
      <alignment horizontal="center" vertical="center"/>
    </xf>
    <xf numFmtId="49" fontId="11" fillId="2" borderId="17" xfId="0" applyNumberFormat="1" applyFont="1" applyFill="1" applyBorder="1" applyAlignment="1">
      <alignment horizontal="left" wrapText="1"/>
    </xf>
    <xf numFmtId="49" fontId="11" fillId="2" borderId="29" xfId="0" applyNumberFormat="1" applyFont="1" applyFill="1" applyBorder="1" applyAlignment="1">
      <alignment horizontal="left" wrapText="1"/>
    </xf>
    <xf numFmtId="49" fontId="3" fillId="2" borderId="29" xfId="0" applyNumberFormat="1" applyFont="1" applyFill="1" applyBorder="1" applyAlignment="1">
      <alignment horizontal="left" wrapText="1"/>
    </xf>
    <xf numFmtId="0" fontId="0" fillId="0" borderId="0" xfId="0" applyNumberFormat="1" applyAlignment="1">
      <alignment wrapText="1"/>
    </xf>
    <xf numFmtId="0" fontId="19" fillId="0" borderId="0" xfId="0" applyNumberFormat="1" applyFont="1" applyAlignment="1">
      <alignment wrapText="1"/>
    </xf>
    <xf numFmtId="49" fontId="6" fillId="2" borderId="17" xfId="0" applyNumberFormat="1" applyFont="1" applyFill="1" applyBorder="1" applyAlignment="1">
      <alignment horizontal="left" vertical="center" wrapText="1"/>
    </xf>
    <xf numFmtId="49" fontId="2" fillId="2" borderId="17" xfId="0" applyNumberFormat="1" applyFont="1" applyFill="1" applyBorder="1" applyAlignment="1">
      <alignment vertical="center" wrapText="1"/>
    </xf>
    <xf numFmtId="0" fontId="20" fillId="0" borderId="17" xfId="0" applyNumberFormat="1" applyFont="1" applyBorder="1" applyAlignment="1">
      <alignment horizontal="left" vertical="center" wrapText="1"/>
    </xf>
    <xf numFmtId="0" fontId="2" fillId="0" borderId="17" xfId="0" applyFont="1" applyBorder="1" applyAlignment="1">
      <alignment wrapText="1"/>
    </xf>
    <xf numFmtId="0" fontId="6" fillId="0" borderId="17" xfId="0" applyNumberFormat="1" applyFont="1" applyBorder="1" applyAlignment="1">
      <alignment horizontal="left" vertical="center" wrapText="1"/>
    </xf>
    <xf numFmtId="0" fontId="2" fillId="0" borderId="17" xfId="0" applyNumberFormat="1" applyFont="1" applyBorder="1" applyAlignment="1">
      <alignment wrapText="1"/>
    </xf>
    <xf numFmtId="0" fontId="3" fillId="0" borderId="17" xfId="0" applyNumberFormat="1" applyFont="1" applyBorder="1" applyAlignment="1">
      <alignment horizontal="left"/>
    </xf>
    <xf numFmtId="0" fontId="15" fillId="0" borderId="29" xfId="0" applyNumberFormat="1" applyFont="1" applyBorder="1" applyAlignment="1">
      <alignment horizontal="left"/>
    </xf>
    <xf numFmtId="0" fontId="15" fillId="0" borderId="31" xfId="0" applyNumberFormat="1" applyFont="1" applyBorder="1" applyAlignment="1">
      <alignment horizontal="left"/>
    </xf>
    <xf numFmtId="0" fontId="15" fillId="0" borderId="21" xfId="0" applyNumberFormat="1" applyFont="1" applyBorder="1" applyAlignment="1">
      <alignment horizontal="left"/>
    </xf>
    <xf numFmtId="166" fontId="2" fillId="10" borderId="71" xfId="0" applyNumberFormat="1" applyFont="1" applyFill="1" applyBorder="1" applyAlignment="1">
      <alignment vertical="center"/>
    </xf>
    <xf numFmtId="49" fontId="3" fillId="2" borderId="31" xfId="0" applyNumberFormat="1" applyFont="1" applyFill="1" applyBorder="1" applyAlignment="1">
      <alignment horizontal="left" wrapText="1"/>
    </xf>
    <xf numFmtId="49" fontId="3" fillId="2" borderId="21" xfId="0" applyNumberFormat="1" applyFont="1" applyFill="1" applyBorder="1" applyAlignment="1">
      <alignment horizontal="left" wrapText="1"/>
    </xf>
    <xf numFmtId="49" fontId="12" fillId="7" borderId="31" xfId="0" applyNumberFormat="1" applyFont="1" applyFill="1" applyBorder="1" applyAlignment="1">
      <alignment horizontal="center" vertical="center" wrapText="1"/>
    </xf>
    <xf numFmtId="49" fontId="12" fillId="7" borderId="21" xfId="0" applyNumberFormat="1" applyFont="1" applyFill="1" applyBorder="1" applyAlignment="1">
      <alignment horizontal="center" vertical="center" wrapText="1"/>
    </xf>
    <xf numFmtId="0" fontId="0" fillId="0" borderId="31" xfId="0" applyNumberFormat="1" applyBorder="1" applyAlignment="1">
      <alignment horizontal="center"/>
    </xf>
    <xf numFmtId="0" fontId="0" fillId="0" borderId="21" xfId="0" applyNumberFormat="1" applyBorder="1" applyAlignment="1">
      <alignment horizontal="center"/>
    </xf>
    <xf numFmtId="0" fontId="11" fillId="0" borderId="29" xfId="0" applyNumberFormat="1" applyFont="1" applyBorder="1" applyAlignment="1">
      <alignment horizontal="left" wrapText="1"/>
    </xf>
    <xf numFmtId="0" fontId="15" fillId="0" borderId="31" xfId="0" applyNumberFormat="1" applyFont="1" applyBorder="1" applyAlignment="1">
      <alignment horizontal="left" wrapText="1"/>
    </xf>
    <xf numFmtId="0" fontId="15" fillId="0" borderId="21" xfId="0" applyNumberFormat="1" applyFont="1" applyBorder="1" applyAlignment="1">
      <alignment horizontal="left" wrapText="1"/>
    </xf>
    <xf numFmtId="0" fontId="0" fillId="0" borderId="17" xfId="0" applyNumberFormat="1" applyBorder="1" applyAlignment="1">
      <alignment horizontal="left" wrapText="1"/>
    </xf>
    <xf numFmtId="49" fontId="5" fillId="2" borderId="17" xfId="0" applyNumberFormat="1" applyFont="1" applyFill="1" applyBorder="1" applyAlignment="1">
      <alignment horizontal="center" vertical="center"/>
    </xf>
    <xf numFmtId="49" fontId="3" fillId="2" borderId="17" xfId="0" applyNumberFormat="1" applyFont="1" applyFill="1" applyBorder="1" applyAlignment="1">
      <alignment horizontal="left" wrapText="1"/>
    </xf>
    <xf numFmtId="49" fontId="15" fillId="2" borderId="17" xfId="0" applyNumberFormat="1" applyFont="1" applyFill="1" applyBorder="1" applyAlignment="1">
      <alignment horizontal="left" wrapText="1"/>
    </xf>
    <xf numFmtId="49" fontId="12" fillId="2" borderId="17" xfId="0" applyNumberFormat="1" applyFont="1" applyFill="1" applyBorder="1" applyAlignment="1">
      <alignment horizontal="left" wrapText="1"/>
    </xf>
    <xf numFmtId="0" fontId="15" fillId="0" borderId="17" xfId="0" applyNumberFormat="1" applyFont="1" applyBorder="1" applyAlignment="1">
      <alignment horizontal="left" wrapText="1"/>
    </xf>
    <xf numFmtId="0" fontId="12" fillId="11" borderId="29" xfId="0" applyFont="1" applyFill="1" applyBorder="1" applyAlignment="1">
      <alignment horizontal="left" wrapText="1"/>
    </xf>
    <xf numFmtId="0" fontId="12" fillId="11" borderId="31" xfId="0" applyFont="1" applyFill="1" applyBorder="1" applyAlignment="1">
      <alignment horizontal="left" wrapText="1"/>
    </xf>
    <xf numFmtId="0" fontId="12" fillId="11" borderId="21" xfId="0" applyFont="1" applyFill="1" applyBorder="1" applyAlignment="1">
      <alignment horizontal="left" wrapText="1"/>
    </xf>
    <xf numFmtId="0" fontId="8" fillId="2" borderId="6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8" xfId="0" applyFont="1" applyFill="1" applyBorder="1" applyAlignment="1">
      <alignment horizontal="center" vertical="center" wrapText="1"/>
    </xf>
    <xf numFmtId="49" fontId="7" fillId="6" borderId="29" xfId="0" applyNumberFormat="1" applyFont="1" applyFill="1" applyBorder="1" applyAlignment="1" applyProtection="1">
      <alignment horizontal="left" vertical="center"/>
      <protection locked="0"/>
    </xf>
    <xf numFmtId="49" fontId="7" fillId="6" borderId="31" xfId="0" applyNumberFormat="1" applyFont="1" applyFill="1" applyBorder="1" applyAlignment="1" applyProtection="1">
      <alignment horizontal="left" vertical="center"/>
      <protection locked="0"/>
    </xf>
    <xf numFmtId="49" fontId="7" fillId="6" borderId="42" xfId="0" applyNumberFormat="1" applyFont="1" applyFill="1" applyBorder="1" applyAlignment="1" applyProtection="1">
      <alignment horizontal="left" vertical="center"/>
      <protection locked="0"/>
    </xf>
    <xf numFmtId="9" fontId="7" fillId="6" borderId="43" xfId="3" applyFont="1" applyFill="1" applyBorder="1" applyAlignment="1" applyProtection="1">
      <alignment horizontal="left" vertical="center"/>
      <protection locked="0"/>
    </xf>
    <xf numFmtId="9" fontId="7" fillId="6" borderId="44" xfId="3" applyFont="1" applyFill="1" applyBorder="1" applyAlignment="1" applyProtection="1">
      <alignment horizontal="left" vertical="center"/>
      <protection locked="0"/>
    </xf>
    <xf numFmtId="9" fontId="7" fillId="6" borderId="45" xfId="3" applyFont="1" applyFill="1" applyBorder="1" applyAlignment="1" applyProtection="1">
      <alignment horizontal="left" vertical="center"/>
      <protection locked="0"/>
    </xf>
    <xf numFmtId="49" fontId="5" fillId="2" borderId="22"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6" fillId="2" borderId="22" xfId="0" applyNumberFormat="1" applyFont="1" applyFill="1" applyBorder="1" applyAlignment="1">
      <alignment horizontal="center" vertical="center" wrapText="1"/>
    </xf>
    <xf numFmtId="49" fontId="6" fillId="2" borderId="14" xfId="0" applyNumberFormat="1" applyFont="1" applyFill="1" applyBorder="1" applyAlignment="1">
      <alignment horizontal="center" vertical="center" wrapText="1"/>
    </xf>
    <xf numFmtId="0" fontId="7" fillId="3" borderId="32" xfId="0" applyNumberFormat="1" applyFont="1" applyFill="1" applyBorder="1" applyAlignment="1" applyProtection="1">
      <alignment horizontal="left" vertical="center" wrapText="1"/>
      <protection locked="0"/>
    </xf>
    <xf numFmtId="0" fontId="7" fillId="3" borderId="24" xfId="0" applyNumberFormat="1" applyFont="1" applyFill="1" applyBorder="1" applyAlignment="1" applyProtection="1">
      <alignment horizontal="left" vertical="center" wrapText="1"/>
      <protection locked="0"/>
    </xf>
    <xf numFmtId="49" fontId="5" fillId="2" borderId="70" xfId="0" applyNumberFormat="1" applyFont="1" applyFill="1" applyBorder="1" applyAlignment="1">
      <alignment horizontal="center" vertical="center" wrapText="1"/>
    </xf>
    <xf numFmtId="0" fontId="5" fillId="2" borderId="70" xfId="0" applyFont="1" applyFill="1" applyBorder="1" applyAlignment="1">
      <alignment horizontal="center" vertical="center" wrapText="1"/>
    </xf>
  </cellXfs>
  <cellStyles count="4">
    <cellStyle name="Comma" xfId="2" builtinId="3"/>
    <cellStyle name="Currency" xfId="1" builtinId="4"/>
    <cellStyle name="Normal" xfId="0" builtinId="0"/>
    <cellStyle name="Percent" xfId="3" builtinId="5"/>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99"/>
      <rgbColor rgb="FFC0C0C0"/>
      <rgbColor rgb="FFD6E3BC"/>
      <rgbColor rgb="FFBFBFBF"/>
      <rgbColor rgb="FF99403D"/>
      <rgbColor rgb="FF969696"/>
      <rgbColor rgb="FFABC1DE"/>
      <rgbColor rgb="FFB8CCE4"/>
      <rgbColor rgb="FFFFFF00"/>
      <rgbColor rgb="FFFF2600"/>
      <rgbColor rgb="FFFF0000"/>
      <rgbColor rgb="FF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40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9"/>
  <sheetViews>
    <sheetView showGridLines="0" topLeftCell="A15" zoomScale="80" zoomScaleNormal="80" workbookViewId="0">
      <selection activeCell="B5" sqref="B5:I5"/>
    </sheetView>
  </sheetViews>
  <sheetFormatPr defaultColWidth="8.85546875" defaultRowHeight="15" customHeight="1" x14ac:dyDescent="0.25"/>
  <cols>
    <col min="1" max="1" width="20.42578125" style="1" bestFit="1" customWidth="1"/>
    <col min="2" max="2" width="20.140625" style="1" bestFit="1" customWidth="1"/>
    <col min="3" max="3" width="18" style="1" customWidth="1"/>
    <col min="4" max="4" width="13.140625" style="1" customWidth="1"/>
    <col min="5" max="5" width="23.42578125" style="1" customWidth="1"/>
    <col min="6" max="6" width="14.42578125" style="1" customWidth="1"/>
    <col min="7" max="7" width="8.85546875" style="1" customWidth="1"/>
    <col min="8" max="16384" width="8.85546875" style="1"/>
  </cols>
  <sheetData>
    <row r="1" spans="1:9" ht="38.25" customHeight="1" x14ac:dyDescent="0.25">
      <c r="A1" s="156" t="s">
        <v>91</v>
      </c>
      <c r="B1" s="156"/>
      <c r="C1" s="156"/>
      <c r="D1" s="156"/>
      <c r="E1" s="156"/>
      <c r="F1" s="156"/>
      <c r="G1" s="156"/>
      <c r="H1" s="156"/>
      <c r="I1" s="156"/>
    </row>
    <row r="2" spans="1:9" ht="108.6" customHeight="1" x14ac:dyDescent="0.25">
      <c r="A2" s="38" t="s">
        <v>19</v>
      </c>
      <c r="B2" s="158" t="s">
        <v>85</v>
      </c>
      <c r="C2" s="158"/>
      <c r="D2" s="158"/>
      <c r="E2" s="158"/>
      <c r="F2" s="158"/>
      <c r="G2" s="158"/>
      <c r="H2" s="158"/>
      <c r="I2" s="158"/>
    </row>
    <row r="3" spans="1:9" ht="31.15" customHeight="1" x14ac:dyDescent="0.25">
      <c r="A3" s="38" t="s">
        <v>66</v>
      </c>
      <c r="B3" s="161" t="s">
        <v>101</v>
      </c>
      <c r="C3" s="162"/>
      <c r="D3" s="162"/>
      <c r="E3" s="162"/>
      <c r="F3" s="162"/>
      <c r="G3" s="162"/>
      <c r="H3" s="162"/>
      <c r="I3" s="163"/>
    </row>
    <row r="4" spans="1:9" ht="51.6" customHeight="1" x14ac:dyDescent="0.25">
      <c r="A4" s="38" t="s">
        <v>34</v>
      </c>
      <c r="B4" s="158" t="s">
        <v>87</v>
      </c>
      <c r="C4" s="158"/>
      <c r="D4" s="158"/>
      <c r="E4" s="158"/>
      <c r="F4" s="158"/>
      <c r="G4" s="158"/>
      <c r="H4" s="158"/>
      <c r="I4" s="158"/>
    </row>
    <row r="5" spans="1:9" ht="53.45" customHeight="1" x14ac:dyDescent="0.25">
      <c r="A5" s="38" t="s">
        <v>35</v>
      </c>
      <c r="B5" s="158" t="s">
        <v>86</v>
      </c>
      <c r="C5" s="158"/>
      <c r="D5" s="158"/>
      <c r="E5" s="158"/>
      <c r="F5" s="158"/>
      <c r="G5" s="158"/>
      <c r="H5" s="158"/>
      <c r="I5" s="158"/>
    </row>
    <row r="6" spans="1:9" ht="81.599999999999994" customHeight="1" x14ac:dyDescent="0.25">
      <c r="A6" s="38" t="s">
        <v>31</v>
      </c>
      <c r="B6" s="159" t="s">
        <v>93</v>
      </c>
      <c r="C6" s="159"/>
      <c r="D6" s="159"/>
      <c r="E6" s="159"/>
      <c r="F6" s="159"/>
      <c r="G6" s="159"/>
      <c r="H6" s="159"/>
      <c r="I6" s="159"/>
    </row>
    <row r="7" spans="1:9" ht="17.45" customHeight="1" x14ac:dyDescent="0.25">
      <c r="A7" s="88"/>
      <c r="B7" s="148"/>
      <c r="C7" s="148"/>
      <c r="D7" s="148"/>
      <c r="E7" s="148"/>
      <c r="F7" s="148"/>
      <c r="G7" s="148"/>
      <c r="H7" s="148"/>
      <c r="I7" s="149"/>
    </row>
    <row r="8" spans="1:9" ht="38.450000000000003" customHeight="1" x14ac:dyDescent="0.25">
      <c r="A8" s="130" t="s">
        <v>38</v>
      </c>
      <c r="B8" s="157" t="s">
        <v>32</v>
      </c>
      <c r="C8" s="157"/>
      <c r="D8" s="157"/>
      <c r="E8" s="157"/>
      <c r="F8" s="157"/>
      <c r="G8" s="157"/>
      <c r="H8" s="157"/>
      <c r="I8" s="157"/>
    </row>
    <row r="9" spans="1:9" ht="15.75" x14ac:dyDescent="0.25">
      <c r="A9" s="131"/>
      <c r="B9" s="146"/>
      <c r="C9" s="146"/>
      <c r="D9" s="146"/>
      <c r="E9" s="146"/>
      <c r="F9" s="146"/>
      <c r="G9" s="146"/>
      <c r="H9" s="146"/>
      <c r="I9" s="147"/>
    </row>
    <row r="10" spans="1:9" ht="61.15" customHeight="1" x14ac:dyDescent="0.25">
      <c r="A10" s="45" t="s">
        <v>33</v>
      </c>
      <c r="B10" s="157" t="s">
        <v>70</v>
      </c>
      <c r="C10" s="157"/>
      <c r="D10" s="157"/>
      <c r="E10" s="157"/>
      <c r="F10" s="157"/>
      <c r="G10" s="157"/>
      <c r="H10" s="157"/>
      <c r="I10" s="157"/>
    </row>
    <row r="11" spans="1:9" ht="15" customHeight="1" x14ac:dyDescent="0.25">
      <c r="A11" s="132"/>
      <c r="B11" s="146"/>
      <c r="C11" s="146"/>
      <c r="D11" s="146"/>
      <c r="E11" s="146"/>
      <c r="F11" s="146"/>
      <c r="G11" s="146"/>
      <c r="H11" s="146"/>
      <c r="I11" s="147"/>
    </row>
    <row r="12" spans="1:9" ht="171" customHeight="1" x14ac:dyDescent="0.25">
      <c r="A12" s="45" t="s">
        <v>71</v>
      </c>
      <c r="B12" s="157" t="s">
        <v>89</v>
      </c>
      <c r="C12" s="157"/>
      <c r="D12" s="157"/>
      <c r="E12" s="157"/>
      <c r="F12" s="157"/>
      <c r="G12" s="157"/>
      <c r="H12" s="157"/>
      <c r="I12" s="157"/>
    </row>
    <row r="13" spans="1:9" ht="22.15" customHeight="1" x14ac:dyDescent="0.25">
      <c r="A13" s="157"/>
      <c r="B13" s="157"/>
      <c r="C13" s="157"/>
      <c r="D13" s="157"/>
      <c r="E13" s="157"/>
      <c r="F13" s="157"/>
      <c r="G13" s="157"/>
      <c r="H13" s="157"/>
      <c r="I13" s="157"/>
    </row>
    <row r="14" spans="1:9" ht="58.15" customHeight="1" x14ac:dyDescent="0.25">
      <c r="A14" s="141" t="s">
        <v>36</v>
      </c>
      <c r="B14" s="160" t="s">
        <v>102</v>
      </c>
      <c r="C14" s="160"/>
      <c r="D14" s="160"/>
      <c r="E14" s="160"/>
      <c r="F14" s="160"/>
      <c r="G14" s="160"/>
      <c r="H14" s="160"/>
      <c r="I14" s="160"/>
    </row>
    <row r="15" spans="1:9" ht="15" customHeight="1" x14ac:dyDescent="0.25">
      <c r="A15" s="142"/>
      <c r="B15" s="143"/>
      <c r="C15" s="143"/>
      <c r="D15" s="143"/>
      <c r="E15" s="143"/>
      <c r="F15" s="143"/>
      <c r="G15" s="143"/>
      <c r="H15" s="143"/>
      <c r="I15" s="144"/>
    </row>
    <row r="16" spans="1:9" ht="56.45" customHeight="1" x14ac:dyDescent="0.25">
      <c r="A16" s="141" t="s">
        <v>37</v>
      </c>
      <c r="B16" s="152" t="s">
        <v>103</v>
      </c>
      <c r="C16" s="153"/>
      <c r="D16" s="153"/>
      <c r="E16" s="153"/>
      <c r="F16" s="153"/>
      <c r="G16" s="153"/>
      <c r="H16" s="153"/>
      <c r="I16" s="154"/>
    </row>
    <row r="17" spans="1:9" ht="15" customHeight="1" x14ac:dyDescent="0.25">
      <c r="A17" s="87"/>
      <c r="B17" s="150"/>
      <c r="C17" s="150"/>
      <c r="D17" s="150"/>
      <c r="E17" s="150"/>
      <c r="F17" s="150"/>
      <c r="G17" s="150"/>
      <c r="H17" s="150"/>
      <c r="I17" s="151"/>
    </row>
    <row r="18" spans="1:9" ht="31.9" customHeight="1" x14ac:dyDescent="0.25">
      <c r="A18" s="155" t="s">
        <v>50</v>
      </c>
      <c r="B18" s="155"/>
      <c r="C18" s="155"/>
      <c r="D18" s="155"/>
      <c r="E18" s="155"/>
      <c r="F18" s="155"/>
      <c r="G18" s="155"/>
      <c r="H18" s="155"/>
      <c r="I18" s="155"/>
    </row>
    <row r="19" spans="1:9" ht="15" customHeight="1" x14ac:dyDescent="0.25">
      <c r="A19" s="87"/>
      <c r="B19" s="150"/>
      <c r="C19" s="150"/>
      <c r="D19" s="150"/>
      <c r="E19" s="150"/>
      <c r="F19" s="150"/>
      <c r="G19" s="150"/>
      <c r="H19" s="150"/>
      <c r="I19" s="151"/>
    </row>
  </sheetData>
  <mergeCells count="18">
    <mergeCell ref="A1:I1"/>
    <mergeCell ref="A13:I13"/>
    <mergeCell ref="B2:I2"/>
    <mergeCell ref="B6:I6"/>
    <mergeCell ref="B10:I10"/>
    <mergeCell ref="B12:I12"/>
    <mergeCell ref="B4:I4"/>
    <mergeCell ref="B5:I5"/>
    <mergeCell ref="B8:I8"/>
    <mergeCell ref="B3:I3"/>
    <mergeCell ref="B9:I9"/>
    <mergeCell ref="B11:I11"/>
    <mergeCell ref="B7:I7"/>
    <mergeCell ref="B17:I17"/>
    <mergeCell ref="B19:I19"/>
    <mergeCell ref="B16:I16"/>
    <mergeCell ref="A18:I18"/>
    <mergeCell ref="B14:I14"/>
  </mergeCells>
  <pageMargins left="0.5" right="0.25" top="0.5" bottom="0.75" header="0.3" footer="0.3"/>
  <pageSetup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4"/>
  <sheetViews>
    <sheetView showGridLines="0" tabSelected="1" topLeftCell="A2" zoomScale="70" zoomScaleNormal="70" workbookViewId="0">
      <pane ySplit="7" topLeftCell="A26" activePane="bottomLeft" state="frozen"/>
      <selection activeCell="A2" sqref="A2"/>
      <selection pane="bottomLeft" activeCell="G40" sqref="G40"/>
    </sheetView>
  </sheetViews>
  <sheetFormatPr defaultColWidth="8.85546875" defaultRowHeight="15" customHeight="1" x14ac:dyDescent="0.25"/>
  <cols>
    <col min="1" max="1" width="45.85546875" style="1" customWidth="1"/>
    <col min="2" max="2" width="26.85546875" style="1" bestFit="1" customWidth="1"/>
    <col min="3" max="3" width="13" style="1" bestFit="1" customWidth="1"/>
    <col min="4" max="4" width="15.7109375" style="1" bestFit="1" customWidth="1"/>
    <col min="5" max="5" width="16.28515625" style="1" bestFit="1" customWidth="1"/>
    <col min="6" max="6" width="17.7109375" style="1" bestFit="1" customWidth="1"/>
    <col min="7" max="7" width="63.42578125" style="1" customWidth="1"/>
    <col min="8" max="8" width="20.85546875" style="1" customWidth="1"/>
    <col min="9" max="9" width="14.28515625" style="1" bestFit="1" customWidth="1"/>
    <col min="10" max="10" width="19.7109375" style="1" bestFit="1" customWidth="1"/>
    <col min="11" max="11" width="12.42578125" style="1" bestFit="1" customWidth="1"/>
    <col min="12" max="12" width="16.140625" style="1" bestFit="1" customWidth="1"/>
    <col min="13" max="13" width="11.28515625" style="1" bestFit="1" customWidth="1"/>
    <col min="14" max="14" width="13.28515625" style="1" bestFit="1" customWidth="1"/>
    <col min="15" max="16384" width="8.85546875" style="1"/>
  </cols>
  <sheetData>
    <row r="1" spans="1:14" ht="40.5" customHeight="1" x14ac:dyDescent="0.25">
      <c r="A1" s="173" t="s">
        <v>0</v>
      </c>
      <c r="B1" s="174"/>
      <c r="C1" s="174"/>
      <c r="D1" s="174"/>
      <c r="E1" s="174"/>
      <c r="F1" s="174"/>
      <c r="G1" s="174"/>
      <c r="H1" s="174"/>
      <c r="I1" s="174"/>
      <c r="J1" s="174"/>
      <c r="K1" s="174"/>
      <c r="L1" s="174"/>
      <c r="M1" s="174"/>
      <c r="N1" s="174"/>
    </row>
    <row r="2" spans="1:14" ht="40.5" customHeight="1" x14ac:dyDescent="0.25">
      <c r="A2" s="173" t="s">
        <v>90</v>
      </c>
      <c r="B2" s="174"/>
      <c r="C2" s="174"/>
      <c r="D2" s="174"/>
      <c r="E2" s="174"/>
      <c r="F2" s="174"/>
      <c r="G2" s="174"/>
      <c r="H2" s="174"/>
      <c r="I2" s="174"/>
      <c r="J2" s="174"/>
      <c r="K2" s="174"/>
      <c r="L2" s="174"/>
      <c r="M2" s="174"/>
      <c r="N2" s="174"/>
    </row>
    <row r="3" spans="1:14" ht="34.5" customHeight="1" thickBot="1" x14ac:dyDescent="0.3">
      <c r="A3" s="175" t="s">
        <v>65</v>
      </c>
      <c r="B3" s="176"/>
      <c r="C3" s="176"/>
      <c r="D3" s="176"/>
      <c r="E3" s="176"/>
      <c r="F3" s="176"/>
      <c r="G3" s="176"/>
      <c r="H3" s="176"/>
      <c r="I3" s="176"/>
      <c r="J3" s="176"/>
      <c r="K3" s="176"/>
      <c r="L3" s="176"/>
      <c r="M3" s="176"/>
      <c r="N3" s="176"/>
    </row>
    <row r="4" spans="1:14" ht="15.75" x14ac:dyDescent="0.25">
      <c r="A4" s="108" t="s">
        <v>48</v>
      </c>
      <c r="B4" s="177"/>
      <c r="C4" s="177"/>
      <c r="D4" s="177"/>
      <c r="E4" s="177"/>
      <c r="F4" s="178"/>
      <c r="G4" s="26"/>
      <c r="H4" s="26"/>
      <c r="I4" s="26"/>
      <c r="J4" s="26"/>
      <c r="K4" s="26"/>
      <c r="L4" s="26"/>
      <c r="M4" s="26"/>
      <c r="N4" s="26"/>
    </row>
    <row r="5" spans="1:14" ht="15.75" x14ac:dyDescent="0.25">
      <c r="A5" s="109" t="s">
        <v>1</v>
      </c>
      <c r="B5" s="167"/>
      <c r="C5" s="168"/>
      <c r="D5" s="168"/>
      <c r="E5" s="168"/>
      <c r="F5" s="169"/>
      <c r="G5" s="27"/>
      <c r="H5" s="27"/>
      <c r="I5" s="27"/>
      <c r="J5" s="27"/>
      <c r="K5" s="27"/>
      <c r="L5" s="27"/>
      <c r="M5" s="27"/>
      <c r="N5" s="27"/>
    </row>
    <row r="6" spans="1:14" ht="16.5" thickBot="1" x14ac:dyDescent="0.3">
      <c r="A6" s="110" t="s">
        <v>73</v>
      </c>
      <c r="B6" s="170"/>
      <c r="C6" s="171"/>
      <c r="D6" s="171"/>
      <c r="E6" s="171"/>
      <c r="F6" s="172"/>
      <c r="G6" s="27"/>
      <c r="H6" s="27"/>
      <c r="I6" s="27"/>
      <c r="J6" s="27"/>
      <c r="K6" s="27"/>
      <c r="L6" s="27"/>
      <c r="M6" s="27"/>
      <c r="N6" s="27"/>
    </row>
    <row r="7" spans="1:14" s="32" customFormat="1" ht="16.5" thickBot="1" x14ac:dyDescent="0.3">
      <c r="A7" s="31"/>
      <c r="B7" s="26"/>
      <c r="C7" s="26"/>
      <c r="D7" s="27"/>
      <c r="E7" s="27"/>
      <c r="F7" s="27"/>
      <c r="G7" s="27"/>
      <c r="H7" s="27"/>
      <c r="I7" s="27"/>
      <c r="J7" s="27"/>
      <c r="K7" s="27"/>
      <c r="L7" s="27"/>
      <c r="M7" s="27"/>
      <c r="N7" s="27"/>
    </row>
    <row r="8" spans="1:14" s="15" customFormat="1" ht="58.9" customHeight="1" thickBot="1" x14ac:dyDescent="0.3">
      <c r="A8" s="55" t="s">
        <v>56</v>
      </c>
      <c r="B8" s="4" t="s">
        <v>24</v>
      </c>
      <c r="C8" s="4" t="s">
        <v>22</v>
      </c>
      <c r="D8" s="4" t="s">
        <v>23</v>
      </c>
      <c r="E8" s="34" t="s">
        <v>29</v>
      </c>
      <c r="F8" s="37" t="s">
        <v>55</v>
      </c>
      <c r="G8" s="36" t="s">
        <v>5</v>
      </c>
      <c r="H8" s="37" t="s">
        <v>28</v>
      </c>
      <c r="I8" s="104" t="s">
        <v>69</v>
      </c>
      <c r="J8" s="57" t="s">
        <v>60</v>
      </c>
      <c r="K8" s="34" t="s">
        <v>27</v>
      </c>
      <c r="L8" s="58" t="s">
        <v>4</v>
      </c>
      <c r="M8" s="58" t="s">
        <v>59</v>
      </c>
      <c r="N8" s="35" t="s">
        <v>30</v>
      </c>
    </row>
    <row r="9" spans="1:14" ht="30" x14ac:dyDescent="0.25">
      <c r="A9" s="46" t="s">
        <v>39</v>
      </c>
      <c r="B9" s="164" t="s">
        <v>94</v>
      </c>
      <c r="C9" s="165"/>
      <c r="D9" s="166"/>
      <c r="E9" s="28"/>
      <c r="F9" s="33"/>
      <c r="G9" s="76"/>
      <c r="H9" s="79"/>
      <c r="I9" s="78"/>
      <c r="J9" s="78"/>
      <c r="K9" s="79"/>
      <c r="L9" s="77"/>
      <c r="M9" s="24"/>
      <c r="N9" s="80"/>
    </row>
    <row r="10" spans="1:14" x14ac:dyDescent="0.25">
      <c r="A10" s="14"/>
      <c r="B10" s="8"/>
      <c r="C10" s="96"/>
      <c r="D10" s="122"/>
      <c r="E10" s="18"/>
      <c r="F10" s="22"/>
      <c r="G10" s="13"/>
      <c r="H10" s="111">
        <f>C10*D10</f>
        <v>0</v>
      </c>
      <c r="I10" s="111" t="str">
        <f>IF(AND(E10="Direct",F10="Yes"), "Yes", "No")</f>
        <v>No</v>
      </c>
      <c r="J10" s="111">
        <f>IF(I10="Yes",H10, 0)</f>
        <v>0</v>
      </c>
      <c r="K10" s="112">
        <f t="shared" ref="K10:K16" si="0">IF(AND(F10="Yes",E10="Direct"),H10*$B$6,0)</f>
        <v>0</v>
      </c>
      <c r="L10" s="113">
        <f>IF(E10="Direct",SUM(H10+K10),0)</f>
        <v>0</v>
      </c>
      <c r="M10" s="111">
        <f>IF($B$5="Rural apportionment", 0.2*L10,IF($B$5="Small urban apportionment",0.2*L10,IF($B$5="STBG",0.1027*L10,IF($B$5="",0))))</f>
        <v>0</v>
      </c>
      <c r="N10" s="111">
        <f>L10-M10</f>
        <v>0</v>
      </c>
    </row>
    <row r="11" spans="1:14" x14ac:dyDescent="0.25">
      <c r="A11" s="7"/>
      <c r="B11" s="8"/>
      <c r="C11" s="96"/>
      <c r="D11" s="122"/>
      <c r="E11" s="18"/>
      <c r="F11" s="22"/>
      <c r="G11" s="13"/>
      <c r="H11" s="111">
        <f t="shared" ref="H11:H16" si="1">C11*D11</f>
        <v>0</v>
      </c>
      <c r="I11" s="111" t="str">
        <f t="shared" ref="I11:I16" si="2">IF(AND(E11="Direct",F11="Yes"), "Yes", "No")</f>
        <v>No</v>
      </c>
      <c r="J11" s="111">
        <f t="shared" ref="J11:J16" si="3">IF(I11="Yes",H11, 0)</f>
        <v>0</v>
      </c>
      <c r="K11" s="112">
        <f t="shared" si="0"/>
        <v>0</v>
      </c>
      <c r="L11" s="113">
        <f t="shared" ref="L11:L19" si="4">IF(E11="Direct",SUM(H11+K11),0)</f>
        <v>0</v>
      </c>
      <c r="M11" s="111">
        <f t="shared" ref="M11:M19" si="5">IF($B$5="Rural apportionment", 0.2*L11,IF($B$5="Small urban apportionment",0.2*L11,IF($B$5="STBG",0.1027*L11,IF($B$5="",0))))</f>
        <v>0</v>
      </c>
      <c r="N11" s="111">
        <f t="shared" ref="N11:N16" si="6">L11-M11</f>
        <v>0</v>
      </c>
    </row>
    <row r="12" spans="1:14" x14ac:dyDescent="0.25">
      <c r="A12" s="7"/>
      <c r="B12" s="8"/>
      <c r="C12" s="96"/>
      <c r="D12" s="122"/>
      <c r="E12" s="19"/>
      <c r="F12" s="22"/>
      <c r="G12" s="13"/>
      <c r="H12" s="111">
        <f t="shared" si="1"/>
        <v>0</v>
      </c>
      <c r="I12" s="111" t="str">
        <f t="shared" si="2"/>
        <v>No</v>
      </c>
      <c r="J12" s="111">
        <f t="shared" si="3"/>
        <v>0</v>
      </c>
      <c r="K12" s="112">
        <f t="shared" si="0"/>
        <v>0</v>
      </c>
      <c r="L12" s="113">
        <f t="shared" si="4"/>
        <v>0</v>
      </c>
      <c r="M12" s="111">
        <f t="shared" si="5"/>
        <v>0</v>
      </c>
      <c r="N12" s="111">
        <f t="shared" si="6"/>
        <v>0</v>
      </c>
    </row>
    <row r="13" spans="1:14" x14ac:dyDescent="0.25">
      <c r="A13" s="7"/>
      <c r="B13" s="8"/>
      <c r="C13" s="96"/>
      <c r="D13" s="123"/>
      <c r="E13" s="23"/>
      <c r="F13" s="22"/>
      <c r="G13" s="13"/>
      <c r="H13" s="111">
        <f t="shared" si="1"/>
        <v>0</v>
      </c>
      <c r="I13" s="111" t="str">
        <f t="shared" si="2"/>
        <v>No</v>
      </c>
      <c r="J13" s="111">
        <f t="shared" si="3"/>
        <v>0</v>
      </c>
      <c r="K13" s="112">
        <f t="shared" si="0"/>
        <v>0</v>
      </c>
      <c r="L13" s="113">
        <f t="shared" si="4"/>
        <v>0</v>
      </c>
      <c r="M13" s="111">
        <f t="shared" si="5"/>
        <v>0</v>
      </c>
      <c r="N13" s="111">
        <f t="shared" si="6"/>
        <v>0</v>
      </c>
    </row>
    <row r="14" spans="1:14" x14ac:dyDescent="0.25">
      <c r="A14" s="7"/>
      <c r="B14" s="8"/>
      <c r="C14" s="96"/>
      <c r="D14" s="123"/>
      <c r="E14" s="23"/>
      <c r="F14" s="22"/>
      <c r="G14" s="13"/>
      <c r="H14" s="114">
        <f t="shared" si="1"/>
        <v>0</v>
      </c>
      <c r="I14" s="114" t="str">
        <f t="shared" si="2"/>
        <v>No</v>
      </c>
      <c r="J14" s="114">
        <f t="shared" si="3"/>
        <v>0</v>
      </c>
      <c r="K14" s="115">
        <f t="shared" si="0"/>
        <v>0</v>
      </c>
      <c r="L14" s="113">
        <f t="shared" si="4"/>
        <v>0</v>
      </c>
      <c r="M14" s="111">
        <f t="shared" si="5"/>
        <v>0</v>
      </c>
      <c r="N14" s="114">
        <f t="shared" si="6"/>
        <v>0</v>
      </c>
    </row>
    <row r="15" spans="1:14" x14ac:dyDescent="0.25">
      <c r="A15" s="7"/>
      <c r="B15" s="8"/>
      <c r="C15" s="96"/>
      <c r="D15" s="123"/>
      <c r="E15" s="23"/>
      <c r="F15" s="22"/>
      <c r="G15" s="107"/>
      <c r="H15" s="111">
        <f t="shared" si="1"/>
        <v>0</v>
      </c>
      <c r="I15" s="111" t="str">
        <f t="shared" si="2"/>
        <v>No</v>
      </c>
      <c r="J15" s="111">
        <f t="shared" si="3"/>
        <v>0</v>
      </c>
      <c r="K15" s="112">
        <f t="shared" si="0"/>
        <v>0</v>
      </c>
      <c r="L15" s="113">
        <f t="shared" si="4"/>
        <v>0</v>
      </c>
      <c r="M15" s="111">
        <f t="shared" si="5"/>
        <v>0</v>
      </c>
      <c r="N15" s="111">
        <f t="shared" si="6"/>
        <v>0</v>
      </c>
    </row>
    <row r="16" spans="1:14" x14ac:dyDescent="0.25">
      <c r="A16" s="7"/>
      <c r="B16" s="8"/>
      <c r="C16" s="96"/>
      <c r="D16" s="123"/>
      <c r="E16" s="23"/>
      <c r="F16" s="22"/>
      <c r="G16" s="107"/>
      <c r="H16" s="111">
        <f t="shared" si="1"/>
        <v>0</v>
      </c>
      <c r="I16" s="111" t="str">
        <f t="shared" si="2"/>
        <v>No</v>
      </c>
      <c r="J16" s="111">
        <f t="shared" si="3"/>
        <v>0</v>
      </c>
      <c r="K16" s="112">
        <f t="shared" si="0"/>
        <v>0</v>
      </c>
      <c r="L16" s="113">
        <f t="shared" si="4"/>
        <v>0</v>
      </c>
      <c r="M16" s="111">
        <f t="shared" si="5"/>
        <v>0</v>
      </c>
      <c r="N16" s="111">
        <f t="shared" si="6"/>
        <v>0</v>
      </c>
    </row>
    <row r="17" spans="1:14" x14ac:dyDescent="0.25">
      <c r="A17" s="7"/>
      <c r="B17" s="8"/>
      <c r="C17" s="96"/>
      <c r="D17" s="123"/>
      <c r="E17" s="23"/>
      <c r="F17" s="22"/>
      <c r="G17" s="107"/>
      <c r="H17" s="111">
        <f t="shared" ref="H17:H19" si="7">C17*D17</f>
        <v>0</v>
      </c>
      <c r="I17" s="111" t="str">
        <f t="shared" ref="I17:I19" si="8">IF(AND(E17="Direct",F17="Yes"), "Yes", "No")</f>
        <v>No</v>
      </c>
      <c r="J17" s="111">
        <f t="shared" ref="J17:J19" si="9">IF(I17="Yes",H17, 0)</f>
        <v>0</v>
      </c>
      <c r="K17" s="112">
        <f t="shared" ref="K17:K19" si="10">IF(AND(F17="Yes",E17="Direct"),H17*$B$6,0)</f>
        <v>0</v>
      </c>
      <c r="L17" s="113">
        <f t="shared" si="4"/>
        <v>0</v>
      </c>
      <c r="M17" s="111">
        <f t="shared" si="5"/>
        <v>0</v>
      </c>
      <c r="N17" s="111">
        <f t="shared" ref="N17:N19" si="11">L17-M17</f>
        <v>0</v>
      </c>
    </row>
    <row r="18" spans="1:14" x14ac:dyDescent="0.25">
      <c r="A18" s="7"/>
      <c r="B18" s="8"/>
      <c r="C18" s="96"/>
      <c r="D18" s="123"/>
      <c r="E18" s="23"/>
      <c r="F18" s="22"/>
      <c r="G18" s="13"/>
      <c r="H18" s="116">
        <f t="shared" si="7"/>
        <v>0</v>
      </c>
      <c r="I18" s="116" t="str">
        <f t="shared" si="8"/>
        <v>No</v>
      </c>
      <c r="J18" s="116">
        <f t="shared" si="9"/>
        <v>0</v>
      </c>
      <c r="K18" s="117">
        <f t="shared" si="10"/>
        <v>0</v>
      </c>
      <c r="L18" s="113">
        <f t="shared" si="4"/>
        <v>0</v>
      </c>
      <c r="M18" s="111">
        <f t="shared" si="5"/>
        <v>0</v>
      </c>
      <c r="N18" s="116">
        <f t="shared" si="11"/>
        <v>0</v>
      </c>
    </row>
    <row r="19" spans="1:14" ht="15.75" thickBot="1" x14ac:dyDescent="0.3">
      <c r="A19" s="7"/>
      <c r="B19" s="8"/>
      <c r="C19" s="96"/>
      <c r="D19" s="123"/>
      <c r="E19" s="23"/>
      <c r="F19" s="22"/>
      <c r="G19" s="13"/>
      <c r="H19" s="118">
        <f t="shared" si="7"/>
        <v>0</v>
      </c>
      <c r="I19" s="119" t="str">
        <f t="shared" si="8"/>
        <v>No</v>
      </c>
      <c r="J19" s="119">
        <f t="shared" si="9"/>
        <v>0</v>
      </c>
      <c r="K19" s="120">
        <f t="shared" si="10"/>
        <v>0</v>
      </c>
      <c r="L19" s="145">
        <f t="shared" si="4"/>
        <v>0</v>
      </c>
      <c r="M19" s="111">
        <f t="shared" si="5"/>
        <v>0</v>
      </c>
      <c r="N19" s="119">
        <f t="shared" si="11"/>
        <v>0</v>
      </c>
    </row>
    <row r="20" spans="1:14" ht="15.75" thickBot="1" x14ac:dyDescent="0.3">
      <c r="A20" s="5"/>
      <c r="B20" s="6"/>
      <c r="C20" s="97"/>
      <c r="D20" s="124"/>
      <c r="E20" s="66"/>
      <c r="F20" s="65"/>
      <c r="G20" s="25"/>
      <c r="H20" s="82">
        <f>SUM(H10:H19)</f>
        <v>0</v>
      </c>
      <c r="I20" s="129" t="s">
        <v>68</v>
      </c>
      <c r="J20" s="82">
        <f t="shared" ref="J20:N20" si="12">SUM(J10:J19)</f>
        <v>0</v>
      </c>
      <c r="K20" s="82">
        <f t="shared" si="12"/>
        <v>0</v>
      </c>
      <c r="L20" s="82">
        <f t="shared" si="12"/>
        <v>0</v>
      </c>
      <c r="M20" s="82">
        <f t="shared" si="12"/>
        <v>0</v>
      </c>
      <c r="N20" s="82">
        <f t="shared" si="12"/>
        <v>0</v>
      </c>
    </row>
    <row r="21" spans="1:14" x14ac:dyDescent="0.25">
      <c r="A21" s="50"/>
      <c r="B21" s="49"/>
      <c r="C21" s="49"/>
      <c r="D21" s="101"/>
      <c r="E21" s="21"/>
      <c r="F21" s="95"/>
      <c r="G21" s="92"/>
      <c r="H21" s="68"/>
      <c r="I21" s="68"/>
      <c r="J21" s="68"/>
      <c r="K21" s="68"/>
      <c r="L21" s="74"/>
      <c r="M21" s="75"/>
      <c r="N21" s="75"/>
    </row>
    <row r="22" spans="1:14" x14ac:dyDescent="0.25">
      <c r="A22" s="14"/>
      <c r="B22" s="8"/>
      <c r="C22" s="96"/>
      <c r="D22" s="122"/>
      <c r="E22" s="18"/>
      <c r="F22" s="22"/>
      <c r="G22" s="13"/>
      <c r="H22" s="111">
        <f>C22*D22</f>
        <v>0</v>
      </c>
      <c r="I22" s="111" t="str">
        <f>IF(AND(E22="Direct",F22="Yes"), "Yes", "No")</f>
        <v>No</v>
      </c>
      <c r="J22" s="111">
        <f>IF(I22="Yes",H22, 0)</f>
        <v>0</v>
      </c>
      <c r="K22" s="112">
        <f t="shared" ref="K22:K28" si="13">IF(AND(F22="Yes",E22="Direct"),H22*$B$6,0)</f>
        <v>0</v>
      </c>
      <c r="L22" s="113">
        <f>IF(E22="Direct",SUM(H22+K22),0)</f>
        <v>0</v>
      </c>
      <c r="M22" s="111">
        <f>IF($B$5="Rural apportionment", 0.2*L22,IF($B$5="Small urban apportionment",0.2*L22,IF($B$5="STBG",0.1027*L22,IF($B$5="",0))))</f>
        <v>0</v>
      </c>
      <c r="N22" s="111">
        <f>L22-M22</f>
        <v>0</v>
      </c>
    </row>
    <row r="23" spans="1:14" x14ac:dyDescent="0.25">
      <c r="A23" s="7"/>
      <c r="B23" s="8"/>
      <c r="C23" s="96"/>
      <c r="D23" s="122"/>
      <c r="E23" s="18"/>
      <c r="F23" s="22"/>
      <c r="G23" s="13"/>
      <c r="H23" s="111">
        <f t="shared" ref="H23:H28" si="14">C23*D23</f>
        <v>0</v>
      </c>
      <c r="I23" s="111" t="str">
        <f t="shared" ref="I23:I28" si="15">IF(AND(E23="Direct",F23="Yes"), "Yes", "No")</f>
        <v>No</v>
      </c>
      <c r="J23" s="111">
        <f t="shared" ref="J23:J28" si="16">IF(I23="Yes",H23, 0)</f>
        <v>0</v>
      </c>
      <c r="K23" s="112">
        <f t="shared" si="13"/>
        <v>0</v>
      </c>
      <c r="L23" s="113">
        <f t="shared" ref="L23:L31" si="17">IF(E23="Direct",SUM(H23+K23),0)</f>
        <v>0</v>
      </c>
      <c r="M23" s="111">
        <f t="shared" ref="M23:M31" si="18">IF($B$5="Rural apportionment", 0.2*L23,IF($B$5="Small urban apportionment",0.2*L23,IF($B$5="STBG",0.1027*L23,IF($B$5="",0))))</f>
        <v>0</v>
      </c>
      <c r="N23" s="111">
        <f t="shared" ref="N23:N28" si="19">L23-M23</f>
        <v>0</v>
      </c>
    </row>
    <row r="24" spans="1:14" x14ac:dyDescent="0.25">
      <c r="A24" s="7"/>
      <c r="B24" s="8"/>
      <c r="C24" s="96"/>
      <c r="D24" s="122"/>
      <c r="E24" s="19"/>
      <c r="F24" s="22"/>
      <c r="G24" s="13"/>
      <c r="H24" s="111">
        <f t="shared" si="14"/>
        <v>0</v>
      </c>
      <c r="I24" s="111" t="str">
        <f t="shared" si="15"/>
        <v>No</v>
      </c>
      <c r="J24" s="111">
        <f t="shared" si="16"/>
        <v>0</v>
      </c>
      <c r="K24" s="112">
        <f t="shared" si="13"/>
        <v>0</v>
      </c>
      <c r="L24" s="113">
        <f t="shared" si="17"/>
        <v>0</v>
      </c>
      <c r="M24" s="111">
        <f t="shared" si="18"/>
        <v>0</v>
      </c>
      <c r="N24" s="111">
        <f t="shared" si="19"/>
        <v>0</v>
      </c>
    </row>
    <row r="25" spans="1:14" x14ac:dyDescent="0.25">
      <c r="A25" s="7"/>
      <c r="B25" s="8"/>
      <c r="C25" s="96"/>
      <c r="D25" s="122"/>
      <c r="E25" s="23"/>
      <c r="F25" s="22"/>
      <c r="G25" s="13"/>
      <c r="H25" s="111">
        <f t="shared" si="14"/>
        <v>0</v>
      </c>
      <c r="I25" s="111" t="str">
        <f t="shared" si="15"/>
        <v>No</v>
      </c>
      <c r="J25" s="111">
        <f t="shared" si="16"/>
        <v>0</v>
      </c>
      <c r="K25" s="112">
        <f t="shared" si="13"/>
        <v>0</v>
      </c>
      <c r="L25" s="113">
        <f t="shared" si="17"/>
        <v>0</v>
      </c>
      <c r="M25" s="111">
        <f t="shared" si="18"/>
        <v>0</v>
      </c>
      <c r="N25" s="111">
        <f t="shared" si="19"/>
        <v>0</v>
      </c>
    </row>
    <row r="26" spans="1:14" x14ac:dyDescent="0.25">
      <c r="A26" s="7"/>
      <c r="B26" s="8"/>
      <c r="C26" s="96"/>
      <c r="D26" s="122"/>
      <c r="E26" s="23"/>
      <c r="F26" s="22"/>
      <c r="G26" s="13"/>
      <c r="H26" s="114">
        <f t="shared" si="14"/>
        <v>0</v>
      </c>
      <c r="I26" s="114" t="str">
        <f t="shared" si="15"/>
        <v>No</v>
      </c>
      <c r="J26" s="114">
        <f t="shared" si="16"/>
        <v>0</v>
      </c>
      <c r="K26" s="115">
        <f t="shared" si="13"/>
        <v>0</v>
      </c>
      <c r="L26" s="113">
        <f t="shared" si="17"/>
        <v>0</v>
      </c>
      <c r="M26" s="111">
        <f t="shared" si="18"/>
        <v>0</v>
      </c>
      <c r="N26" s="114">
        <f t="shared" si="19"/>
        <v>0</v>
      </c>
    </row>
    <row r="27" spans="1:14" x14ac:dyDescent="0.25">
      <c r="A27" s="7"/>
      <c r="B27" s="8"/>
      <c r="C27" s="96"/>
      <c r="D27" s="122"/>
      <c r="E27" s="23"/>
      <c r="F27" s="22"/>
      <c r="G27" s="107"/>
      <c r="H27" s="111">
        <f t="shared" si="14"/>
        <v>0</v>
      </c>
      <c r="I27" s="111" t="str">
        <f t="shared" si="15"/>
        <v>No</v>
      </c>
      <c r="J27" s="111">
        <f t="shared" si="16"/>
        <v>0</v>
      </c>
      <c r="K27" s="112">
        <f t="shared" si="13"/>
        <v>0</v>
      </c>
      <c r="L27" s="113">
        <f t="shared" si="17"/>
        <v>0</v>
      </c>
      <c r="M27" s="111">
        <f t="shared" si="18"/>
        <v>0</v>
      </c>
      <c r="N27" s="111">
        <f t="shared" si="19"/>
        <v>0</v>
      </c>
    </row>
    <row r="28" spans="1:14" x14ac:dyDescent="0.25">
      <c r="A28" s="7"/>
      <c r="B28" s="8"/>
      <c r="C28" s="96"/>
      <c r="D28" s="122"/>
      <c r="E28" s="23"/>
      <c r="F28" s="22"/>
      <c r="G28" s="107"/>
      <c r="H28" s="111">
        <f t="shared" si="14"/>
        <v>0</v>
      </c>
      <c r="I28" s="111" t="str">
        <f t="shared" si="15"/>
        <v>No</v>
      </c>
      <c r="J28" s="111">
        <f t="shared" si="16"/>
        <v>0</v>
      </c>
      <c r="K28" s="112">
        <f t="shared" si="13"/>
        <v>0</v>
      </c>
      <c r="L28" s="113">
        <f t="shared" si="17"/>
        <v>0</v>
      </c>
      <c r="M28" s="111">
        <f t="shared" si="18"/>
        <v>0</v>
      </c>
      <c r="N28" s="111">
        <f t="shared" si="19"/>
        <v>0</v>
      </c>
    </row>
    <row r="29" spans="1:14" x14ac:dyDescent="0.25">
      <c r="A29" s="7"/>
      <c r="B29" s="8"/>
      <c r="C29" s="96"/>
      <c r="D29" s="122"/>
      <c r="E29" s="23"/>
      <c r="F29" s="22"/>
      <c r="G29" s="107"/>
      <c r="H29" s="111">
        <f t="shared" ref="H29:H31" si="20">C29*D29</f>
        <v>0</v>
      </c>
      <c r="I29" s="111" t="str">
        <f t="shared" ref="I29:I31" si="21">IF(AND(E29="Direct",F29="Yes"), "Yes", "No")</f>
        <v>No</v>
      </c>
      <c r="J29" s="111">
        <f t="shared" ref="J29:J31" si="22">IF(I29="Yes",H29, 0)</f>
        <v>0</v>
      </c>
      <c r="K29" s="112">
        <f t="shared" ref="K29:K31" si="23">IF(AND(F29="Yes",E29="Direct"),H29*$B$6,0)</f>
        <v>0</v>
      </c>
      <c r="L29" s="113">
        <f t="shared" si="17"/>
        <v>0</v>
      </c>
      <c r="M29" s="111">
        <f t="shared" si="18"/>
        <v>0</v>
      </c>
      <c r="N29" s="111">
        <f t="shared" ref="N29:N31" si="24">L29-M29</f>
        <v>0</v>
      </c>
    </row>
    <row r="30" spans="1:14" x14ac:dyDescent="0.25">
      <c r="A30" s="7"/>
      <c r="B30" s="8"/>
      <c r="C30" s="96"/>
      <c r="D30" s="122"/>
      <c r="E30" s="23"/>
      <c r="F30" s="22"/>
      <c r="G30" s="107"/>
      <c r="H30" s="111">
        <f t="shared" si="20"/>
        <v>0</v>
      </c>
      <c r="I30" s="111" t="str">
        <f t="shared" si="21"/>
        <v>No</v>
      </c>
      <c r="J30" s="111">
        <f t="shared" si="22"/>
        <v>0</v>
      </c>
      <c r="K30" s="112">
        <f t="shared" si="23"/>
        <v>0</v>
      </c>
      <c r="L30" s="113">
        <f t="shared" si="17"/>
        <v>0</v>
      </c>
      <c r="M30" s="111">
        <f t="shared" si="18"/>
        <v>0</v>
      </c>
      <c r="N30" s="111">
        <f t="shared" si="24"/>
        <v>0</v>
      </c>
    </row>
    <row r="31" spans="1:14" ht="15.75" thickBot="1" x14ac:dyDescent="0.3">
      <c r="A31" s="7"/>
      <c r="B31" s="8"/>
      <c r="C31" s="96"/>
      <c r="D31" s="122"/>
      <c r="E31" s="23"/>
      <c r="F31" s="22"/>
      <c r="G31" s="13"/>
      <c r="H31" s="118">
        <f t="shared" si="20"/>
        <v>0</v>
      </c>
      <c r="I31" s="119" t="str">
        <f t="shared" si="21"/>
        <v>No</v>
      </c>
      <c r="J31" s="119">
        <f t="shared" si="22"/>
        <v>0</v>
      </c>
      <c r="K31" s="120">
        <f t="shared" si="23"/>
        <v>0</v>
      </c>
      <c r="L31" s="145">
        <f t="shared" si="17"/>
        <v>0</v>
      </c>
      <c r="M31" s="111">
        <f t="shared" si="18"/>
        <v>0</v>
      </c>
      <c r="N31" s="119">
        <f t="shared" si="24"/>
        <v>0</v>
      </c>
    </row>
    <row r="32" spans="1:14" ht="15.75" thickBot="1" x14ac:dyDescent="0.3">
      <c r="A32" s="5"/>
      <c r="B32" s="6"/>
      <c r="C32" s="98"/>
      <c r="D32" s="125"/>
      <c r="E32" s="66"/>
      <c r="F32" s="66"/>
      <c r="G32" s="20"/>
      <c r="H32" s="82">
        <f>SUM(H22:H31)</f>
        <v>0</v>
      </c>
      <c r="I32" s="129" t="s">
        <v>68</v>
      </c>
      <c r="J32" s="82">
        <f t="shared" ref="J32:N32" si="25">SUM(J22:J31)</f>
        <v>0</v>
      </c>
      <c r="K32" s="82">
        <f t="shared" si="25"/>
        <v>0</v>
      </c>
      <c r="L32" s="82">
        <f t="shared" si="25"/>
        <v>0</v>
      </c>
      <c r="M32" s="82">
        <f t="shared" si="25"/>
        <v>0</v>
      </c>
      <c r="N32" s="82">
        <f t="shared" si="25"/>
        <v>0</v>
      </c>
    </row>
    <row r="33" spans="1:14" x14ac:dyDescent="0.25">
      <c r="A33" s="50"/>
      <c r="B33" s="51"/>
      <c r="C33" s="51"/>
      <c r="D33" s="102"/>
      <c r="E33" s="17"/>
      <c r="F33" s="78"/>
      <c r="G33" s="92"/>
      <c r="H33" s="69"/>
      <c r="I33" s="69"/>
      <c r="J33" s="69"/>
      <c r="K33" s="69"/>
      <c r="L33" s="72"/>
      <c r="M33" s="73"/>
      <c r="N33" s="73"/>
    </row>
    <row r="34" spans="1:14" x14ac:dyDescent="0.25">
      <c r="A34" s="7"/>
      <c r="B34" s="8"/>
      <c r="C34" s="96"/>
      <c r="D34" s="122"/>
      <c r="E34" s="18"/>
      <c r="F34" s="22"/>
      <c r="G34" s="13"/>
      <c r="H34" s="111">
        <f>C34*D34</f>
        <v>0</v>
      </c>
      <c r="I34" s="111" t="str">
        <f>IF(AND(E34="Direct",F34="Yes"), "Yes", "No")</f>
        <v>No</v>
      </c>
      <c r="J34" s="111">
        <f>IF(I34="Yes",H34, 0)</f>
        <v>0</v>
      </c>
      <c r="K34" s="112">
        <f t="shared" ref="K34:K40" si="26">IF(AND(F34="Yes",E34="Direct"),H34*$B$6,0)</f>
        <v>0</v>
      </c>
      <c r="L34" s="113">
        <f>IF(E34="Direct",SUM(H34+K34),0)</f>
        <v>0</v>
      </c>
      <c r="M34" s="111">
        <f>IF($B$5="Rural apportionment", 0.2*L34,IF($B$5="Small urban apportionment",0.2*L34,IF($B$5="STBG",0.1027*L34,IF($B$5="",0))))</f>
        <v>0</v>
      </c>
      <c r="N34" s="111">
        <f>L34-M34</f>
        <v>0</v>
      </c>
    </row>
    <row r="35" spans="1:14" x14ac:dyDescent="0.25">
      <c r="A35" s="7"/>
      <c r="B35" s="8"/>
      <c r="C35" s="96"/>
      <c r="D35" s="122"/>
      <c r="E35" s="18"/>
      <c r="F35" s="22"/>
      <c r="G35" s="13"/>
      <c r="H35" s="111">
        <f t="shared" ref="H35:H40" si="27">C35*D35</f>
        <v>0</v>
      </c>
      <c r="I35" s="111" t="str">
        <f t="shared" ref="I35:I40" si="28">IF(AND(E35="Direct",F35="Yes"), "Yes", "No")</f>
        <v>No</v>
      </c>
      <c r="J35" s="111">
        <f t="shared" ref="J35:J40" si="29">IF(I35="Yes",H35, 0)</f>
        <v>0</v>
      </c>
      <c r="K35" s="112">
        <f t="shared" si="26"/>
        <v>0</v>
      </c>
      <c r="L35" s="113">
        <f t="shared" ref="L35:L43" si="30">IF(E35="Direct",SUM(H35+K35),0)</f>
        <v>0</v>
      </c>
      <c r="M35" s="111">
        <f t="shared" ref="M35:M43" si="31">IF($B$5="Rural apportionment", 0.2*L35,IF($B$5="Small urban apportionment",0.2*L35,IF($B$5="STBG",0.1027*L35,IF($B$5="",0))))</f>
        <v>0</v>
      </c>
      <c r="N35" s="111">
        <f t="shared" ref="N35:N40" si="32">L35-M35</f>
        <v>0</v>
      </c>
    </row>
    <row r="36" spans="1:14" x14ac:dyDescent="0.25">
      <c r="A36" s="7"/>
      <c r="B36" s="8"/>
      <c r="C36" s="96"/>
      <c r="D36" s="122"/>
      <c r="E36" s="19"/>
      <c r="F36" s="22"/>
      <c r="G36" s="13"/>
      <c r="H36" s="111">
        <f t="shared" si="27"/>
        <v>0</v>
      </c>
      <c r="I36" s="111" t="str">
        <f t="shared" si="28"/>
        <v>No</v>
      </c>
      <c r="J36" s="111">
        <f t="shared" si="29"/>
        <v>0</v>
      </c>
      <c r="K36" s="112">
        <f t="shared" si="26"/>
        <v>0</v>
      </c>
      <c r="L36" s="113">
        <f t="shared" si="30"/>
        <v>0</v>
      </c>
      <c r="M36" s="111">
        <f t="shared" si="31"/>
        <v>0</v>
      </c>
      <c r="N36" s="111">
        <f t="shared" si="32"/>
        <v>0</v>
      </c>
    </row>
    <row r="37" spans="1:14" x14ac:dyDescent="0.25">
      <c r="A37" s="7"/>
      <c r="B37" s="8"/>
      <c r="C37" s="96"/>
      <c r="D37" s="122"/>
      <c r="E37" s="23"/>
      <c r="F37" s="22"/>
      <c r="G37" s="13"/>
      <c r="H37" s="111">
        <f t="shared" si="27"/>
        <v>0</v>
      </c>
      <c r="I37" s="111" t="str">
        <f t="shared" si="28"/>
        <v>No</v>
      </c>
      <c r="J37" s="111">
        <f t="shared" si="29"/>
        <v>0</v>
      </c>
      <c r="K37" s="112">
        <f t="shared" si="26"/>
        <v>0</v>
      </c>
      <c r="L37" s="113">
        <f t="shared" si="30"/>
        <v>0</v>
      </c>
      <c r="M37" s="111">
        <f t="shared" si="31"/>
        <v>0</v>
      </c>
      <c r="N37" s="111">
        <f t="shared" si="32"/>
        <v>0</v>
      </c>
    </row>
    <row r="38" spans="1:14" x14ac:dyDescent="0.25">
      <c r="A38" s="7"/>
      <c r="B38" s="8"/>
      <c r="C38" s="96"/>
      <c r="D38" s="122"/>
      <c r="E38" s="23"/>
      <c r="F38" s="22"/>
      <c r="G38" s="13"/>
      <c r="H38" s="114">
        <f t="shared" si="27"/>
        <v>0</v>
      </c>
      <c r="I38" s="114" t="str">
        <f t="shared" si="28"/>
        <v>No</v>
      </c>
      <c r="J38" s="114">
        <f t="shared" si="29"/>
        <v>0</v>
      </c>
      <c r="K38" s="115">
        <f t="shared" si="26"/>
        <v>0</v>
      </c>
      <c r="L38" s="113">
        <f t="shared" si="30"/>
        <v>0</v>
      </c>
      <c r="M38" s="111">
        <f t="shared" si="31"/>
        <v>0</v>
      </c>
      <c r="N38" s="114">
        <f t="shared" si="32"/>
        <v>0</v>
      </c>
    </row>
    <row r="39" spans="1:14" x14ac:dyDescent="0.25">
      <c r="A39" s="7"/>
      <c r="B39" s="8"/>
      <c r="C39" s="96"/>
      <c r="D39" s="122"/>
      <c r="E39" s="23"/>
      <c r="F39" s="22"/>
      <c r="G39" s="107"/>
      <c r="H39" s="111">
        <f t="shared" si="27"/>
        <v>0</v>
      </c>
      <c r="I39" s="111" t="str">
        <f t="shared" si="28"/>
        <v>No</v>
      </c>
      <c r="J39" s="111">
        <f t="shared" si="29"/>
        <v>0</v>
      </c>
      <c r="K39" s="112">
        <f t="shared" si="26"/>
        <v>0</v>
      </c>
      <c r="L39" s="113">
        <f t="shared" si="30"/>
        <v>0</v>
      </c>
      <c r="M39" s="111">
        <f t="shared" si="31"/>
        <v>0</v>
      </c>
      <c r="N39" s="111">
        <f t="shared" si="32"/>
        <v>0</v>
      </c>
    </row>
    <row r="40" spans="1:14" x14ac:dyDescent="0.25">
      <c r="A40" s="7"/>
      <c r="B40" s="8"/>
      <c r="C40" s="96"/>
      <c r="D40" s="122"/>
      <c r="E40" s="23"/>
      <c r="F40" s="22"/>
      <c r="G40" s="107"/>
      <c r="H40" s="111">
        <f t="shared" si="27"/>
        <v>0</v>
      </c>
      <c r="I40" s="111" t="str">
        <f t="shared" si="28"/>
        <v>No</v>
      </c>
      <c r="J40" s="111">
        <f t="shared" si="29"/>
        <v>0</v>
      </c>
      <c r="K40" s="112">
        <f t="shared" si="26"/>
        <v>0</v>
      </c>
      <c r="L40" s="113">
        <f t="shared" si="30"/>
        <v>0</v>
      </c>
      <c r="M40" s="111">
        <f t="shared" si="31"/>
        <v>0</v>
      </c>
      <c r="N40" s="111">
        <f t="shared" si="32"/>
        <v>0</v>
      </c>
    </row>
    <row r="41" spans="1:14" x14ac:dyDescent="0.25">
      <c r="A41" s="7"/>
      <c r="B41" s="8"/>
      <c r="C41" s="96"/>
      <c r="D41" s="122"/>
      <c r="E41" s="23"/>
      <c r="F41" s="22"/>
      <c r="G41" s="107"/>
      <c r="H41" s="111">
        <f t="shared" ref="H41:H43" si="33">C41*D41</f>
        <v>0</v>
      </c>
      <c r="I41" s="111" t="str">
        <f t="shared" ref="I41:I43" si="34">IF(AND(E41="Direct",F41="Yes"), "Yes", "No")</f>
        <v>No</v>
      </c>
      <c r="J41" s="111">
        <f t="shared" ref="J41:J43" si="35">IF(I41="Yes",H41, 0)</f>
        <v>0</v>
      </c>
      <c r="K41" s="112">
        <f t="shared" ref="K41:K43" si="36">IF(AND(F41="Yes",E41="Direct"),H41*$B$6,0)</f>
        <v>0</v>
      </c>
      <c r="L41" s="113">
        <f t="shared" si="30"/>
        <v>0</v>
      </c>
      <c r="M41" s="111">
        <f t="shared" si="31"/>
        <v>0</v>
      </c>
      <c r="N41" s="111">
        <f t="shared" ref="N41:N43" si="37">L41-M41</f>
        <v>0</v>
      </c>
    </row>
    <row r="42" spans="1:14" x14ac:dyDescent="0.25">
      <c r="A42" s="7"/>
      <c r="B42" s="8"/>
      <c r="C42" s="96"/>
      <c r="D42" s="122"/>
      <c r="E42" s="23"/>
      <c r="F42" s="22"/>
      <c r="G42" s="107"/>
      <c r="H42" s="111">
        <f t="shared" si="33"/>
        <v>0</v>
      </c>
      <c r="I42" s="111" t="str">
        <f t="shared" si="34"/>
        <v>No</v>
      </c>
      <c r="J42" s="111">
        <f t="shared" si="35"/>
        <v>0</v>
      </c>
      <c r="K42" s="112">
        <f t="shared" si="36"/>
        <v>0</v>
      </c>
      <c r="L42" s="113">
        <f t="shared" si="30"/>
        <v>0</v>
      </c>
      <c r="M42" s="111">
        <f t="shared" si="31"/>
        <v>0</v>
      </c>
      <c r="N42" s="111">
        <f t="shared" si="37"/>
        <v>0</v>
      </c>
    </row>
    <row r="43" spans="1:14" ht="15.75" thickBot="1" x14ac:dyDescent="0.3">
      <c r="A43" s="7"/>
      <c r="B43" s="8"/>
      <c r="C43" s="96"/>
      <c r="D43" s="122"/>
      <c r="E43" s="23"/>
      <c r="F43" s="22"/>
      <c r="G43" s="13"/>
      <c r="H43" s="118">
        <f t="shared" si="33"/>
        <v>0</v>
      </c>
      <c r="I43" s="119" t="str">
        <f t="shared" si="34"/>
        <v>No</v>
      </c>
      <c r="J43" s="119">
        <f t="shared" si="35"/>
        <v>0</v>
      </c>
      <c r="K43" s="120">
        <f t="shared" si="36"/>
        <v>0</v>
      </c>
      <c r="L43" s="145">
        <f t="shared" si="30"/>
        <v>0</v>
      </c>
      <c r="M43" s="111">
        <f t="shared" si="31"/>
        <v>0</v>
      </c>
      <c r="N43" s="119">
        <f t="shared" si="37"/>
        <v>0</v>
      </c>
    </row>
    <row r="44" spans="1:14" ht="15.75" thickBot="1" x14ac:dyDescent="0.3">
      <c r="A44" s="5"/>
      <c r="B44" s="6"/>
      <c r="C44" s="98"/>
      <c r="D44" s="125"/>
      <c r="E44" s="66"/>
      <c r="F44" s="94"/>
      <c r="G44" s="20"/>
      <c r="H44" s="82">
        <f>SUM(H34:H40)</f>
        <v>0</v>
      </c>
      <c r="I44" s="129" t="s">
        <v>68</v>
      </c>
      <c r="J44" s="83">
        <f>SUM(J34:J40)</f>
        <v>0</v>
      </c>
      <c r="K44" s="83">
        <f>SUM(K34:K40)</f>
        <v>0</v>
      </c>
      <c r="L44" s="83">
        <f>SUM(L34:L40)</f>
        <v>0</v>
      </c>
      <c r="M44" s="83">
        <f t="shared" ref="M44" si="38">SUM(M34:M40)</f>
        <v>0</v>
      </c>
      <c r="N44" s="83">
        <f t="shared" ref="N44" si="39">SUM(N34:N40)</f>
        <v>0</v>
      </c>
    </row>
    <row r="45" spans="1:14" x14ac:dyDescent="0.25">
      <c r="A45" s="52"/>
      <c r="B45" s="51"/>
      <c r="C45" s="51"/>
      <c r="D45" s="102"/>
      <c r="E45" s="17"/>
      <c r="F45" s="93"/>
      <c r="G45" s="92"/>
      <c r="H45" s="69"/>
      <c r="I45" s="69"/>
      <c r="J45" s="69"/>
      <c r="K45" s="69"/>
      <c r="L45" s="72"/>
      <c r="M45" s="73"/>
      <c r="N45" s="73"/>
    </row>
    <row r="46" spans="1:14" x14ac:dyDescent="0.25">
      <c r="A46" s="9"/>
      <c r="B46" s="10"/>
      <c r="C46" s="99"/>
      <c r="D46" s="126"/>
      <c r="E46" s="18"/>
      <c r="F46" s="22"/>
      <c r="G46" s="13"/>
      <c r="H46" s="111">
        <f>C46*D46</f>
        <v>0</v>
      </c>
      <c r="I46" s="111" t="str">
        <f>IF(AND(E46="Direct",F46="Yes"), "Yes", "No")</f>
        <v>No</v>
      </c>
      <c r="J46" s="111">
        <f>IF(I46="Yes",H46, 0)</f>
        <v>0</v>
      </c>
      <c r="K46" s="112">
        <f t="shared" ref="K46:K52" si="40">IF(AND(F46="Yes",E46="Direct"),H46*$B$6,0)</f>
        <v>0</v>
      </c>
      <c r="L46" s="113">
        <f>IF(E46="Direct",SUM(H46+K46),0)</f>
        <v>0</v>
      </c>
      <c r="M46" s="111">
        <f>IF($B$5="Rural apportionment", 0.2*L46,IF($B$5="Small urban apportionment",0.2*L46,IF($B$5="STBG",0.1027*L46,IF($B$5="",0))))</f>
        <v>0</v>
      </c>
      <c r="N46" s="111">
        <f>L46-M46</f>
        <v>0</v>
      </c>
    </row>
    <row r="47" spans="1:14" x14ac:dyDescent="0.25">
      <c r="A47" s="9"/>
      <c r="B47" s="10"/>
      <c r="C47" s="99"/>
      <c r="D47" s="126"/>
      <c r="E47" s="18"/>
      <c r="F47" s="22"/>
      <c r="G47" s="13"/>
      <c r="H47" s="111">
        <f t="shared" ref="H47:H52" si="41">C47*D47</f>
        <v>0</v>
      </c>
      <c r="I47" s="111" t="str">
        <f t="shared" ref="I47:I52" si="42">IF(AND(E47="Direct",F47="Yes"), "Yes", "No")</f>
        <v>No</v>
      </c>
      <c r="J47" s="111">
        <f t="shared" ref="J47:J52" si="43">IF(I47="Yes",H47, 0)</f>
        <v>0</v>
      </c>
      <c r="K47" s="112">
        <f t="shared" si="40"/>
        <v>0</v>
      </c>
      <c r="L47" s="113">
        <f t="shared" ref="L47:L55" si="44">IF(E47="Direct",SUM(H47+K47),0)</f>
        <v>0</v>
      </c>
      <c r="M47" s="111">
        <f t="shared" ref="M47:M55" si="45">IF($B$5="Rural apportionment", 0.2*L47,IF($B$5="Small urban apportionment",0.2*L47,IF($B$5="STBG",0.1027*L47,IF($B$5="",0))))</f>
        <v>0</v>
      </c>
      <c r="N47" s="111">
        <f t="shared" ref="N47:N52" si="46">L47-M47</f>
        <v>0</v>
      </c>
    </row>
    <row r="48" spans="1:14" x14ac:dyDescent="0.25">
      <c r="A48" s="9"/>
      <c r="B48" s="10"/>
      <c r="C48" s="99"/>
      <c r="D48" s="126"/>
      <c r="E48" s="19"/>
      <c r="F48" s="22"/>
      <c r="G48" s="13"/>
      <c r="H48" s="111">
        <f t="shared" si="41"/>
        <v>0</v>
      </c>
      <c r="I48" s="111" t="str">
        <f t="shared" si="42"/>
        <v>No</v>
      </c>
      <c r="J48" s="111">
        <f t="shared" si="43"/>
        <v>0</v>
      </c>
      <c r="K48" s="112">
        <f t="shared" si="40"/>
        <v>0</v>
      </c>
      <c r="L48" s="113">
        <f t="shared" si="44"/>
        <v>0</v>
      </c>
      <c r="M48" s="111">
        <f t="shared" si="45"/>
        <v>0</v>
      </c>
      <c r="N48" s="111">
        <f t="shared" si="46"/>
        <v>0</v>
      </c>
    </row>
    <row r="49" spans="1:14" x14ac:dyDescent="0.25">
      <c r="A49" s="7"/>
      <c r="B49" s="8"/>
      <c r="C49" s="96"/>
      <c r="D49" s="122"/>
      <c r="E49" s="23"/>
      <c r="F49" s="22"/>
      <c r="G49" s="13"/>
      <c r="H49" s="111">
        <f t="shared" si="41"/>
        <v>0</v>
      </c>
      <c r="I49" s="111" t="str">
        <f t="shared" si="42"/>
        <v>No</v>
      </c>
      <c r="J49" s="111">
        <f t="shared" si="43"/>
        <v>0</v>
      </c>
      <c r="K49" s="112">
        <f t="shared" si="40"/>
        <v>0</v>
      </c>
      <c r="L49" s="113">
        <f t="shared" si="44"/>
        <v>0</v>
      </c>
      <c r="M49" s="111">
        <f t="shared" si="45"/>
        <v>0</v>
      </c>
      <c r="N49" s="111">
        <f t="shared" si="46"/>
        <v>0</v>
      </c>
    </row>
    <row r="50" spans="1:14" x14ac:dyDescent="0.25">
      <c r="A50" s="9"/>
      <c r="B50" s="10"/>
      <c r="C50" s="99"/>
      <c r="D50" s="126"/>
      <c r="E50" s="23"/>
      <c r="F50" s="22"/>
      <c r="G50" s="13"/>
      <c r="H50" s="114">
        <f t="shared" si="41"/>
        <v>0</v>
      </c>
      <c r="I50" s="114" t="str">
        <f t="shared" si="42"/>
        <v>No</v>
      </c>
      <c r="J50" s="114">
        <f t="shared" si="43"/>
        <v>0</v>
      </c>
      <c r="K50" s="115">
        <f t="shared" si="40"/>
        <v>0</v>
      </c>
      <c r="L50" s="113">
        <f t="shared" si="44"/>
        <v>0</v>
      </c>
      <c r="M50" s="111">
        <f t="shared" si="45"/>
        <v>0</v>
      </c>
      <c r="N50" s="114">
        <f t="shared" si="46"/>
        <v>0</v>
      </c>
    </row>
    <row r="51" spans="1:14" x14ac:dyDescent="0.25">
      <c r="A51" s="7"/>
      <c r="B51" s="8"/>
      <c r="C51" s="96"/>
      <c r="D51" s="122"/>
      <c r="E51" s="23"/>
      <c r="F51" s="22"/>
      <c r="G51" s="107"/>
      <c r="H51" s="111">
        <f t="shared" si="41"/>
        <v>0</v>
      </c>
      <c r="I51" s="111" t="str">
        <f t="shared" si="42"/>
        <v>No</v>
      </c>
      <c r="J51" s="111">
        <f t="shared" si="43"/>
        <v>0</v>
      </c>
      <c r="K51" s="112">
        <f t="shared" si="40"/>
        <v>0</v>
      </c>
      <c r="L51" s="113">
        <f t="shared" si="44"/>
        <v>0</v>
      </c>
      <c r="M51" s="111">
        <f t="shared" si="45"/>
        <v>0</v>
      </c>
      <c r="N51" s="111">
        <f t="shared" si="46"/>
        <v>0</v>
      </c>
    </row>
    <row r="52" spans="1:14" x14ac:dyDescent="0.25">
      <c r="A52" s="7"/>
      <c r="B52" s="8"/>
      <c r="C52" s="96"/>
      <c r="D52" s="122"/>
      <c r="E52" s="23"/>
      <c r="F52" s="22"/>
      <c r="G52" s="107"/>
      <c r="H52" s="111">
        <f t="shared" si="41"/>
        <v>0</v>
      </c>
      <c r="I52" s="111" t="str">
        <f t="shared" si="42"/>
        <v>No</v>
      </c>
      <c r="J52" s="111">
        <f t="shared" si="43"/>
        <v>0</v>
      </c>
      <c r="K52" s="112">
        <f t="shared" si="40"/>
        <v>0</v>
      </c>
      <c r="L52" s="113">
        <f t="shared" si="44"/>
        <v>0</v>
      </c>
      <c r="M52" s="111">
        <f t="shared" si="45"/>
        <v>0</v>
      </c>
      <c r="N52" s="111">
        <f t="shared" si="46"/>
        <v>0</v>
      </c>
    </row>
    <row r="53" spans="1:14" x14ac:dyDescent="0.25">
      <c r="A53" s="9"/>
      <c r="B53" s="10"/>
      <c r="C53" s="99"/>
      <c r="D53" s="126"/>
      <c r="E53" s="23"/>
      <c r="F53" s="22"/>
      <c r="G53" s="107"/>
      <c r="H53" s="111">
        <f t="shared" ref="H53:H55" si="47">C53*D53</f>
        <v>0</v>
      </c>
      <c r="I53" s="111" t="str">
        <f t="shared" ref="I53:I55" si="48">IF(AND(E53="Direct",F53="Yes"), "Yes", "No")</f>
        <v>No</v>
      </c>
      <c r="J53" s="111">
        <f t="shared" ref="J53:J55" si="49">IF(I53="Yes",H53, 0)</f>
        <v>0</v>
      </c>
      <c r="K53" s="112">
        <f t="shared" ref="K53:K55" si="50">IF(AND(F53="Yes",E53="Direct"),H53*$B$6,0)</f>
        <v>0</v>
      </c>
      <c r="L53" s="113">
        <f t="shared" si="44"/>
        <v>0</v>
      </c>
      <c r="M53" s="111">
        <f t="shared" si="45"/>
        <v>0</v>
      </c>
      <c r="N53" s="111">
        <f t="shared" ref="N53:N55" si="51">L53-M53</f>
        <v>0</v>
      </c>
    </row>
    <row r="54" spans="1:14" x14ac:dyDescent="0.25">
      <c r="A54" s="7"/>
      <c r="B54" s="8"/>
      <c r="C54" s="96"/>
      <c r="D54" s="122"/>
      <c r="E54" s="23"/>
      <c r="F54" s="22"/>
      <c r="G54" s="13"/>
      <c r="H54" s="116">
        <f t="shared" si="47"/>
        <v>0</v>
      </c>
      <c r="I54" s="116" t="str">
        <f t="shared" si="48"/>
        <v>No</v>
      </c>
      <c r="J54" s="116">
        <f t="shared" si="49"/>
        <v>0</v>
      </c>
      <c r="K54" s="117">
        <f t="shared" si="50"/>
        <v>0</v>
      </c>
      <c r="L54" s="113">
        <f t="shared" si="44"/>
        <v>0</v>
      </c>
      <c r="M54" s="111">
        <f t="shared" si="45"/>
        <v>0</v>
      </c>
      <c r="N54" s="116">
        <f t="shared" si="51"/>
        <v>0</v>
      </c>
    </row>
    <row r="55" spans="1:14" ht="15.75" thickBot="1" x14ac:dyDescent="0.3">
      <c r="A55" s="7"/>
      <c r="B55" s="8"/>
      <c r="C55" s="96"/>
      <c r="D55" s="122"/>
      <c r="E55" s="23"/>
      <c r="F55" s="22"/>
      <c r="G55" s="13"/>
      <c r="H55" s="118">
        <f t="shared" si="47"/>
        <v>0</v>
      </c>
      <c r="I55" s="119" t="str">
        <f t="shared" si="48"/>
        <v>No</v>
      </c>
      <c r="J55" s="119">
        <f t="shared" si="49"/>
        <v>0</v>
      </c>
      <c r="K55" s="120">
        <f t="shared" si="50"/>
        <v>0</v>
      </c>
      <c r="L55" s="145">
        <f t="shared" si="44"/>
        <v>0</v>
      </c>
      <c r="M55" s="111">
        <f t="shared" si="45"/>
        <v>0</v>
      </c>
      <c r="N55" s="119">
        <f t="shared" si="51"/>
        <v>0</v>
      </c>
    </row>
    <row r="56" spans="1:14" ht="15.75" thickBot="1" x14ac:dyDescent="0.3">
      <c r="A56" s="5"/>
      <c r="B56" s="6"/>
      <c r="C56" s="98"/>
      <c r="D56" s="127"/>
      <c r="E56" s="66"/>
      <c r="F56" s="65"/>
      <c r="G56" s="65"/>
      <c r="H56" s="82">
        <f>SUM(H46:H55)</f>
        <v>0</v>
      </c>
      <c r="I56" s="129" t="s">
        <v>68</v>
      </c>
      <c r="J56" s="82">
        <f t="shared" ref="J56:N56" si="52">SUM(J46:J55)</f>
        <v>0</v>
      </c>
      <c r="K56" s="82">
        <f t="shared" si="52"/>
        <v>0</v>
      </c>
      <c r="L56" s="82">
        <f t="shared" si="52"/>
        <v>0</v>
      </c>
      <c r="M56" s="82">
        <f t="shared" si="52"/>
        <v>0</v>
      </c>
      <c r="N56" s="82">
        <f t="shared" si="52"/>
        <v>0</v>
      </c>
    </row>
    <row r="57" spans="1:14" x14ac:dyDescent="0.25">
      <c r="A57" s="52"/>
      <c r="B57" s="51"/>
      <c r="C57" s="51"/>
      <c r="D57" s="102"/>
      <c r="E57" s="17"/>
      <c r="F57" s="78"/>
      <c r="G57" s="92"/>
      <c r="H57" s="69"/>
      <c r="I57" s="69"/>
      <c r="J57" s="69"/>
      <c r="K57" s="69"/>
      <c r="L57" s="72"/>
      <c r="M57" s="73"/>
      <c r="N57" s="81"/>
    </row>
    <row r="58" spans="1:14" x14ac:dyDescent="0.25">
      <c r="A58" s="9"/>
      <c r="B58" s="10"/>
      <c r="C58" s="99"/>
      <c r="D58" s="126"/>
      <c r="E58" s="18"/>
      <c r="F58" s="22"/>
      <c r="G58" s="13"/>
      <c r="H58" s="111">
        <f>C58*D58</f>
        <v>0</v>
      </c>
      <c r="I58" s="111" t="str">
        <f t="shared" ref="I58:I64" si="53">IF(AND(E58="Direct",F58="Yes"), "Yes", "No")</f>
        <v>No</v>
      </c>
      <c r="J58" s="111">
        <f>IF(I58="Yes",H58, 0)</f>
        <v>0</v>
      </c>
      <c r="K58" s="112">
        <f t="shared" ref="K58:K64" si="54">IF(AND(F58="Yes",E58="Direct"),H58*$B$6,0)</f>
        <v>0</v>
      </c>
      <c r="L58" s="113">
        <f>IF(E58="Direct",SUM(H58+K58),0)</f>
        <v>0</v>
      </c>
      <c r="M58" s="111">
        <f>IF($B$5="Rural apportionment", 0.2*L58,IF($B$5="Small urban apportionment",0.2*L58,IF($B$5="STBG",0.1027*L58,IF($B$5="",0))))</f>
        <v>0</v>
      </c>
      <c r="N58" s="111">
        <f>L58-M58</f>
        <v>0</v>
      </c>
    </row>
    <row r="59" spans="1:14" x14ac:dyDescent="0.25">
      <c r="A59" s="9"/>
      <c r="B59" s="10"/>
      <c r="C59" s="99"/>
      <c r="D59" s="126"/>
      <c r="E59" s="18"/>
      <c r="F59" s="22"/>
      <c r="G59" s="13"/>
      <c r="H59" s="111">
        <f t="shared" ref="H59:H64" si="55">C59*D59</f>
        <v>0</v>
      </c>
      <c r="I59" s="111" t="str">
        <f t="shared" si="53"/>
        <v>No</v>
      </c>
      <c r="J59" s="111">
        <f t="shared" ref="J59:J64" si="56">IF(I59="Yes",H59, 0)</f>
        <v>0</v>
      </c>
      <c r="K59" s="112">
        <f t="shared" si="54"/>
        <v>0</v>
      </c>
      <c r="L59" s="113">
        <f t="shared" ref="L59:L67" si="57">IF(E59="Direct",SUM(H59+K59),0)</f>
        <v>0</v>
      </c>
      <c r="M59" s="111">
        <f t="shared" ref="M59:M67" si="58">IF($B$5="Rural apportionment", 0.2*L59,IF($B$5="Small urban apportionment",0.2*L59,IF($B$5="STBG",0.1027*L59,IF($B$5="",0))))</f>
        <v>0</v>
      </c>
      <c r="N59" s="111">
        <f t="shared" ref="N59:N64" si="59">L59-M59</f>
        <v>0</v>
      </c>
    </row>
    <row r="60" spans="1:14" x14ac:dyDescent="0.25">
      <c r="A60" s="9"/>
      <c r="B60" s="10"/>
      <c r="C60" s="99"/>
      <c r="D60" s="126"/>
      <c r="E60" s="19"/>
      <c r="F60" s="22"/>
      <c r="G60" s="13"/>
      <c r="H60" s="111">
        <f t="shared" si="55"/>
        <v>0</v>
      </c>
      <c r="I60" s="111" t="str">
        <f t="shared" si="53"/>
        <v>No</v>
      </c>
      <c r="J60" s="111">
        <f t="shared" si="56"/>
        <v>0</v>
      </c>
      <c r="K60" s="112">
        <f t="shared" si="54"/>
        <v>0</v>
      </c>
      <c r="L60" s="113">
        <f t="shared" si="57"/>
        <v>0</v>
      </c>
      <c r="M60" s="111">
        <f t="shared" si="58"/>
        <v>0</v>
      </c>
      <c r="N60" s="111">
        <f t="shared" si="59"/>
        <v>0</v>
      </c>
    </row>
    <row r="61" spans="1:14" x14ac:dyDescent="0.25">
      <c r="A61" s="11"/>
      <c r="B61" s="12"/>
      <c r="C61" s="96"/>
      <c r="D61" s="122"/>
      <c r="E61" s="23"/>
      <c r="F61" s="22"/>
      <c r="G61" s="13"/>
      <c r="H61" s="111">
        <f t="shared" si="55"/>
        <v>0</v>
      </c>
      <c r="I61" s="111" t="str">
        <f t="shared" si="53"/>
        <v>No</v>
      </c>
      <c r="J61" s="111">
        <f t="shared" si="56"/>
        <v>0</v>
      </c>
      <c r="K61" s="112">
        <f t="shared" si="54"/>
        <v>0</v>
      </c>
      <c r="L61" s="113">
        <f t="shared" si="57"/>
        <v>0</v>
      </c>
      <c r="M61" s="111">
        <f t="shared" si="58"/>
        <v>0</v>
      </c>
      <c r="N61" s="111">
        <f t="shared" si="59"/>
        <v>0</v>
      </c>
    </row>
    <row r="62" spans="1:14" x14ac:dyDescent="0.25">
      <c r="A62" s="9"/>
      <c r="B62" s="10"/>
      <c r="C62" s="99"/>
      <c r="D62" s="126"/>
      <c r="E62" s="23"/>
      <c r="F62" s="22"/>
      <c r="G62" s="13"/>
      <c r="H62" s="114">
        <f t="shared" si="55"/>
        <v>0</v>
      </c>
      <c r="I62" s="114" t="str">
        <f t="shared" si="53"/>
        <v>No</v>
      </c>
      <c r="J62" s="114">
        <f t="shared" si="56"/>
        <v>0</v>
      </c>
      <c r="K62" s="115">
        <f t="shared" si="54"/>
        <v>0</v>
      </c>
      <c r="L62" s="113">
        <f t="shared" si="57"/>
        <v>0</v>
      </c>
      <c r="M62" s="111">
        <f t="shared" si="58"/>
        <v>0</v>
      </c>
      <c r="N62" s="114">
        <f t="shared" si="59"/>
        <v>0</v>
      </c>
    </row>
    <row r="63" spans="1:14" x14ac:dyDescent="0.25">
      <c r="A63" s="11"/>
      <c r="B63" s="12"/>
      <c r="C63" s="96"/>
      <c r="D63" s="122"/>
      <c r="E63" s="23"/>
      <c r="F63" s="22"/>
      <c r="G63" s="107"/>
      <c r="H63" s="111">
        <f t="shared" si="55"/>
        <v>0</v>
      </c>
      <c r="I63" s="111" t="str">
        <f t="shared" si="53"/>
        <v>No</v>
      </c>
      <c r="J63" s="111">
        <f t="shared" si="56"/>
        <v>0</v>
      </c>
      <c r="K63" s="112">
        <f t="shared" si="54"/>
        <v>0</v>
      </c>
      <c r="L63" s="113">
        <f t="shared" si="57"/>
        <v>0</v>
      </c>
      <c r="M63" s="111">
        <f t="shared" si="58"/>
        <v>0</v>
      </c>
      <c r="N63" s="111">
        <f t="shared" si="59"/>
        <v>0</v>
      </c>
    </row>
    <row r="64" spans="1:14" x14ac:dyDescent="0.25">
      <c r="A64" s="9"/>
      <c r="B64" s="10"/>
      <c r="C64" s="99"/>
      <c r="D64" s="126"/>
      <c r="E64" s="23"/>
      <c r="F64" s="22"/>
      <c r="G64" s="107"/>
      <c r="H64" s="111">
        <f t="shared" si="55"/>
        <v>0</v>
      </c>
      <c r="I64" s="111" t="str">
        <f t="shared" si="53"/>
        <v>No</v>
      </c>
      <c r="J64" s="111">
        <f t="shared" si="56"/>
        <v>0</v>
      </c>
      <c r="K64" s="112">
        <f t="shared" si="54"/>
        <v>0</v>
      </c>
      <c r="L64" s="113">
        <f t="shared" si="57"/>
        <v>0</v>
      </c>
      <c r="M64" s="111">
        <f t="shared" si="58"/>
        <v>0</v>
      </c>
      <c r="N64" s="111">
        <f t="shared" si="59"/>
        <v>0</v>
      </c>
    </row>
    <row r="65" spans="1:16" x14ac:dyDescent="0.25">
      <c r="A65" s="9"/>
      <c r="B65" s="10"/>
      <c r="C65" s="99"/>
      <c r="D65" s="126"/>
      <c r="E65" s="23"/>
      <c r="F65" s="22"/>
      <c r="G65" s="107"/>
      <c r="H65" s="111">
        <f t="shared" ref="H65:H67" si="60">C65*D65</f>
        <v>0</v>
      </c>
      <c r="I65" s="111" t="str">
        <f t="shared" ref="I65:I67" si="61">IF(AND(E65="Direct",F65="Yes"), "Yes", "No")</f>
        <v>No</v>
      </c>
      <c r="J65" s="111">
        <f t="shared" ref="J65:J67" si="62">IF(I65="Yes",H65, 0)</f>
        <v>0</v>
      </c>
      <c r="K65" s="112">
        <f t="shared" ref="K65:K67" si="63">IF(AND(F65="Yes",E65="Direct"),H65*$B$6,0)</f>
        <v>0</v>
      </c>
      <c r="L65" s="113">
        <f t="shared" si="57"/>
        <v>0</v>
      </c>
      <c r="M65" s="111">
        <f t="shared" si="58"/>
        <v>0</v>
      </c>
      <c r="N65" s="111">
        <f t="shared" ref="N65:N67" si="64">L65-M65</f>
        <v>0</v>
      </c>
    </row>
    <row r="66" spans="1:16" x14ac:dyDescent="0.25">
      <c r="A66" s="11"/>
      <c r="B66" s="12"/>
      <c r="C66" s="96"/>
      <c r="D66" s="122"/>
      <c r="E66" s="23"/>
      <c r="F66" s="22"/>
      <c r="G66" s="13"/>
      <c r="H66" s="116">
        <f t="shared" si="60"/>
        <v>0</v>
      </c>
      <c r="I66" s="116" t="str">
        <f t="shared" si="61"/>
        <v>No</v>
      </c>
      <c r="J66" s="116">
        <f t="shared" si="62"/>
        <v>0</v>
      </c>
      <c r="K66" s="117">
        <f t="shared" si="63"/>
        <v>0</v>
      </c>
      <c r="L66" s="113">
        <f t="shared" si="57"/>
        <v>0</v>
      </c>
      <c r="M66" s="111">
        <f t="shared" si="58"/>
        <v>0</v>
      </c>
      <c r="N66" s="116">
        <f t="shared" si="64"/>
        <v>0</v>
      </c>
    </row>
    <row r="67" spans="1:16" ht="15.75" thickBot="1" x14ac:dyDescent="0.3">
      <c r="A67" s="9"/>
      <c r="B67" s="10"/>
      <c r="C67" s="99"/>
      <c r="D67" s="126"/>
      <c r="E67" s="23"/>
      <c r="F67" s="22"/>
      <c r="G67" s="13"/>
      <c r="H67" s="118">
        <f t="shared" si="60"/>
        <v>0</v>
      </c>
      <c r="I67" s="119" t="str">
        <f t="shared" si="61"/>
        <v>No</v>
      </c>
      <c r="J67" s="119">
        <f t="shared" si="62"/>
        <v>0</v>
      </c>
      <c r="K67" s="120">
        <f t="shared" si="63"/>
        <v>0</v>
      </c>
      <c r="L67" s="145">
        <f t="shared" si="57"/>
        <v>0</v>
      </c>
      <c r="M67" s="111">
        <f t="shared" si="58"/>
        <v>0</v>
      </c>
      <c r="N67" s="119">
        <f t="shared" si="64"/>
        <v>0</v>
      </c>
    </row>
    <row r="68" spans="1:16" s="15" customFormat="1" ht="15.75" thickBot="1" x14ac:dyDescent="0.3">
      <c r="A68" s="29"/>
      <c r="B68" s="30"/>
      <c r="C68" s="100"/>
      <c r="D68" s="128"/>
      <c r="E68" s="67"/>
      <c r="F68" s="64"/>
      <c r="G68" s="63"/>
      <c r="H68" s="82">
        <f>SUM(H58:H67)</f>
        <v>0</v>
      </c>
      <c r="I68" s="129" t="s">
        <v>68</v>
      </c>
      <c r="J68" s="82">
        <f t="shared" ref="J68:N68" si="65">SUM(J58:J67)</f>
        <v>0</v>
      </c>
      <c r="K68" s="82">
        <f t="shared" si="65"/>
        <v>0</v>
      </c>
      <c r="L68" s="82">
        <f t="shared" si="65"/>
        <v>0</v>
      </c>
      <c r="M68" s="82">
        <f t="shared" si="65"/>
        <v>0</v>
      </c>
      <c r="N68" s="82">
        <f t="shared" si="65"/>
        <v>0</v>
      </c>
    </row>
    <row r="69" spans="1:16" s="15" customFormat="1" x14ac:dyDescent="0.25">
      <c r="A69" s="53"/>
      <c r="B69" s="47"/>
      <c r="C69" s="47"/>
      <c r="D69" s="103"/>
      <c r="E69" s="89"/>
      <c r="F69" s="91"/>
      <c r="G69" s="90"/>
      <c r="H69" s="28"/>
      <c r="I69" s="28"/>
      <c r="J69" s="28"/>
      <c r="K69" s="28"/>
      <c r="L69" s="70"/>
      <c r="M69" s="71"/>
      <c r="N69" s="71"/>
    </row>
    <row r="70" spans="1:16" x14ac:dyDescent="0.25">
      <c r="A70" s="9"/>
      <c r="B70" s="10"/>
      <c r="C70" s="99"/>
      <c r="D70" s="126"/>
      <c r="E70" s="18"/>
      <c r="F70" s="22"/>
      <c r="G70" s="13"/>
      <c r="H70" s="111">
        <f t="shared" ref="H70:H76" si="66">C70*D70</f>
        <v>0</v>
      </c>
      <c r="I70" s="111" t="str">
        <f t="shared" ref="I70:I76" si="67">IF(AND(E70="Direct",F70="Yes"), "Yes", "No")</f>
        <v>No</v>
      </c>
      <c r="J70" s="121">
        <f t="shared" ref="J70:J79" si="68">IF(
    $I70 = "Yes",
        IF(
            $H70&lt;50000,
                $H70,
                50000
        ),
    0
)</f>
        <v>0</v>
      </c>
      <c r="K70" s="112">
        <f>IF(AND(F70="Yes",E70="Direct"),J70*$B$6,0)</f>
        <v>0</v>
      </c>
      <c r="L70" s="113">
        <f>IF(E70="Direct",SUM(H70+K70),0)</f>
        <v>0</v>
      </c>
      <c r="M70" s="111">
        <f>IF($B$5="Rural apportionment", 0.2*L70,IF($B$5="Small urban apportionment",0.2*L70,IF($B$5="STBG",0.1027*L70,IF($B$5="",0))))</f>
        <v>0</v>
      </c>
      <c r="N70" s="111">
        <f>L70-M70</f>
        <v>0</v>
      </c>
      <c r="P70"/>
    </row>
    <row r="71" spans="1:16" x14ac:dyDescent="0.25">
      <c r="A71" s="9"/>
      <c r="B71" s="10"/>
      <c r="C71" s="99"/>
      <c r="D71" s="126"/>
      <c r="E71" s="18"/>
      <c r="F71" s="22"/>
      <c r="G71" s="13"/>
      <c r="H71" s="111">
        <f t="shared" si="66"/>
        <v>0</v>
      </c>
      <c r="I71" s="111" t="str">
        <f t="shared" si="67"/>
        <v>No</v>
      </c>
      <c r="J71" s="121">
        <f t="shared" si="68"/>
        <v>0</v>
      </c>
      <c r="K71" s="112">
        <f t="shared" ref="K71:K79" si="69">IF(AND(F71="Yes",E71="Direct"),J71*$B$6,0)</f>
        <v>0</v>
      </c>
      <c r="L71" s="113">
        <f t="shared" ref="L71:L79" si="70">IF(E71="Direct",SUM(H71+K71),0)</f>
        <v>0</v>
      </c>
      <c r="M71" s="111">
        <f t="shared" ref="M71:M79" si="71">IF($B$5="Rural apportionment", 0.2*L71,IF($B$5="Small urban apportionment",0.2*L71,IF($B$5="STBG",0.1027*L71,IF($B$5="",0))))</f>
        <v>0</v>
      </c>
      <c r="N71" s="111">
        <f t="shared" ref="N71:N76" si="72">L71-M71</f>
        <v>0</v>
      </c>
    </row>
    <row r="72" spans="1:16" x14ac:dyDescent="0.25">
      <c r="A72" s="9"/>
      <c r="B72" s="10"/>
      <c r="C72" s="99"/>
      <c r="D72" s="126"/>
      <c r="E72" s="19"/>
      <c r="F72" s="22"/>
      <c r="G72" s="13"/>
      <c r="H72" s="111">
        <f t="shared" si="66"/>
        <v>0</v>
      </c>
      <c r="I72" s="111" t="str">
        <f t="shared" si="67"/>
        <v>No</v>
      </c>
      <c r="J72" s="121">
        <f t="shared" si="68"/>
        <v>0</v>
      </c>
      <c r="K72" s="112">
        <f t="shared" si="69"/>
        <v>0</v>
      </c>
      <c r="L72" s="113">
        <f t="shared" si="70"/>
        <v>0</v>
      </c>
      <c r="M72" s="111">
        <f t="shared" si="71"/>
        <v>0</v>
      </c>
      <c r="N72" s="111">
        <f t="shared" si="72"/>
        <v>0</v>
      </c>
    </row>
    <row r="73" spans="1:16" x14ac:dyDescent="0.25">
      <c r="A73" s="9"/>
      <c r="B73" s="10"/>
      <c r="C73" s="99"/>
      <c r="D73" s="126"/>
      <c r="E73" s="23"/>
      <c r="F73" s="22"/>
      <c r="G73" s="13"/>
      <c r="H73" s="111">
        <f t="shared" si="66"/>
        <v>0</v>
      </c>
      <c r="I73" s="111" t="str">
        <f t="shared" si="67"/>
        <v>No</v>
      </c>
      <c r="J73" s="121">
        <f t="shared" si="68"/>
        <v>0</v>
      </c>
      <c r="K73" s="112">
        <f t="shared" si="69"/>
        <v>0</v>
      </c>
      <c r="L73" s="113">
        <f t="shared" si="70"/>
        <v>0</v>
      </c>
      <c r="M73" s="111">
        <f t="shared" si="71"/>
        <v>0</v>
      </c>
      <c r="N73" s="111">
        <f t="shared" si="72"/>
        <v>0</v>
      </c>
    </row>
    <row r="74" spans="1:16" x14ac:dyDescent="0.25">
      <c r="A74" s="9"/>
      <c r="B74" s="10"/>
      <c r="C74" s="99"/>
      <c r="D74" s="126"/>
      <c r="E74" s="23"/>
      <c r="F74" s="22"/>
      <c r="G74" s="13"/>
      <c r="H74" s="111">
        <f t="shared" si="66"/>
        <v>0</v>
      </c>
      <c r="I74" s="111" t="str">
        <f t="shared" si="67"/>
        <v>No</v>
      </c>
      <c r="J74" s="121">
        <f t="shared" si="68"/>
        <v>0</v>
      </c>
      <c r="K74" s="112">
        <f t="shared" si="69"/>
        <v>0</v>
      </c>
      <c r="L74" s="113">
        <f t="shared" si="70"/>
        <v>0</v>
      </c>
      <c r="M74" s="111">
        <f t="shared" si="71"/>
        <v>0</v>
      </c>
      <c r="N74" s="111">
        <f t="shared" si="72"/>
        <v>0</v>
      </c>
    </row>
    <row r="75" spans="1:16" x14ac:dyDescent="0.25">
      <c r="A75" s="7"/>
      <c r="B75" s="8"/>
      <c r="C75" s="96"/>
      <c r="D75" s="122"/>
      <c r="E75" s="23"/>
      <c r="F75" s="22"/>
      <c r="G75" s="13"/>
      <c r="H75" s="111">
        <f t="shared" si="66"/>
        <v>0</v>
      </c>
      <c r="I75" s="111" t="str">
        <f t="shared" si="67"/>
        <v>No</v>
      </c>
      <c r="J75" s="121">
        <f t="shared" si="68"/>
        <v>0</v>
      </c>
      <c r="K75" s="112">
        <f t="shared" si="69"/>
        <v>0</v>
      </c>
      <c r="L75" s="113">
        <f t="shared" si="70"/>
        <v>0</v>
      </c>
      <c r="M75" s="111">
        <f t="shared" si="71"/>
        <v>0</v>
      </c>
      <c r="N75" s="111">
        <f t="shared" si="72"/>
        <v>0</v>
      </c>
    </row>
    <row r="76" spans="1:16" x14ac:dyDescent="0.25">
      <c r="A76" s="7"/>
      <c r="B76" s="8"/>
      <c r="C76" s="96"/>
      <c r="D76" s="122"/>
      <c r="E76" s="23"/>
      <c r="F76" s="22"/>
      <c r="G76" s="13"/>
      <c r="H76" s="111">
        <f t="shared" si="66"/>
        <v>0</v>
      </c>
      <c r="I76" s="111" t="str">
        <f t="shared" si="67"/>
        <v>No</v>
      </c>
      <c r="J76" s="121">
        <f t="shared" si="68"/>
        <v>0</v>
      </c>
      <c r="K76" s="112">
        <f t="shared" si="69"/>
        <v>0</v>
      </c>
      <c r="L76" s="113">
        <f t="shared" si="70"/>
        <v>0</v>
      </c>
      <c r="M76" s="111">
        <f t="shared" si="71"/>
        <v>0</v>
      </c>
      <c r="N76" s="111">
        <f t="shared" si="72"/>
        <v>0</v>
      </c>
    </row>
    <row r="77" spans="1:16" x14ac:dyDescent="0.25">
      <c r="A77" s="9"/>
      <c r="B77" s="10"/>
      <c r="C77" s="99"/>
      <c r="D77" s="126"/>
      <c r="E77" s="23"/>
      <c r="F77" s="22"/>
      <c r="G77" s="13"/>
      <c r="H77" s="111">
        <f t="shared" ref="H77:H79" si="73">C77*D77</f>
        <v>0</v>
      </c>
      <c r="I77" s="111" t="str">
        <f t="shared" ref="I77:I79" si="74">IF(AND(E77="Direct",F77="Yes"), "Yes", "No")</f>
        <v>No</v>
      </c>
      <c r="J77" s="121">
        <f t="shared" si="68"/>
        <v>0</v>
      </c>
      <c r="K77" s="112">
        <f t="shared" si="69"/>
        <v>0</v>
      </c>
      <c r="L77" s="113">
        <f t="shared" si="70"/>
        <v>0</v>
      </c>
      <c r="M77" s="111">
        <f t="shared" si="71"/>
        <v>0</v>
      </c>
      <c r="N77" s="111">
        <f t="shared" ref="N77:N79" si="75">L77-M77</f>
        <v>0</v>
      </c>
    </row>
    <row r="78" spans="1:16" x14ac:dyDescent="0.25">
      <c r="A78" s="7"/>
      <c r="B78" s="8"/>
      <c r="C78" s="96"/>
      <c r="D78" s="122"/>
      <c r="E78" s="23"/>
      <c r="F78" s="22"/>
      <c r="G78" s="13"/>
      <c r="H78" s="111">
        <f t="shared" si="73"/>
        <v>0</v>
      </c>
      <c r="I78" s="111" t="str">
        <f t="shared" si="74"/>
        <v>No</v>
      </c>
      <c r="J78" s="121">
        <f t="shared" si="68"/>
        <v>0</v>
      </c>
      <c r="K78" s="112">
        <f t="shared" si="69"/>
        <v>0</v>
      </c>
      <c r="L78" s="113">
        <f t="shared" si="70"/>
        <v>0</v>
      </c>
      <c r="M78" s="111">
        <f t="shared" si="71"/>
        <v>0</v>
      </c>
      <c r="N78" s="111">
        <f t="shared" si="75"/>
        <v>0</v>
      </c>
    </row>
    <row r="79" spans="1:16" ht="15.75" thickBot="1" x14ac:dyDescent="0.3">
      <c r="A79" s="7"/>
      <c r="B79" s="8"/>
      <c r="C79" s="96"/>
      <c r="D79" s="122"/>
      <c r="E79" s="23"/>
      <c r="F79" s="22"/>
      <c r="G79" s="13"/>
      <c r="H79" s="111">
        <f t="shared" si="73"/>
        <v>0</v>
      </c>
      <c r="I79" s="111" t="str">
        <f t="shared" si="74"/>
        <v>No</v>
      </c>
      <c r="J79" s="121">
        <f t="shared" si="68"/>
        <v>0</v>
      </c>
      <c r="K79" s="112">
        <f t="shared" si="69"/>
        <v>0</v>
      </c>
      <c r="L79" s="145">
        <f t="shared" si="70"/>
        <v>0</v>
      </c>
      <c r="M79" s="111">
        <f t="shared" si="71"/>
        <v>0</v>
      </c>
      <c r="N79" s="111">
        <f t="shared" si="75"/>
        <v>0</v>
      </c>
    </row>
    <row r="80" spans="1:16" ht="15.75" thickBot="1" x14ac:dyDescent="0.3">
      <c r="A80" s="5" t="s">
        <v>45</v>
      </c>
      <c r="B80" s="6"/>
      <c r="C80" s="98"/>
      <c r="D80" s="125"/>
      <c r="E80" s="66"/>
      <c r="F80" s="94"/>
      <c r="G80" s="20"/>
      <c r="H80" s="106">
        <f>SUM(H70:H79)</f>
        <v>0</v>
      </c>
      <c r="I80" s="129" t="s">
        <v>68</v>
      </c>
      <c r="J80" s="106">
        <f t="shared" ref="J80:N80" si="76">SUM(J70:J79)</f>
        <v>0</v>
      </c>
      <c r="K80" s="106">
        <f t="shared" si="76"/>
        <v>0</v>
      </c>
      <c r="L80" s="106">
        <f t="shared" si="76"/>
        <v>0</v>
      </c>
      <c r="M80" s="106">
        <f t="shared" si="76"/>
        <v>0</v>
      </c>
      <c r="N80" s="106">
        <f t="shared" si="76"/>
        <v>0</v>
      </c>
    </row>
    <row r="81" spans="1:14" s="39" customFormat="1" x14ac:dyDescent="0.25">
      <c r="A81" s="40"/>
      <c r="B81" s="41"/>
      <c r="C81" s="41"/>
      <c r="D81" s="42"/>
      <c r="E81" s="42"/>
      <c r="F81" s="42"/>
      <c r="G81" s="43"/>
      <c r="H81" s="42"/>
      <c r="I81" s="42"/>
      <c r="J81" s="42"/>
      <c r="K81" s="42"/>
      <c r="L81" s="44"/>
      <c r="M81" s="44"/>
      <c r="N81" s="44"/>
    </row>
    <row r="82" spans="1:14" ht="30" x14ac:dyDescent="0.25">
      <c r="A82" s="56"/>
      <c r="B82" s="54"/>
      <c r="G82" s="59"/>
      <c r="H82" s="60" t="s">
        <v>58</v>
      </c>
      <c r="I82" s="60" t="s">
        <v>68</v>
      </c>
      <c r="J82" s="61" t="s">
        <v>61</v>
      </c>
      <c r="K82" s="85" t="s">
        <v>72</v>
      </c>
      <c r="L82" s="60" t="s">
        <v>54</v>
      </c>
      <c r="M82" s="60" t="s">
        <v>59</v>
      </c>
      <c r="N82" s="60" t="s">
        <v>30</v>
      </c>
    </row>
    <row r="83" spans="1:14" ht="15" customHeight="1" x14ac:dyDescent="0.25">
      <c r="A83" s="2"/>
      <c r="B83" s="54"/>
      <c r="G83" s="62" t="s">
        <v>57</v>
      </c>
      <c r="H83" s="84">
        <f>SUM(H80,H68,H56,H44,H32,H20)</f>
        <v>0</v>
      </c>
      <c r="I83" s="105" t="s">
        <v>68</v>
      </c>
      <c r="J83" s="84">
        <f>SUM(J80,J68,J56,J44,J32,J20)</f>
        <v>0</v>
      </c>
      <c r="K83" s="86">
        <f>SUM(K80,K68,K56,K44,K32,K20)</f>
        <v>0</v>
      </c>
      <c r="L83" s="84">
        <f>SUM(L80,L68,L56,L44,L32,L20)</f>
        <v>0</v>
      </c>
      <c r="M83" s="84">
        <f>SUM(M80,M68,M56,M44,M32,M20)</f>
        <v>0</v>
      </c>
      <c r="N83" s="84">
        <f>SUM(N80,N68,N56,N44,N32,N20)</f>
        <v>0</v>
      </c>
    </row>
    <row r="84" spans="1:14" ht="58.9" customHeight="1" x14ac:dyDescent="0.25">
      <c r="K84" s="134" t="s">
        <v>92</v>
      </c>
      <c r="L84" s="133"/>
    </row>
  </sheetData>
  <mergeCells count="7">
    <mergeCell ref="B9:D9"/>
    <mergeCell ref="B5:F5"/>
    <mergeCell ref="B6:F6"/>
    <mergeCell ref="A1:N1"/>
    <mergeCell ref="A3:N3"/>
    <mergeCell ref="B4:F4"/>
    <mergeCell ref="A2:N2"/>
  </mergeCells>
  <dataValidations count="1">
    <dataValidation type="decimal" allowBlank="1" showInputMessage="1" showErrorMessage="1" error="The maximum de minimus indirect cost rate is 15%." sqref="B6:F6" xr:uid="{FF7B9954-0351-4A04-A887-1C07FE80387A}">
      <formula1>0</formula1>
      <formula2>0.15</formula2>
    </dataValidation>
  </dataValidations>
  <pageMargins left="0.5" right="0.25" top="0.5" bottom="0.75" header="0.3" footer="0.3"/>
  <pageSetup orientation="landscape"/>
  <headerFooter>
    <oddFooter>&amp;C&amp;"Helvetica Neue,Regular"&amp;12&amp;K000000&amp;P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CF48919-23EC-4A8F-AA0C-2110DD7483B2}">
          <x14:formula1>
            <xm:f>'Hidden Dropdown menu'!$A$1:$A$3</xm:f>
          </x14:formula1>
          <xm:sqref>B5</xm:sqref>
        </x14:dataValidation>
        <x14:dataValidation type="list" allowBlank="1" showInputMessage="1" showErrorMessage="1" xr:uid="{738DE6A4-21D4-47A0-8775-8E6FD6EC1769}">
          <x14:formula1>
            <xm:f>'Hidden Dropdown menu'!$B$1:$B$2</xm:f>
          </x14:formula1>
          <xm:sqref>E58:E67 E10:E19 E22:E31 E34:E43 E46:E55 E70:E79</xm:sqref>
        </x14:dataValidation>
        <x14:dataValidation type="list" allowBlank="1" showInputMessage="1" showErrorMessage="1" xr:uid="{E0924CCF-BA25-432E-B166-E89068347AD2}">
          <x14:formula1>
            <xm:f>'Hidden Dropdown menu'!$C$1:$C$2</xm:f>
          </x14:formula1>
          <xm:sqref>F58:F67 F10:F19 F22:F31 F34:F43 F46:F55 F70:F79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40B8-DD23-4565-AE70-9FBCB1CF8B53}">
  <dimension ref="A1:P82"/>
  <sheetViews>
    <sheetView zoomScale="70" zoomScaleNormal="70" workbookViewId="0">
      <pane ySplit="7" topLeftCell="A64" activePane="bottomLeft" state="frozen"/>
      <selection pane="bottomLeft" activeCell="K82" sqref="K82"/>
    </sheetView>
  </sheetViews>
  <sheetFormatPr defaultColWidth="8.85546875" defaultRowHeight="15" x14ac:dyDescent="0.25"/>
  <cols>
    <col min="1" max="1" width="45.85546875" style="1" customWidth="1"/>
    <col min="2" max="2" width="26.85546875" style="1" bestFit="1" customWidth="1"/>
    <col min="3" max="3" width="13" style="1" bestFit="1" customWidth="1"/>
    <col min="4" max="4" width="15.7109375" style="1" bestFit="1" customWidth="1"/>
    <col min="5" max="5" width="16.28515625" style="1" bestFit="1" customWidth="1"/>
    <col min="6" max="6" width="17.7109375" style="1" bestFit="1" customWidth="1"/>
    <col min="7" max="7" width="63.42578125" style="1" customWidth="1"/>
    <col min="8" max="8" width="20.85546875" style="1" customWidth="1"/>
    <col min="9" max="9" width="14.28515625" style="1" bestFit="1" customWidth="1"/>
    <col min="10" max="10" width="19.7109375" style="1" bestFit="1" customWidth="1"/>
    <col min="11" max="11" width="12.42578125" style="1" bestFit="1" customWidth="1"/>
    <col min="12" max="12" width="16.140625" style="1" bestFit="1" customWidth="1"/>
    <col min="13" max="13" width="11.28515625" style="1" bestFit="1" customWidth="1"/>
    <col min="14" max="14" width="13.28515625" style="1" bestFit="1" customWidth="1"/>
    <col min="15" max="16384" width="8.85546875" style="1"/>
  </cols>
  <sheetData>
    <row r="1" spans="1:14" ht="40.5" customHeight="1" x14ac:dyDescent="0.25">
      <c r="A1" s="173" t="s">
        <v>88</v>
      </c>
      <c r="B1" s="174"/>
      <c r="C1" s="174"/>
      <c r="D1" s="174"/>
      <c r="E1" s="174"/>
      <c r="F1" s="174"/>
      <c r="G1" s="174"/>
      <c r="H1" s="174"/>
      <c r="I1" s="174"/>
      <c r="J1" s="174"/>
      <c r="K1" s="174"/>
      <c r="L1" s="174"/>
      <c r="M1" s="174"/>
      <c r="N1" s="174"/>
    </row>
    <row r="2" spans="1:14" ht="34.5" customHeight="1" thickBot="1" x14ac:dyDescent="0.3">
      <c r="A2" s="175" t="s">
        <v>65</v>
      </c>
      <c r="B2" s="176"/>
      <c r="C2" s="176"/>
      <c r="D2" s="176"/>
      <c r="E2" s="176"/>
      <c r="F2" s="176"/>
      <c r="G2" s="176"/>
      <c r="H2" s="176"/>
      <c r="I2" s="176"/>
      <c r="J2" s="176"/>
      <c r="K2" s="176"/>
      <c r="L2" s="176"/>
      <c r="M2" s="176"/>
      <c r="N2" s="176"/>
    </row>
    <row r="3" spans="1:14" ht="15.75" x14ac:dyDescent="0.25">
      <c r="A3" s="108" t="s">
        <v>48</v>
      </c>
      <c r="B3" s="177" t="s">
        <v>75</v>
      </c>
      <c r="C3" s="177"/>
      <c r="D3" s="177"/>
      <c r="E3" s="177"/>
      <c r="F3" s="178"/>
      <c r="G3" s="26"/>
      <c r="H3" s="26"/>
      <c r="I3" s="26"/>
      <c r="J3" s="26"/>
      <c r="K3" s="26"/>
      <c r="L3" s="26"/>
      <c r="M3" s="26"/>
      <c r="N3" s="26"/>
    </row>
    <row r="4" spans="1:14" ht="15.75" x14ac:dyDescent="0.25">
      <c r="A4" s="109" t="s">
        <v>1</v>
      </c>
      <c r="B4" s="167" t="s">
        <v>7</v>
      </c>
      <c r="C4" s="168"/>
      <c r="D4" s="168"/>
      <c r="E4" s="168"/>
      <c r="F4" s="169"/>
      <c r="G4" s="27"/>
      <c r="H4" s="27"/>
      <c r="I4" s="27"/>
      <c r="J4" s="27"/>
      <c r="K4" s="27"/>
      <c r="L4" s="27"/>
      <c r="M4" s="27"/>
      <c r="N4" s="27"/>
    </row>
    <row r="5" spans="1:14" ht="16.5" thickBot="1" x14ac:dyDescent="0.3">
      <c r="A5" s="110" t="s">
        <v>73</v>
      </c>
      <c r="B5" s="170">
        <v>0.12</v>
      </c>
      <c r="C5" s="171"/>
      <c r="D5" s="171"/>
      <c r="E5" s="171"/>
      <c r="F5" s="172"/>
      <c r="G5" s="27"/>
      <c r="H5" s="27"/>
      <c r="I5" s="27"/>
      <c r="J5" s="27"/>
      <c r="K5" s="27"/>
      <c r="L5" s="27"/>
      <c r="M5" s="27"/>
      <c r="N5" s="27"/>
    </row>
    <row r="6" spans="1:14" s="32" customFormat="1" ht="16.5" thickBot="1" x14ac:dyDescent="0.3">
      <c r="A6" s="31"/>
      <c r="B6" s="26"/>
      <c r="C6" s="26"/>
      <c r="D6" s="27"/>
      <c r="E6" s="27"/>
      <c r="F6" s="27"/>
      <c r="G6" s="27"/>
      <c r="H6" s="27"/>
      <c r="I6" s="27"/>
      <c r="J6" s="27"/>
      <c r="K6" s="27"/>
      <c r="L6" s="27"/>
      <c r="M6" s="27"/>
      <c r="N6" s="27"/>
    </row>
    <row r="7" spans="1:14" s="15" customFormat="1" ht="58.9" customHeight="1" thickBot="1" x14ac:dyDescent="0.3">
      <c r="A7" s="55" t="s">
        <v>56</v>
      </c>
      <c r="B7" s="4" t="s">
        <v>24</v>
      </c>
      <c r="C7" s="4" t="s">
        <v>22</v>
      </c>
      <c r="D7" s="4" t="s">
        <v>23</v>
      </c>
      <c r="E7" s="34" t="s">
        <v>29</v>
      </c>
      <c r="F7" s="37" t="s">
        <v>55</v>
      </c>
      <c r="G7" s="36" t="s">
        <v>5</v>
      </c>
      <c r="H7" s="37" t="s">
        <v>28</v>
      </c>
      <c r="I7" s="104" t="s">
        <v>69</v>
      </c>
      <c r="J7" s="57" t="s">
        <v>60</v>
      </c>
      <c r="K7" s="34" t="s">
        <v>27</v>
      </c>
      <c r="L7" s="58" t="s">
        <v>4</v>
      </c>
      <c r="M7" s="58" t="s">
        <v>59</v>
      </c>
      <c r="N7" s="35" t="s">
        <v>30</v>
      </c>
    </row>
    <row r="8" spans="1:14" ht="30" x14ac:dyDescent="0.25">
      <c r="A8" s="46" t="s">
        <v>39</v>
      </c>
      <c r="B8" s="47"/>
      <c r="C8" s="47"/>
      <c r="D8" s="48"/>
      <c r="E8" s="28"/>
      <c r="F8" s="33"/>
      <c r="G8" s="76"/>
      <c r="H8" s="79"/>
      <c r="I8" s="78"/>
      <c r="J8" s="78"/>
      <c r="K8" s="79"/>
      <c r="L8" s="77"/>
      <c r="M8" s="24"/>
      <c r="N8" s="80"/>
    </row>
    <row r="9" spans="1:14" ht="30" x14ac:dyDescent="0.25">
      <c r="A9" s="14" t="s">
        <v>76</v>
      </c>
      <c r="B9" s="8" t="s">
        <v>74</v>
      </c>
      <c r="C9" s="96">
        <v>70000</v>
      </c>
      <c r="D9" s="122">
        <v>1</v>
      </c>
      <c r="E9" s="18" t="s">
        <v>20</v>
      </c>
      <c r="F9" s="22" t="s">
        <v>25</v>
      </c>
      <c r="G9" s="13" t="s">
        <v>79</v>
      </c>
      <c r="H9" s="111">
        <f>C9*D9</f>
        <v>70000</v>
      </c>
      <c r="I9" s="111" t="str">
        <f>IF(AND(E9="Direct",F9="Yes"), "Yes", "No")</f>
        <v>Yes</v>
      </c>
      <c r="J9" s="111">
        <f>IF(I9="Yes",H9, 0)</f>
        <v>70000</v>
      </c>
      <c r="K9" s="112">
        <f t="shared" ref="K9:K18" si="0">IF(AND(F9="Yes",E9="Direct"),H9*$B$5,0)</f>
        <v>8400</v>
      </c>
      <c r="L9" s="113">
        <f>IF(E9="Direct",SUM(H9+K9),0)</f>
        <v>78400</v>
      </c>
      <c r="M9" s="111">
        <f>IF($B$4="Rural apportionment", 0.2*L9,IF($B$4="Small urban apportionment",0.2*L9,IF($B$4="STBG",0.1027*L9)))</f>
        <v>15680</v>
      </c>
      <c r="N9" s="111">
        <f>L9-M9</f>
        <v>62720</v>
      </c>
    </row>
    <row r="10" spans="1:14" x14ac:dyDescent="0.25">
      <c r="A10" s="7" t="s">
        <v>77</v>
      </c>
      <c r="B10" s="8" t="s">
        <v>74</v>
      </c>
      <c r="C10" s="96">
        <v>80000</v>
      </c>
      <c r="D10" s="122">
        <v>0.4</v>
      </c>
      <c r="E10" s="18" t="s">
        <v>20</v>
      </c>
      <c r="F10" s="22" t="s">
        <v>25</v>
      </c>
      <c r="G10" s="13" t="s">
        <v>78</v>
      </c>
      <c r="H10" s="111">
        <f t="shared" ref="H10:H18" si="1">C10*D10</f>
        <v>32000</v>
      </c>
      <c r="I10" s="111" t="str">
        <f t="shared" ref="I10:I18" si="2">IF(AND(E10="Direct",F10="Yes"), "Yes", "No")</f>
        <v>Yes</v>
      </c>
      <c r="J10" s="111">
        <f t="shared" ref="J10:J18" si="3">IF(I10="Yes",H10, 0)</f>
        <v>32000</v>
      </c>
      <c r="K10" s="112">
        <f t="shared" si="0"/>
        <v>3840</v>
      </c>
      <c r="L10" s="113">
        <f t="shared" ref="L10:L18" si="4">IF(E10="Direct",SUM(H10+K10),0)</f>
        <v>35840</v>
      </c>
      <c r="M10" s="111">
        <f t="shared" ref="M10:M18" si="5">IF($B$4="Rural apportionment", 0.2*L10,IF($B$4="Small urban apportionment",0.2*L10,IF($B$4="STBG",0.1027*L10)))</f>
        <v>7168</v>
      </c>
      <c r="N10" s="111">
        <f t="shared" ref="N10:N18" si="6">L10-M10</f>
        <v>28672</v>
      </c>
    </row>
    <row r="11" spans="1:14" x14ac:dyDescent="0.25">
      <c r="A11" s="7" t="s">
        <v>49</v>
      </c>
      <c r="B11" s="8" t="s">
        <v>74</v>
      </c>
      <c r="C11" s="96">
        <v>40000</v>
      </c>
      <c r="D11" s="122">
        <v>2</v>
      </c>
      <c r="E11" s="19" t="s">
        <v>21</v>
      </c>
      <c r="F11" s="22" t="s">
        <v>26</v>
      </c>
      <c r="G11" s="13" t="s">
        <v>62</v>
      </c>
      <c r="H11" s="111">
        <f t="shared" si="1"/>
        <v>80000</v>
      </c>
      <c r="I11" s="111" t="str">
        <f t="shared" si="2"/>
        <v>No</v>
      </c>
      <c r="J11" s="111">
        <f t="shared" si="3"/>
        <v>0</v>
      </c>
      <c r="K11" s="112">
        <f t="shared" si="0"/>
        <v>0</v>
      </c>
      <c r="L11" s="113">
        <f t="shared" si="4"/>
        <v>0</v>
      </c>
      <c r="M11" s="111">
        <f t="shared" si="5"/>
        <v>0</v>
      </c>
      <c r="N11" s="111">
        <f t="shared" si="6"/>
        <v>0</v>
      </c>
    </row>
    <row r="12" spans="1:14" x14ac:dyDescent="0.25">
      <c r="A12" s="7"/>
      <c r="B12" s="8"/>
      <c r="C12" s="96"/>
      <c r="D12" s="123"/>
      <c r="E12" s="23"/>
      <c r="F12" s="22"/>
      <c r="G12" s="13"/>
      <c r="H12" s="111">
        <f t="shared" si="1"/>
        <v>0</v>
      </c>
      <c r="I12" s="111" t="str">
        <f t="shared" si="2"/>
        <v>No</v>
      </c>
      <c r="J12" s="111">
        <f t="shared" si="3"/>
        <v>0</v>
      </c>
      <c r="K12" s="112">
        <f t="shared" si="0"/>
        <v>0</v>
      </c>
      <c r="L12" s="113">
        <f t="shared" si="4"/>
        <v>0</v>
      </c>
      <c r="M12" s="111">
        <f t="shared" si="5"/>
        <v>0</v>
      </c>
      <c r="N12" s="111">
        <f t="shared" si="6"/>
        <v>0</v>
      </c>
    </row>
    <row r="13" spans="1:14" x14ac:dyDescent="0.25">
      <c r="A13" s="7"/>
      <c r="B13" s="8"/>
      <c r="C13" s="96"/>
      <c r="D13" s="123"/>
      <c r="E13" s="23"/>
      <c r="F13" s="22"/>
      <c r="G13" s="13"/>
      <c r="H13" s="114">
        <f t="shared" si="1"/>
        <v>0</v>
      </c>
      <c r="I13" s="114" t="str">
        <f t="shared" si="2"/>
        <v>No</v>
      </c>
      <c r="J13" s="114">
        <f t="shared" si="3"/>
        <v>0</v>
      </c>
      <c r="K13" s="115">
        <f t="shared" si="0"/>
        <v>0</v>
      </c>
      <c r="L13" s="113">
        <f t="shared" si="4"/>
        <v>0</v>
      </c>
      <c r="M13" s="114">
        <f t="shared" si="5"/>
        <v>0</v>
      </c>
      <c r="N13" s="114">
        <f t="shared" si="6"/>
        <v>0</v>
      </c>
    </row>
    <row r="14" spans="1:14" x14ac:dyDescent="0.25">
      <c r="A14" s="7"/>
      <c r="B14" s="8"/>
      <c r="C14" s="96"/>
      <c r="D14" s="123"/>
      <c r="E14" s="23"/>
      <c r="F14" s="22"/>
      <c r="G14" s="107"/>
      <c r="H14" s="111">
        <f t="shared" si="1"/>
        <v>0</v>
      </c>
      <c r="I14" s="111" t="str">
        <f t="shared" si="2"/>
        <v>No</v>
      </c>
      <c r="J14" s="111">
        <f t="shared" si="3"/>
        <v>0</v>
      </c>
      <c r="K14" s="112">
        <f t="shared" si="0"/>
        <v>0</v>
      </c>
      <c r="L14" s="113">
        <f t="shared" si="4"/>
        <v>0</v>
      </c>
      <c r="M14" s="111">
        <f t="shared" si="5"/>
        <v>0</v>
      </c>
      <c r="N14" s="111">
        <f t="shared" si="6"/>
        <v>0</v>
      </c>
    </row>
    <row r="15" spans="1:14" x14ac:dyDescent="0.25">
      <c r="A15" s="7"/>
      <c r="B15" s="8"/>
      <c r="C15" s="96"/>
      <c r="D15" s="123"/>
      <c r="E15" s="23"/>
      <c r="F15" s="22"/>
      <c r="G15" s="107"/>
      <c r="H15" s="111">
        <f t="shared" si="1"/>
        <v>0</v>
      </c>
      <c r="I15" s="111" t="str">
        <f t="shared" si="2"/>
        <v>No</v>
      </c>
      <c r="J15" s="111">
        <f t="shared" si="3"/>
        <v>0</v>
      </c>
      <c r="K15" s="112">
        <f t="shared" si="0"/>
        <v>0</v>
      </c>
      <c r="L15" s="113">
        <f t="shared" si="4"/>
        <v>0</v>
      </c>
      <c r="M15" s="111">
        <f t="shared" si="5"/>
        <v>0</v>
      </c>
      <c r="N15" s="111">
        <f t="shared" si="6"/>
        <v>0</v>
      </c>
    </row>
    <row r="16" spans="1:14" x14ac:dyDescent="0.25">
      <c r="A16" s="7"/>
      <c r="B16" s="8"/>
      <c r="C16" s="96"/>
      <c r="D16" s="123"/>
      <c r="E16" s="23"/>
      <c r="F16" s="22"/>
      <c r="G16" s="107"/>
      <c r="H16" s="111">
        <f t="shared" si="1"/>
        <v>0</v>
      </c>
      <c r="I16" s="111" t="str">
        <f t="shared" si="2"/>
        <v>No</v>
      </c>
      <c r="J16" s="111">
        <f t="shared" si="3"/>
        <v>0</v>
      </c>
      <c r="K16" s="112">
        <f t="shared" si="0"/>
        <v>0</v>
      </c>
      <c r="L16" s="113">
        <f t="shared" si="4"/>
        <v>0</v>
      </c>
      <c r="M16" s="111">
        <f t="shared" si="5"/>
        <v>0</v>
      </c>
      <c r="N16" s="111">
        <f t="shared" si="6"/>
        <v>0</v>
      </c>
    </row>
    <row r="17" spans="1:14" x14ac:dyDescent="0.25">
      <c r="A17" s="7"/>
      <c r="B17" s="8"/>
      <c r="C17" s="96"/>
      <c r="D17" s="123"/>
      <c r="E17" s="23"/>
      <c r="F17" s="22"/>
      <c r="G17" s="13"/>
      <c r="H17" s="116">
        <f t="shared" si="1"/>
        <v>0</v>
      </c>
      <c r="I17" s="116" t="str">
        <f t="shared" si="2"/>
        <v>No</v>
      </c>
      <c r="J17" s="116">
        <f t="shared" si="3"/>
        <v>0</v>
      </c>
      <c r="K17" s="117">
        <f t="shared" si="0"/>
        <v>0</v>
      </c>
      <c r="L17" s="113">
        <f t="shared" si="4"/>
        <v>0</v>
      </c>
      <c r="M17" s="116">
        <f t="shared" si="5"/>
        <v>0</v>
      </c>
      <c r="N17" s="116">
        <f t="shared" si="6"/>
        <v>0</v>
      </c>
    </row>
    <row r="18" spans="1:14" ht="15.75" thickBot="1" x14ac:dyDescent="0.3">
      <c r="A18" s="7"/>
      <c r="B18" s="8"/>
      <c r="C18" s="96"/>
      <c r="D18" s="123"/>
      <c r="E18" s="23"/>
      <c r="F18" s="22"/>
      <c r="G18" s="13"/>
      <c r="H18" s="118">
        <f t="shared" si="1"/>
        <v>0</v>
      </c>
      <c r="I18" s="119" t="str">
        <f t="shared" si="2"/>
        <v>No</v>
      </c>
      <c r="J18" s="119">
        <f t="shared" si="3"/>
        <v>0</v>
      </c>
      <c r="K18" s="120">
        <f t="shared" si="0"/>
        <v>0</v>
      </c>
      <c r="L18" s="145">
        <f t="shared" si="4"/>
        <v>0</v>
      </c>
      <c r="M18" s="119">
        <f t="shared" si="5"/>
        <v>0</v>
      </c>
      <c r="N18" s="119">
        <f t="shared" si="6"/>
        <v>0</v>
      </c>
    </row>
    <row r="19" spans="1:14" ht="15.75" thickBot="1" x14ac:dyDescent="0.3">
      <c r="A19" s="5" t="s">
        <v>46</v>
      </c>
      <c r="B19" s="6"/>
      <c r="C19" s="97"/>
      <c r="D19" s="124"/>
      <c r="E19" s="66"/>
      <c r="F19" s="65"/>
      <c r="G19" s="25"/>
      <c r="H19" s="82">
        <f>SUM(H9:H18)</f>
        <v>182000</v>
      </c>
      <c r="I19" s="129" t="s">
        <v>68</v>
      </c>
      <c r="J19" s="82">
        <f t="shared" ref="J19:N19" si="7">SUM(J9:J18)</f>
        <v>102000</v>
      </c>
      <c r="K19" s="82">
        <f t="shared" si="7"/>
        <v>12240</v>
      </c>
      <c r="L19" s="82">
        <f t="shared" si="7"/>
        <v>114240</v>
      </c>
      <c r="M19" s="82">
        <f t="shared" si="7"/>
        <v>22848</v>
      </c>
      <c r="N19" s="82">
        <f t="shared" si="7"/>
        <v>91392</v>
      </c>
    </row>
    <row r="20" spans="1:14" ht="30" x14ac:dyDescent="0.25">
      <c r="A20" s="50" t="s">
        <v>67</v>
      </c>
      <c r="B20" s="49"/>
      <c r="C20" s="49"/>
      <c r="D20" s="101"/>
      <c r="E20" s="21"/>
      <c r="F20" s="95"/>
      <c r="G20" s="92"/>
      <c r="H20" s="68"/>
      <c r="I20" s="68"/>
      <c r="J20" s="68"/>
      <c r="K20" s="68"/>
      <c r="L20" s="74"/>
      <c r="M20" s="75"/>
      <c r="N20" s="75"/>
    </row>
    <row r="21" spans="1:14" ht="30" x14ac:dyDescent="0.25">
      <c r="A21" s="14" t="s">
        <v>76</v>
      </c>
      <c r="B21" s="8" t="s">
        <v>80</v>
      </c>
      <c r="C21" s="96">
        <v>22000</v>
      </c>
      <c r="D21" s="122">
        <v>1</v>
      </c>
      <c r="E21" s="18" t="s">
        <v>20</v>
      </c>
      <c r="F21" s="22" t="s">
        <v>25</v>
      </c>
      <c r="G21" s="13" t="s">
        <v>79</v>
      </c>
      <c r="H21" s="111">
        <f>C21*D21</f>
        <v>22000</v>
      </c>
      <c r="I21" s="111" t="str">
        <f>IF(AND(E21="Direct",F21="Yes"), "Yes", "No")</f>
        <v>Yes</v>
      </c>
      <c r="J21" s="111">
        <f>IF(I21="Yes",H21, 0)</f>
        <v>22000</v>
      </c>
      <c r="K21" s="112">
        <f t="shared" ref="K21:K30" si="8">IF(AND(F21="Yes",E21="Direct"),H21*$B$5,0)</f>
        <v>2640</v>
      </c>
      <c r="L21" s="113">
        <f>IF(E21="Direct",SUM(H21+K21),0)</f>
        <v>24640</v>
      </c>
      <c r="M21" s="111">
        <f>IF($B$4="Rural apportionment", 0.2*L21,IF($B$4="Small urban apportionment",0.2*L21,IF($B$4="STBG",0.1027*L21)))</f>
        <v>4928</v>
      </c>
      <c r="N21" s="111">
        <f>L21-M21</f>
        <v>19712</v>
      </c>
    </row>
    <row r="22" spans="1:14" x14ac:dyDescent="0.25">
      <c r="A22" s="7" t="s">
        <v>77</v>
      </c>
      <c r="B22" s="8" t="s">
        <v>80</v>
      </c>
      <c r="C22" s="96">
        <v>24000</v>
      </c>
      <c r="D22" s="122">
        <v>0.4</v>
      </c>
      <c r="E22" s="18" t="s">
        <v>20</v>
      </c>
      <c r="F22" s="22" t="s">
        <v>25</v>
      </c>
      <c r="G22" s="13" t="s">
        <v>78</v>
      </c>
      <c r="H22" s="111">
        <f t="shared" ref="H22:H30" si="9">C22*D22</f>
        <v>9600</v>
      </c>
      <c r="I22" s="111" t="str">
        <f t="shared" ref="I22:I30" si="10">IF(AND(E22="Direct",F22="Yes"), "Yes", "No")</f>
        <v>Yes</v>
      </c>
      <c r="J22" s="111">
        <f t="shared" ref="J22:J30" si="11">IF(I22="Yes",H22, 0)</f>
        <v>9600</v>
      </c>
      <c r="K22" s="112">
        <f t="shared" si="8"/>
        <v>1152</v>
      </c>
      <c r="L22" s="113">
        <f t="shared" ref="L22:L30" si="12">IF(E22="Direct",SUM(H22+K22),0)</f>
        <v>10752</v>
      </c>
      <c r="M22" s="111">
        <f t="shared" ref="M22:M30" si="13">IF($B$4="Rural apportionment", 0.2*L22,IF($B$4="Small urban apportionment",0.2*L22,IF($B$4="STBG",0.1027*L22)))</f>
        <v>2150.4</v>
      </c>
      <c r="N22" s="111">
        <f t="shared" ref="N22:N30" si="14">L22-M22</f>
        <v>8601.6</v>
      </c>
    </row>
    <row r="23" spans="1:14" x14ac:dyDescent="0.25">
      <c r="A23" s="7" t="s">
        <v>49</v>
      </c>
      <c r="B23" s="8" t="s">
        <v>80</v>
      </c>
      <c r="C23" s="96">
        <v>13000</v>
      </c>
      <c r="D23" s="122">
        <v>2</v>
      </c>
      <c r="E23" s="19" t="s">
        <v>21</v>
      </c>
      <c r="F23" s="22" t="s">
        <v>26</v>
      </c>
      <c r="G23" s="13" t="s">
        <v>62</v>
      </c>
      <c r="H23" s="111">
        <f t="shared" si="9"/>
        <v>26000</v>
      </c>
      <c r="I23" s="111" t="str">
        <f t="shared" si="10"/>
        <v>No</v>
      </c>
      <c r="J23" s="111">
        <f t="shared" si="11"/>
        <v>0</v>
      </c>
      <c r="K23" s="112">
        <f t="shared" si="8"/>
        <v>0</v>
      </c>
      <c r="L23" s="113">
        <f t="shared" si="12"/>
        <v>0</v>
      </c>
      <c r="M23" s="111">
        <f t="shared" si="13"/>
        <v>0</v>
      </c>
      <c r="N23" s="111">
        <f t="shared" si="14"/>
        <v>0</v>
      </c>
    </row>
    <row r="24" spans="1:14" x14ac:dyDescent="0.25">
      <c r="A24" s="7"/>
      <c r="B24" s="8"/>
      <c r="C24" s="96"/>
      <c r="D24" s="122"/>
      <c r="E24" s="23"/>
      <c r="F24" s="22"/>
      <c r="G24" s="13"/>
      <c r="H24" s="111">
        <f t="shared" si="9"/>
        <v>0</v>
      </c>
      <c r="I24" s="111" t="str">
        <f t="shared" si="10"/>
        <v>No</v>
      </c>
      <c r="J24" s="111">
        <f t="shared" si="11"/>
        <v>0</v>
      </c>
      <c r="K24" s="112">
        <f t="shared" si="8"/>
        <v>0</v>
      </c>
      <c r="L24" s="113">
        <f t="shared" si="12"/>
        <v>0</v>
      </c>
      <c r="M24" s="111">
        <f t="shared" si="13"/>
        <v>0</v>
      </c>
      <c r="N24" s="111">
        <f t="shared" si="14"/>
        <v>0</v>
      </c>
    </row>
    <row r="25" spans="1:14" x14ac:dyDescent="0.25">
      <c r="A25" s="7"/>
      <c r="B25" s="8"/>
      <c r="C25" s="96"/>
      <c r="D25" s="122"/>
      <c r="E25" s="23"/>
      <c r="F25" s="22"/>
      <c r="G25" s="13"/>
      <c r="H25" s="114">
        <f t="shared" si="9"/>
        <v>0</v>
      </c>
      <c r="I25" s="114" t="str">
        <f t="shared" si="10"/>
        <v>No</v>
      </c>
      <c r="J25" s="114">
        <f t="shared" si="11"/>
        <v>0</v>
      </c>
      <c r="K25" s="115">
        <f t="shared" si="8"/>
        <v>0</v>
      </c>
      <c r="L25" s="113">
        <f t="shared" si="12"/>
        <v>0</v>
      </c>
      <c r="M25" s="114">
        <f t="shared" si="13"/>
        <v>0</v>
      </c>
      <c r="N25" s="114">
        <f t="shared" si="14"/>
        <v>0</v>
      </c>
    </row>
    <row r="26" spans="1:14" x14ac:dyDescent="0.25">
      <c r="A26" s="7"/>
      <c r="B26" s="8"/>
      <c r="C26" s="96"/>
      <c r="D26" s="122"/>
      <c r="E26" s="23"/>
      <c r="F26" s="22"/>
      <c r="G26" s="107"/>
      <c r="H26" s="111">
        <f t="shared" si="9"/>
        <v>0</v>
      </c>
      <c r="I26" s="111" t="str">
        <f t="shared" si="10"/>
        <v>No</v>
      </c>
      <c r="J26" s="111">
        <f t="shared" si="11"/>
        <v>0</v>
      </c>
      <c r="K26" s="112">
        <f t="shared" si="8"/>
        <v>0</v>
      </c>
      <c r="L26" s="113">
        <f t="shared" si="12"/>
        <v>0</v>
      </c>
      <c r="M26" s="111">
        <f t="shared" si="13"/>
        <v>0</v>
      </c>
      <c r="N26" s="111">
        <f t="shared" si="14"/>
        <v>0</v>
      </c>
    </row>
    <row r="27" spans="1:14" x14ac:dyDescent="0.25">
      <c r="A27" s="7"/>
      <c r="B27" s="8"/>
      <c r="C27" s="96"/>
      <c r="D27" s="122"/>
      <c r="E27" s="23"/>
      <c r="F27" s="22"/>
      <c r="G27" s="107"/>
      <c r="H27" s="111">
        <f t="shared" si="9"/>
        <v>0</v>
      </c>
      <c r="I27" s="111" t="str">
        <f t="shared" si="10"/>
        <v>No</v>
      </c>
      <c r="J27" s="111">
        <f t="shared" si="11"/>
        <v>0</v>
      </c>
      <c r="K27" s="112">
        <f t="shared" si="8"/>
        <v>0</v>
      </c>
      <c r="L27" s="113">
        <f t="shared" si="12"/>
        <v>0</v>
      </c>
      <c r="M27" s="111">
        <f t="shared" si="13"/>
        <v>0</v>
      </c>
      <c r="N27" s="111">
        <f t="shared" si="14"/>
        <v>0</v>
      </c>
    </row>
    <row r="28" spans="1:14" x14ac:dyDescent="0.25">
      <c r="A28" s="7"/>
      <c r="B28" s="8"/>
      <c r="C28" s="96"/>
      <c r="D28" s="122"/>
      <c r="E28" s="23"/>
      <c r="F28" s="22"/>
      <c r="G28" s="107"/>
      <c r="H28" s="111">
        <f t="shared" si="9"/>
        <v>0</v>
      </c>
      <c r="I28" s="111" t="str">
        <f t="shared" si="10"/>
        <v>No</v>
      </c>
      <c r="J28" s="111">
        <f t="shared" si="11"/>
        <v>0</v>
      </c>
      <c r="K28" s="112">
        <f t="shared" si="8"/>
        <v>0</v>
      </c>
      <c r="L28" s="113">
        <f t="shared" si="12"/>
        <v>0</v>
      </c>
      <c r="M28" s="111">
        <f t="shared" si="13"/>
        <v>0</v>
      </c>
      <c r="N28" s="111">
        <f t="shared" si="14"/>
        <v>0</v>
      </c>
    </row>
    <row r="29" spans="1:14" x14ac:dyDescent="0.25">
      <c r="A29" s="7"/>
      <c r="B29" s="8"/>
      <c r="C29" s="96"/>
      <c r="D29" s="122"/>
      <c r="E29" s="23"/>
      <c r="F29" s="22"/>
      <c r="G29" s="107"/>
      <c r="H29" s="111">
        <f t="shared" si="9"/>
        <v>0</v>
      </c>
      <c r="I29" s="111" t="str">
        <f t="shared" si="10"/>
        <v>No</v>
      </c>
      <c r="J29" s="111">
        <f t="shared" si="11"/>
        <v>0</v>
      </c>
      <c r="K29" s="112">
        <f t="shared" si="8"/>
        <v>0</v>
      </c>
      <c r="L29" s="113">
        <f t="shared" si="12"/>
        <v>0</v>
      </c>
      <c r="M29" s="111">
        <f t="shared" si="13"/>
        <v>0</v>
      </c>
      <c r="N29" s="111">
        <f t="shared" si="14"/>
        <v>0</v>
      </c>
    </row>
    <row r="30" spans="1:14" ht="15.75" thickBot="1" x14ac:dyDescent="0.3">
      <c r="A30" s="7"/>
      <c r="B30" s="8"/>
      <c r="C30" s="96"/>
      <c r="D30" s="122"/>
      <c r="E30" s="23"/>
      <c r="F30" s="22"/>
      <c r="G30" s="13"/>
      <c r="H30" s="118">
        <f t="shared" si="9"/>
        <v>0</v>
      </c>
      <c r="I30" s="119" t="str">
        <f t="shared" si="10"/>
        <v>No</v>
      </c>
      <c r="J30" s="119">
        <f t="shared" si="11"/>
        <v>0</v>
      </c>
      <c r="K30" s="120">
        <f t="shared" si="8"/>
        <v>0</v>
      </c>
      <c r="L30" s="145">
        <f t="shared" si="12"/>
        <v>0</v>
      </c>
      <c r="M30" s="119">
        <f t="shared" si="13"/>
        <v>0</v>
      </c>
      <c r="N30" s="119">
        <f t="shared" si="14"/>
        <v>0</v>
      </c>
    </row>
    <row r="31" spans="1:14" ht="15.75" thickBot="1" x14ac:dyDescent="0.3">
      <c r="A31" s="5" t="s">
        <v>43</v>
      </c>
      <c r="B31" s="6"/>
      <c r="C31" s="98"/>
      <c r="D31" s="125"/>
      <c r="E31" s="66"/>
      <c r="F31" s="66"/>
      <c r="G31" s="20"/>
      <c r="H31" s="82">
        <f>SUM(H21:H30)</f>
        <v>57600</v>
      </c>
      <c r="I31" s="129" t="s">
        <v>68</v>
      </c>
      <c r="J31" s="82">
        <f t="shared" ref="J31:N31" si="15">SUM(J21:J30)</f>
        <v>31600</v>
      </c>
      <c r="K31" s="82">
        <f t="shared" si="15"/>
        <v>3792</v>
      </c>
      <c r="L31" s="82">
        <f t="shared" si="15"/>
        <v>35392</v>
      </c>
      <c r="M31" s="82">
        <f t="shared" si="15"/>
        <v>7078.4</v>
      </c>
      <c r="N31" s="82">
        <f t="shared" si="15"/>
        <v>28313.599999999999</v>
      </c>
    </row>
    <row r="32" spans="1:14" x14ac:dyDescent="0.25">
      <c r="A32" s="50" t="s">
        <v>40</v>
      </c>
      <c r="B32" s="51"/>
      <c r="C32" s="51"/>
      <c r="D32" s="102"/>
      <c r="E32" s="17"/>
      <c r="F32" s="78"/>
      <c r="G32" s="92"/>
      <c r="H32" s="69"/>
      <c r="I32" s="69"/>
      <c r="J32" s="69"/>
      <c r="K32" s="69"/>
      <c r="L32" s="72"/>
      <c r="M32" s="73"/>
      <c r="N32" s="73"/>
    </row>
    <row r="33" spans="1:14" x14ac:dyDescent="0.25">
      <c r="A33" s="7" t="s">
        <v>81</v>
      </c>
      <c r="B33" s="8" t="s">
        <v>81</v>
      </c>
      <c r="C33" s="96">
        <v>100</v>
      </c>
      <c r="D33" s="122">
        <v>30</v>
      </c>
      <c r="E33" s="18" t="s">
        <v>20</v>
      </c>
      <c r="F33" s="22" t="s">
        <v>25</v>
      </c>
      <c r="G33" s="13" t="s">
        <v>82</v>
      </c>
      <c r="H33" s="111">
        <f>C33*D33</f>
        <v>3000</v>
      </c>
      <c r="I33" s="111" t="str">
        <f>IF(AND(E33="Direct",F33="Yes"), "Yes", "No")</f>
        <v>Yes</v>
      </c>
      <c r="J33" s="111">
        <f>IF(I33="Yes",H33, 0)</f>
        <v>3000</v>
      </c>
      <c r="K33" s="112">
        <f t="shared" ref="K33:K42" si="16">IF(AND(F33="Yes",E33="Direct"),H33*$B$5,0)</f>
        <v>360</v>
      </c>
      <c r="L33" s="113">
        <f>IF(E33="Direct",SUM(H33+K33),0)</f>
        <v>3360</v>
      </c>
      <c r="M33" s="111">
        <f>IF($B$4="Rural apportionment", 0.2*L33,IF($B$4="Small urban apportionment",0.2*L33,IF($B$4="STBG",0.1027*L33)))</f>
        <v>672</v>
      </c>
      <c r="N33" s="111">
        <f>L33-M33</f>
        <v>2688</v>
      </c>
    </row>
    <row r="34" spans="1:14" x14ac:dyDescent="0.25">
      <c r="A34" s="7"/>
      <c r="B34" s="8"/>
      <c r="C34" s="96"/>
      <c r="D34" s="122"/>
      <c r="E34" s="18"/>
      <c r="F34" s="22"/>
      <c r="G34" s="13"/>
      <c r="H34" s="111">
        <f t="shared" ref="H34:H42" si="17">C34*D34</f>
        <v>0</v>
      </c>
      <c r="I34" s="111" t="str">
        <f t="shared" ref="I34:I42" si="18">IF(AND(E34="Direct",F34="Yes"), "Yes", "No")</f>
        <v>No</v>
      </c>
      <c r="J34" s="111">
        <f t="shared" ref="J34:J42" si="19">IF(I34="Yes",H34, 0)</f>
        <v>0</v>
      </c>
      <c r="K34" s="112">
        <f t="shared" si="16"/>
        <v>0</v>
      </c>
      <c r="L34" s="113">
        <f t="shared" ref="L34:L42" si="20">IF(E34="Direct",SUM(H34+K34),0)</f>
        <v>0</v>
      </c>
      <c r="M34" s="111">
        <f t="shared" ref="M34:M42" si="21">IF($B$4="Rural apportionment", 0.2*L34,IF($B$4="Small urban apportionment",0.2*L34,IF($B$4="STBG",0.1027*L34)))</f>
        <v>0</v>
      </c>
      <c r="N34" s="111">
        <f t="shared" ref="N34:N42" si="22">L34-M34</f>
        <v>0</v>
      </c>
    </row>
    <row r="35" spans="1:14" x14ac:dyDescent="0.25">
      <c r="A35" s="7"/>
      <c r="B35" s="8"/>
      <c r="C35" s="96"/>
      <c r="D35" s="122"/>
      <c r="E35" s="19"/>
      <c r="F35" s="22"/>
      <c r="G35" s="13"/>
      <c r="H35" s="111">
        <f t="shared" si="17"/>
        <v>0</v>
      </c>
      <c r="I35" s="111" t="str">
        <f t="shared" si="18"/>
        <v>No</v>
      </c>
      <c r="J35" s="111">
        <f t="shared" si="19"/>
        <v>0</v>
      </c>
      <c r="K35" s="112">
        <f t="shared" si="16"/>
        <v>0</v>
      </c>
      <c r="L35" s="113">
        <f t="shared" si="20"/>
        <v>0</v>
      </c>
      <c r="M35" s="111">
        <f t="shared" si="21"/>
        <v>0</v>
      </c>
      <c r="N35" s="111">
        <f t="shared" si="22"/>
        <v>0</v>
      </c>
    </row>
    <row r="36" spans="1:14" x14ac:dyDescent="0.25">
      <c r="A36" s="7"/>
      <c r="B36" s="8"/>
      <c r="C36" s="96"/>
      <c r="D36" s="122"/>
      <c r="E36" s="23"/>
      <c r="F36" s="22"/>
      <c r="G36" s="13"/>
      <c r="H36" s="111">
        <f t="shared" si="17"/>
        <v>0</v>
      </c>
      <c r="I36" s="111" t="str">
        <f t="shared" si="18"/>
        <v>No</v>
      </c>
      <c r="J36" s="111">
        <f t="shared" si="19"/>
        <v>0</v>
      </c>
      <c r="K36" s="112">
        <f t="shared" si="16"/>
        <v>0</v>
      </c>
      <c r="L36" s="113">
        <f t="shared" si="20"/>
        <v>0</v>
      </c>
      <c r="M36" s="111">
        <f t="shared" si="21"/>
        <v>0</v>
      </c>
      <c r="N36" s="111">
        <f t="shared" si="22"/>
        <v>0</v>
      </c>
    </row>
    <row r="37" spans="1:14" x14ac:dyDescent="0.25">
      <c r="A37" s="7"/>
      <c r="B37" s="8"/>
      <c r="C37" s="96"/>
      <c r="D37" s="122"/>
      <c r="E37" s="23"/>
      <c r="F37" s="22"/>
      <c r="G37" s="13"/>
      <c r="H37" s="114">
        <f t="shared" si="17"/>
        <v>0</v>
      </c>
      <c r="I37" s="114" t="str">
        <f t="shared" si="18"/>
        <v>No</v>
      </c>
      <c r="J37" s="114">
        <f t="shared" si="19"/>
        <v>0</v>
      </c>
      <c r="K37" s="115">
        <f t="shared" si="16"/>
        <v>0</v>
      </c>
      <c r="L37" s="113">
        <f t="shared" si="20"/>
        <v>0</v>
      </c>
      <c r="M37" s="114">
        <f t="shared" si="21"/>
        <v>0</v>
      </c>
      <c r="N37" s="114">
        <f t="shared" si="22"/>
        <v>0</v>
      </c>
    </row>
    <row r="38" spans="1:14" x14ac:dyDescent="0.25">
      <c r="A38" s="7"/>
      <c r="B38" s="8"/>
      <c r="C38" s="96"/>
      <c r="D38" s="122"/>
      <c r="E38" s="23"/>
      <c r="F38" s="22"/>
      <c r="G38" s="107"/>
      <c r="H38" s="111">
        <f t="shared" si="17"/>
        <v>0</v>
      </c>
      <c r="I38" s="111" t="str">
        <f t="shared" si="18"/>
        <v>No</v>
      </c>
      <c r="J38" s="111">
        <f t="shared" si="19"/>
        <v>0</v>
      </c>
      <c r="K38" s="112">
        <f t="shared" si="16"/>
        <v>0</v>
      </c>
      <c r="L38" s="113">
        <f t="shared" si="20"/>
        <v>0</v>
      </c>
      <c r="M38" s="111">
        <f t="shared" si="21"/>
        <v>0</v>
      </c>
      <c r="N38" s="111">
        <f t="shared" si="22"/>
        <v>0</v>
      </c>
    </row>
    <row r="39" spans="1:14" x14ac:dyDescent="0.25">
      <c r="A39" s="7"/>
      <c r="B39" s="8"/>
      <c r="C39" s="96"/>
      <c r="D39" s="122"/>
      <c r="E39" s="23"/>
      <c r="F39" s="22"/>
      <c r="G39" s="107"/>
      <c r="H39" s="111">
        <f t="shared" si="17"/>
        <v>0</v>
      </c>
      <c r="I39" s="111" t="str">
        <f t="shared" si="18"/>
        <v>No</v>
      </c>
      <c r="J39" s="111">
        <f t="shared" si="19"/>
        <v>0</v>
      </c>
      <c r="K39" s="112">
        <f t="shared" si="16"/>
        <v>0</v>
      </c>
      <c r="L39" s="113">
        <f t="shared" si="20"/>
        <v>0</v>
      </c>
      <c r="M39" s="111">
        <f t="shared" si="21"/>
        <v>0</v>
      </c>
      <c r="N39" s="111">
        <f t="shared" si="22"/>
        <v>0</v>
      </c>
    </row>
    <row r="40" spans="1:14" x14ac:dyDescent="0.25">
      <c r="A40" s="7"/>
      <c r="B40" s="8"/>
      <c r="C40" s="96"/>
      <c r="D40" s="122"/>
      <c r="E40" s="23"/>
      <c r="F40" s="22"/>
      <c r="G40" s="107"/>
      <c r="H40" s="111">
        <f t="shared" si="17"/>
        <v>0</v>
      </c>
      <c r="I40" s="111" t="str">
        <f t="shared" si="18"/>
        <v>No</v>
      </c>
      <c r="J40" s="111">
        <f t="shared" si="19"/>
        <v>0</v>
      </c>
      <c r="K40" s="112">
        <f t="shared" si="16"/>
        <v>0</v>
      </c>
      <c r="L40" s="113">
        <f t="shared" si="20"/>
        <v>0</v>
      </c>
      <c r="M40" s="111">
        <f t="shared" si="21"/>
        <v>0</v>
      </c>
      <c r="N40" s="111">
        <f t="shared" si="22"/>
        <v>0</v>
      </c>
    </row>
    <row r="41" spans="1:14" x14ac:dyDescent="0.25">
      <c r="A41" s="7"/>
      <c r="B41" s="8"/>
      <c r="C41" s="96"/>
      <c r="D41" s="122"/>
      <c r="E41" s="23"/>
      <c r="F41" s="22"/>
      <c r="G41" s="107"/>
      <c r="H41" s="111">
        <f t="shared" si="17"/>
        <v>0</v>
      </c>
      <c r="I41" s="111" t="str">
        <f t="shared" si="18"/>
        <v>No</v>
      </c>
      <c r="J41" s="111">
        <f t="shared" si="19"/>
        <v>0</v>
      </c>
      <c r="K41" s="112">
        <f t="shared" si="16"/>
        <v>0</v>
      </c>
      <c r="L41" s="113">
        <f t="shared" si="20"/>
        <v>0</v>
      </c>
      <c r="M41" s="111">
        <f t="shared" si="21"/>
        <v>0</v>
      </c>
      <c r="N41" s="111">
        <f t="shared" si="22"/>
        <v>0</v>
      </c>
    </row>
    <row r="42" spans="1:14" ht="15.75" thickBot="1" x14ac:dyDescent="0.3">
      <c r="A42" s="7"/>
      <c r="B42" s="8"/>
      <c r="C42" s="96"/>
      <c r="D42" s="122"/>
      <c r="E42" s="23"/>
      <c r="F42" s="22"/>
      <c r="G42" s="13"/>
      <c r="H42" s="118">
        <f t="shared" si="17"/>
        <v>0</v>
      </c>
      <c r="I42" s="119" t="str">
        <f t="shared" si="18"/>
        <v>No</v>
      </c>
      <c r="J42" s="119">
        <f t="shared" si="19"/>
        <v>0</v>
      </c>
      <c r="K42" s="120">
        <f t="shared" si="16"/>
        <v>0</v>
      </c>
      <c r="L42" s="145">
        <f t="shared" si="20"/>
        <v>0</v>
      </c>
      <c r="M42" s="119">
        <f t="shared" si="21"/>
        <v>0</v>
      </c>
      <c r="N42" s="119">
        <f t="shared" si="22"/>
        <v>0</v>
      </c>
    </row>
    <row r="43" spans="1:14" ht="15.75" thickBot="1" x14ac:dyDescent="0.3">
      <c r="A43" s="5" t="s">
        <v>42</v>
      </c>
      <c r="B43" s="6"/>
      <c r="C43" s="98"/>
      <c r="D43" s="125"/>
      <c r="E43" s="66"/>
      <c r="F43" s="94"/>
      <c r="G43" s="20"/>
      <c r="H43" s="82">
        <f>SUM(H33:H39)</f>
        <v>3000</v>
      </c>
      <c r="I43" s="129" t="s">
        <v>68</v>
      </c>
      <c r="J43" s="83">
        <f>SUM(J33:J39)</f>
        <v>3000</v>
      </c>
      <c r="K43" s="83">
        <f>SUM(K33:K39)</f>
        <v>360</v>
      </c>
      <c r="L43" s="83">
        <f>SUM(L33:L39)</f>
        <v>3360</v>
      </c>
      <c r="M43" s="83">
        <f t="shared" ref="M43:N43" si="23">SUM(M33:M39)</f>
        <v>672</v>
      </c>
      <c r="N43" s="83">
        <f t="shared" si="23"/>
        <v>2688</v>
      </c>
    </row>
    <row r="44" spans="1:14" x14ac:dyDescent="0.25">
      <c r="A44" s="52" t="s">
        <v>41</v>
      </c>
      <c r="B44" s="51"/>
      <c r="C44" s="51"/>
      <c r="D44" s="102"/>
      <c r="E44" s="17"/>
      <c r="F44" s="93"/>
      <c r="G44" s="92"/>
      <c r="H44" s="69"/>
      <c r="I44" s="69"/>
      <c r="J44" s="69"/>
      <c r="K44" s="69"/>
      <c r="L44" s="72"/>
      <c r="M44" s="73"/>
      <c r="N44" s="73"/>
    </row>
    <row r="45" spans="1:14" x14ac:dyDescent="0.25">
      <c r="A45" s="9" t="s">
        <v>51</v>
      </c>
      <c r="B45" s="10" t="s">
        <v>52</v>
      </c>
      <c r="C45" s="99">
        <v>1000</v>
      </c>
      <c r="D45" s="126">
        <v>24</v>
      </c>
      <c r="E45" s="18" t="s">
        <v>20</v>
      </c>
      <c r="F45" s="22" t="s">
        <v>25</v>
      </c>
      <c r="G45" s="13" t="s">
        <v>63</v>
      </c>
      <c r="H45" s="111">
        <f>C45*D45</f>
        <v>24000</v>
      </c>
      <c r="I45" s="111" t="str">
        <f>IF(AND(E45="Direct",F45="Yes"), "Yes", "No")</f>
        <v>Yes</v>
      </c>
      <c r="J45" s="111">
        <f>IF(I45="Yes",H45, 0)</f>
        <v>24000</v>
      </c>
      <c r="K45" s="112">
        <f t="shared" ref="K45:K54" si="24">IF(AND(F45="Yes",E45="Direct"),H45*$B$5,0)</f>
        <v>2880</v>
      </c>
      <c r="L45" s="113">
        <f>IF(E45="Direct",SUM(H45+K45),0)</f>
        <v>26880</v>
      </c>
      <c r="M45" s="111">
        <f>IF($B$4="Rural apportionment", 0.2*L45,IF($B$4="Small urban apportionment",0.2*L45,IF($B$4="STBG",0.1027*L45)))</f>
        <v>5376</v>
      </c>
      <c r="N45" s="111">
        <f>L45-M45</f>
        <v>21504</v>
      </c>
    </row>
    <row r="46" spans="1:14" x14ac:dyDescent="0.25">
      <c r="A46" s="9"/>
      <c r="B46" s="10"/>
      <c r="C46" s="99"/>
      <c r="D46" s="126"/>
      <c r="E46" s="18"/>
      <c r="F46" s="22"/>
      <c r="G46" s="13"/>
      <c r="H46" s="111">
        <f t="shared" ref="H46:H54" si="25">C46*D46</f>
        <v>0</v>
      </c>
      <c r="I46" s="111" t="str">
        <f t="shared" ref="I46:I54" si="26">IF(AND(E46="Direct",F46="Yes"), "Yes", "No")</f>
        <v>No</v>
      </c>
      <c r="J46" s="111">
        <f t="shared" ref="J46:J54" si="27">IF(I46="Yes",H46, 0)</f>
        <v>0</v>
      </c>
      <c r="K46" s="112">
        <f t="shared" si="24"/>
        <v>0</v>
      </c>
      <c r="L46" s="113">
        <f t="shared" ref="L46:L54" si="28">IF(E46="Direct",SUM(H46+K46),0)</f>
        <v>0</v>
      </c>
      <c r="M46" s="111">
        <f t="shared" ref="M46:M54" si="29">IF($B$4="Rural apportionment", 0.2*L46,IF($B$4="Small urban apportionment",0.2*L46,IF($B$4="STBG",0.1027*L46)))</f>
        <v>0</v>
      </c>
      <c r="N46" s="111">
        <f t="shared" ref="N46:N54" si="30">L46-M46</f>
        <v>0</v>
      </c>
    </row>
    <row r="47" spans="1:14" x14ac:dyDescent="0.25">
      <c r="A47" s="9"/>
      <c r="B47" s="10"/>
      <c r="C47" s="99"/>
      <c r="D47" s="126"/>
      <c r="E47" s="19"/>
      <c r="F47" s="22"/>
      <c r="G47" s="13"/>
      <c r="H47" s="111">
        <f t="shared" si="25"/>
        <v>0</v>
      </c>
      <c r="I47" s="111" t="str">
        <f t="shared" si="26"/>
        <v>No</v>
      </c>
      <c r="J47" s="111">
        <f t="shared" si="27"/>
        <v>0</v>
      </c>
      <c r="K47" s="112">
        <f t="shared" si="24"/>
        <v>0</v>
      </c>
      <c r="L47" s="113">
        <f t="shared" si="28"/>
        <v>0</v>
      </c>
      <c r="M47" s="111">
        <f t="shared" si="29"/>
        <v>0</v>
      </c>
      <c r="N47" s="111">
        <f t="shared" si="30"/>
        <v>0</v>
      </c>
    </row>
    <row r="48" spans="1:14" x14ac:dyDescent="0.25">
      <c r="A48" s="7"/>
      <c r="B48" s="8"/>
      <c r="C48" s="96"/>
      <c r="D48" s="122"/>
      <c r="E48" s="23"/>
      <c r="F48" s="22"/>
      <c r="G48" s="13"/>
      <c r="H48" s="111">
        <f t="shared" si="25"/>
        <v>0</v>
      </c>
      <c r="I48" s="111" t="str">
        <f t="shared" si="26"/>
        <v>No</v>
      </c>
      <c r="J48" s="111">
        <f t="shared" si="27"/>
        <v>0</v>
      </c>
      <c r="K48" s="112">
        <f t="shared" si="24"/>
        <v>0</v>
      </c>
      <c r="L48" s="113">
        <f t="shared" si="28"/>
        <v>0</v>
      </c>
      <c r="M48" s="111">
        <f t="shared" si="29"/>
        <v>0</v>
      </c>
      <c r="N48" s="111">
        <f t="shared" si="30"/>
        <v>0</v>
      </c>
    </row>
    <row r="49" spans="1:14" x14ac:dyDescent="0.25">
      <c r="A49" s="9"/>
      <c r="B49" s="10"/>
      <c r="C49" s="99"/>
      <c r="D49" s="126"/>
      <c r="E49" s="23"/>
      <c r="F49" s="22"/>
      <c r="G49" s="13"/>
      <c r="H49" s="114">
        <f t="shared" si="25"/>
        <v>0</v>
      </c>
      <c r="I49" s="114" t="str">
        <f t="shared" si="26"/>
        <v>No</v>
      </c>
      <c r="J49" s="114">
        <f t="shared" si="27"/>
        <v>0</v>
      </c>
      <c r="K49" s="115">
        <f t="shared" si="24"/>
        <v>0</v>
      </c>
      <c r="L49" s="113">
        <f t="shared" si="28"/>
        <v>0</v>
      </c>
      <c r="M49" s="114">
        <f t="shared" si="29"/>
        <v>0</v>
      </c>
      <c r="N49" s="114">
        <f t="shared" si="30"/>
        <v>0</v>
      </c>
    </row>
    <row r="50" spans="1:14" x14ac:dyDescent="0.25">
      <c r="A50" s="7"/>
      <c r="B50" s="8"/>
      <c r="C50" s="96"/>
      <c r="D50" s="122"/>
      <c r="E50" s="23"/>
      <c r="F50" s="22"/>
      <c r="G50" s="107"/>
      <c r="H50" s="111">
        <f t="shared" si="25"/>
        <v>0</v>
      </c>
      <c r="I50" s="111" t="str">
        <f t="shared" si="26"/>
        <v>No</v>
      </c>
      <c r="J50" s="111">
        <f t="shared" si="27"/>
        <v>0</v>
      </c>
      <c r="K50" s="112">
        <f t="shared" si="24"/>
        <v>0</v>
      </c>
      <c r="L50" s="113">
        <f t="shared" si="28"/>
        <v>0</v>
      </c>
      <c r="M50" s="111">
        <f t="shared" si="29"/>
        <v>0</v>
      </c>
      <c r="N50" s="111">
        <f t="shared" si="30"/>
        <v>0</v>
      </c>
    </row>
    <row r="51" spans="1:14" x14ac:dyDescent="0.25">
      <c r="A51" s="7"/>
      <c r="B51" s="8"/>
      <c r="C51" s="96"/>
      <c r="D51" s="122"/>
      <c r="E51" s="23"/>
      <c r="F51" s="22"/>
      <c r="G51" s="107"/>
      <c r="H51" s="111">
        <f t="shared" si="25"/>
        <v>0</v>
      </c>
      <c r="I51" s="111" t="str">
        <f t="shared" si="26"/>
        <v>No</v>
      </c>
      <c r="J51" s="111">
        <f t="shared" si="27"/>
        <v>0</v>
      </c>
      <c r="K51" s="112">
        <f t="shared" si="24"/>
        <v>0</v>
      </c>
      <c r="L51" s="113">
        <f t="shared" si="28"/>
        <v>0</v>
      </c>
      <c r="M51" s="111">
        <f t="shared" si="29"/>
        <v>0</v>
      </c>
      <c r="N51" s="111">
        <f t="shared" si="30"/>
        <v>0</v>
      </c>
    </row>
    <row r="52" spans="1:14" x14ac:dyDescent="0.25">
      <c r="A52" s="9"/>
      <c r="B52" s="10"/>
      <c r="C52" s="99"/>
      <c r="D52" s="126"/>
      <c r="E52" s="23"/>
      <c r="F52" s="22"/>
      <c r="G52" s="107"/>
      <c r="H52" s="111">
        <f t="shared" si="25"/>
        <v>0</v>
      </c>
      <c r="I52" s="111" t="str">
        <f t="shared" si="26"/>
        <v>No</v>
      </c>
      <c r="J52" s="111">
        <f t="shared" si="27"/>
        <v>0</v>
      </c>
      <c r="K52" s="112">
        <f t="shared" si="24"/>
        <v>0</v>
      </c>
      <c r="L52" s="113">
        <f t="shared" si="28"/>
        <v>0</v>
      </c>
      <c r="M52" s="111">
        <f t="shared" si="29"/>
        <v>0</v>
      </c>
      <c r="N52" s="111">
        <f t="shared" si="30"/>
        <v>0</v>
      </c>
    </row>
    <row r="53" spans="1:14" x14ac:dyDescent="0.25">
      <c r="A53" s="7"/>
      <c r="B53" s="8"/>
      <c r="C53" s="96"/>
      <c r="D53" s="122"/>
      <c r="E53" s="23"/>
      <c r="F53" s="22"/>
      <c r="G53" s="13"/>
      <c r="H53" s="116">
        <f t="shared" si="25"/>
        <v>0</v>
      </c>
      <c r="I53" s="116" t="str">
        <f t="shared" si="26"/>
        <v>No</v>
      </c>
      <c r="J53" s="116">
        <f t="shared" si="27"/>
        <v>0</v>
      </c>
      <c r="K53" s="117">
        <f t="shared" si="24"/>
        <v>0</v>
      </c>
      <c r="L53" s="113">
        <f t="shared" si="28"/>
        <v>0</v>
      </c>
      <c r="M53" s="116">
        <f t="shared" si="29"/>
        <v>0</v>
      </c>
      <c r="N53" s="116">
        <f t="shared" si="30"/>
        <v>0</v>
      </c>
    </row>
    <row r="54" spans="1:14" ht="15.75" thickBot="1" x14ac:dyDescent="0.3">
      <c r="A54" s="7"/>
      <c r="B54" s="8"/>
      <c r="C54" s="96"/>
      <c r="D54" s="122"/>
      <c r="E54" s="23"/>
      <c r="F54" s="22"/>
      <c r="G54" s="13"/>
      <c r="H54" s="118">
        <f t="shared" si="25"/>
        <v>0</v>
      </c>
      <c r="I54" s="119" t="str">
        <f t="shared" si="26"/>
        <v>No</v>
      </c>
      <c r="J54" s="119">
        <f t="shared" si="27"/>
        <v>0</v>
      </c>
      <c r="K54" s="120">
        <f t="shared" si="24"/>
        <v>0</v>
      </c>
      <c r="L54" s="145">
        <f t="shared" si="28"/>
        <v>0</v>
      </c>
      <c r="M54" s="119">
        <f t="shared" si="29"/>
        <v>0</v>
      </c>
      <c r="N54" s="119">
        <f t="shared" si="30"/>
        <v>0</v>
      </c>
    </row>
    <row r="55" spans="1:14" ht="15.75" thickBot="1" x14ac:dyDescent="0.3">
      <c r="A55" s="5" t="s">
        <v>44</v>
      </c>
      <c r="B55" s="6"/>
      <c r="C55" s="98"/>
      <c r="D55" s="127"/>
      <c r="E55" s="66"/>
      <c r="F55" s="65"/>
      <c r="G55" s="65"/>
      <c r="H55" s="82">
        <f>SUM(H45:H54)</f>
        <v>24000</v>
      </c>
      <c r="I55" s="129" t="s">
        <v>68</v>
      </c>
      <c r="J55" s="82">
        <f t="shared" ref="J55:N55" si="31">SUM(J45:J54)</f>
        <v>24000</v>
      </c>
      <c r="K55" s="82">
        <f t="shared" si="31"/>
        <v>2880</v>
      </c>
      <c r="L55" s="82">
        <f t="shared" si="31"/>
        <v>26880</v>
      </c>
      <c r="M55" s="82">
        <f t="shared" si="31"/>
        <v>5376</v>
      </c>
      <c r="N55" s="82">
        <f t="shared" si="31"/>
        <v>21504</v>
      </c>
    </row>
    <row r="56" spans="1:14" x14ac:dyDescent="0.25">
      <c r="A56" s="52" t="s">
        <v>18</v>
      </c>
      <c r="B56" s="51"/>
      <c r="C56" s="51"/>
      <c r="D56" s="102"/>
      <c r="E56" s="17"/>
      <c r="F56" s="78"/>
      <c r="G56" s="92"/>
      <c r="H56" s="69"/>
      <c r="I56" s="69"/>
      <c r="J56" s="69"/>
      <c r="K56" s="69"/>
      <c r="L56" s="72"/>
      <c r="M56" s="73"/>
      <c r="N56" s="81"/>
    </row>
    <row r="57" spans="1:14" x14ac:dyDescent="0.25">
      <c r="A57" s="9"/>
      <c r="B57" s="10"/>
      <c r="C57" s="99"/>
      <c r="D57" s="126"/>
      <c r="E57" s="18"/>
      <c r="F57" s="22"/>
      <c r="G57" s="13"/>
      <c r="H57" s="111">
        <f>C57*D57</f>
        <v>0</v>
      </c>
      <c r="I57" s="111" t="str">
        <f t="shared" ref="I57:I66" si="32">IF(AND(E57="Direct",F57="Yes"), "Yes", "No")</f>
        <v>No</v>
      </c>
      <c r="J57" s="111">
        <f>IF(I57="Yes",H57, 0)</f>
        <v>0</v>
      </c>
      <c r="K57" s="112">
        <f t="shared" ref="K57:K66" si="33">IF(AND(F57="Yes",E57="Direct"),H57*$B$5,0)</f>
        <v>0</v>
      </c>
      <c r="L57" s="113">
        <f>IF(E57="Direct",SUM(H57+K57),0)</f>
        <v>0</v>
      </c>
      <c r="M57" s="111">
        <f>IF($B$4="Rural apportionment", 0.2*L57,IF($B$4="Small urban apportionment",0.2*L57,IF($B$4="STBG",0.1027*L57)))</f>
        <v>0</v>
      </c>
      <c r="N57" s="111">
        <f>L57-M57</f>
        <v>0</v>
      </c>
    </row>
    <row r="58" spans="1:14" x14ac:dyDescent="0.25">
      <c r="A58" s="9"/>
      <c r="B58" s="10"/>
      <c r="C58" s="99"/>
      <c r="D58" s="126"/>
      <c r="E58" s="18"/>
      <c r="F58" s="22"/>
      <c r="G58" s="13"/>
      <c r="H58" s="111">
        <f t="shared" ref="H58:H66" si="34">C58*D58</f>
        <v>0</v>
      </c>
      <c r="I58" s="111" t="str">
        <f t="shared" si="32"/>
        <v>No</v>
      </c>
      <c r="J58" s="111">
        <f t="shared" ref="J58:J66" si="35">IF(I58="Yes",H58, 0)</f>
        <v>0</v>
      </c>
      <c r="K58" s="112">
        <f t="shared" si="33"/>
        <v>0</v>
      </c>
      <c r="L58" s="113">
        <f t="shared" ref="L58:L66" si="36">IF(E58="Direct",SUM(H58+K58),0)</f>
        <v>0</v>
      </c>
      <c r="M58" s="111">
        <f t="shared" ref="M58:M66" si="37">IF($B$4="Rural apportionment", 0.2*L58,IF($B$4="Small urban apportionment",0.2*L58,IF($B$4="STBG",0.1027*L58)))</f>
        <v>0</v>
      </c>
      <c r="N58" s="111">
        <f t="shared" ref="N58:N66" si="38">L58-M58</f>
        <v>0</v>
      </c>
    </row>
    <row r="59" spans="1:14" x14ac:dyDescent="0.25">
      <c r="A59" s="9"/>
      <c r="B59" s="10"/>
      <c r="C59" s="99"/>
      <c r="D59" s="126"/>
      <c r="E59" s="19"/>
      <c r="F59" s="22"/>
      <c r="G59" s="13"/>
      <c r="H59" s="111">
        <f t="shared" si="34"/>
        <v>0</v>
      </c>
      <c r="I59" s="111" t="str">
        <f t="shared" si="32"/>
        <v>No</v>
      </c>
      <c r="J59" s="111">
        <f t="shared" si="35"/>
        <v>0</v>
      </c>
      <c r="K59" s="112">
        <f t="shared" si="33"/>
        <v>0</v>
      </c>
      <c r="L59" s="113">
        <f t="shared" si="36"/>
        <v>0</v>
      </c>
      <c r="M59" s="111">
        <f t="shared" si="37"/>
        <v>0</v>
      </c>
      <c r="N59" s="111">
        <f t="shared" si="38"/>
        <v>0</v>
      </c>
    </row>
    <row r="60" spans="1:14" x14ac:dyDescent="0.25">
      <c r="A60" s="11"/>
      <c r="B60" s="12"/>
      <c r="C60" s="96"/>
      <c r="D60" s="122"/>
      <c r="E60" s="23"/>
      <c r="F60" s="22"/>
      <c r="G60" s="13"/>
      <c r="H60" s="111">
        <f t="shared" si="34"/>
        <v>0</v>
      </c>
      <c r="I60" s="111" t="str">
        <f t="shared" si="32"/>
        <v>No</v>
      </c>
      <c r="J60" s="111">
        <f t="shared" si="35"/>
        <v>0</v>
      </c>
      <c r="K60" s="112">
        <f t="shared" si="33"/>
        <v>0</v>
      </c>
      <c r="L60" s="113">
        <f t="shared" si="36"/>
        <v>0</v>
      </c>
      <c r="M60" s="111">
        <f t="shared" si="37"/>
        <v>0</v>
      </c>
      <c r="N60" s="111">
        <f t="shared" si="38"/>
        <v>0</v>
      </c>
    </row>
    <row r="61" spans="1:14" x14ac:dyDescent="0.25">
      <c r="A61" s="9"/>
      <c r="B61" s="10"/>
      <c r="C61" s="99"/>
      <c r="D61" s="126"/>
      <c r="E61" s="23"/>
      <c r="F61" s="22"/>
      <c r="G61" s="13"/>
      <c r="H61" s="114">
        <f t="shared" si="34"/>
        <v>0</v>
      </c>
      <c r="I61" s="114" t="str">
        <f t="shared" si="32"/>
        <v>No</v>
      </c>
      <c r="J61" s="114">
        <f t="shared" si="35"/>
        <v>0</v>
      </c>
      <c r="K61" s="115">
        <f t="shared" si="33"/>
        <v>0</v>
      </c>
      <c r="L61" s="113">
        <f t="shared" si="36"/>
        <v>0</v>
      </c>
      <c r="M61" s="114">
        <f t="shared" si="37"/>
        <v>0</v>
      </c>
      <c r="N61" s="114">
        <f t="shared" si="38"/>
        <v>0</v>
      </c>
    </row>
    <row r="62" spans="1:14" x14ac:dyDescent="0.25">
      <c r="A62" s="11"/>
      <c r="B62" s="12"/>
      <c r="C62" s="96"/>
      <c r="D62" s="122"/>
      <c r="E62" s="23"/>
      <c r="F62" s="22"/>
      <c r="G62" s="107"/>
      <c r="H62" s="111">
        <f t="shared" si="34"/>
        <v>0</v>
      </c>
      <c r="I62" s="111" t="str">
        <f t="shared" si="32"/>
        <v>No</v>
      </c>
      <c r="J62" s="111">
        <f t="shared" si="35"/>
        <v>0</v>
      </c>
      <c r="K62" s="112">
        <f t="shared" si="33"/>
        <v>0</v>
      </c>
      <c r="L62" s="113">
        <f t="shared" si="36"/>
        <v>0</v>
      </c>
      <c r="M62" s="111">
        <f t="shared" si="37"/>
        <v>0</v>
      </c>
      <c r="N62" s="111">
        <f t="shared" si="38"/>
        <v>0</v>
      </c>
    </row>
    <row r="63" spans="1:14" x14ac:dyDescent="0.25">
      <c r="A63" s="9"/>
      <c r="B63" s="10"/>
      <c r="C63" s="99"/>
      <c r="D63" s="126"/>
      <c r="E63" s="23"/>
      <c r="F63" s="22"/>
      <c r="G63" s="107"/>
      <c r="H63" s="111">
        <f t="shared" si="34"/>
        <v>0</v>
      </c>
      <c r="I63" s="111" t="str">
        <f t="shared" si="32"/>
        <v>No</v>
      </c>
      <c r="J63" s="111">
        <f t="shared" si="35"/>
        <v>0</v>
      </c>
      <c r="K63" s="112">
        <f t="shared" si="33"/>
        <v>0</v>
      </c>
      <c r="L63" s="113">
        <f t="shared" si="36"/>
        <v>0</v>
      </c>
      <c r="M63" s="111">
        <f t="shared" si="37"/>
        <v>0</v>
      </c>
      <c r="N63" s="111">
        <f t="shared" si="38"/>
        <v>0</v>
      </c>
    </row>
    <row r="64" spans="1:14" x14ac:dyDescent="0.25">
      <c r="A64" s="9"/>
      <c r="B64" s="10"/>
      <c r="C64" s="99"/>
      <c r="D64" s="126"/>
      <c r="E64" s="23"/>
      <c r="F64" s="22"/>
      <c r="G64" s="107"/>
      <c r="H64" s="111">
        <f t="shared" si="34"/>
        <v>0</v>
      </c>
      <c r="I64" s="111" t="str">
        <f t="shared" si="32"/>
        <v>No</v>
      </c>
      <c r="J64" s="111">
        <f t="shared" si="35"/>
        <v>0</v>
      </c>
      <c r="K64" s="112">
        <f t="shared" si="33"/>
        <v>0</v>
      </c>
      <c r="L64" s="113">
        <f t="shared" si="36"/>
        <v>0</v>
      </c>
      <c r="M64" s="111">
        <f t="shared" si="37"/>
        <v>0</v>
      </c>
      <c r="N64" s="111">
        <f t="shared" si="38"/>
        <v>0</v>
      </c>
    </row>
    <row r="65" spans="1:16" x14ac:dyDescent="0.25">
      <c r="A65" s="11"/>
      <c r="B65" s="12"/>
      <c r="C65" s="96"/>
      <c r="D65" s="122"/>
      <c r="E65" s="23"/>
      <c r="F65" s="22"/>
      <c r="G65" s="13"/>
      <c r="H65" s="116">
        <f t="shared" si="34"/>
        <v>0</v>
      </c>
      <c r="I65" s="116" t="str">
        <f t="shared" si="32"/>
        <v>No</v>
      </c>
      <c r="J65" s="116">
        <f t="shared" si="35"/>
        <v>0</v>
      </c>
      <c r="K65" s="117">
        <f t="shared" si="33"/>
        <v>0</v>
      </c>
      <c r="L65" s="113">
        <f t="shared" si="36"/>
        <v>0</v>
      </c>
      <c r="M65" s="116">
        <f t="shared" si="37"/>
        <v>0</v>
      </c>
      <c r="N65" s="116">
        <f t="shared" si="38"/>
        <v>0</v>
      </c>
    </row>
    <row r="66" spans="1:16" ht="15.75" thickBot="1" x14ac:dyDescent="0.3">
      <c r="A66" s="9"/>
      <c r="B66" s="10"/>
      <c r="C66" s="99"/>
      <c r="D66" s="126"/>
      <c r="E66" s="23"/>
      <c r="F66" s="22"/>
      <c r="G66" s="13"/>
      <c r="H66" s="118">
        <f t="shared" si="34"/>
        <v>0</v>
      </c>
      <c r="I66" s="119" t="str">
        <f t="shared" si="32"/>
        <v>No</v>
      </c>
      <c r="J66" s="119">
        <f t="shared" si="35"/>
        <v>0</v>
      </c>
      <c r="K66" s="120">
        <f t="shared" si="33"/>
        <v>0</v>
      </c>
      <c r="L66" s="145">
        <f t="shared" si="36"/>
        <v>0</v>
      </c>
      <c r="M66" s="119">
        <f t="shared" si="37"/>
        <v>0</v>
      </c>
      <c r="N66" s="119">
        <f t="shared" si="38"/>
        <v>0</v>
      </c>
    </row>
    <row r="67" spans="1:16" s="15" customFormat="1" ht="15.75" thickBot="1" x14ac:dyDescent="0.3">
      <c r="A67" s="29" t="s">
        <v>6</v>
      </c>
      <c r="B67" s="30"/>
      <c r="C67" s="100"/>
      <c r="D67" s="128"/>
      <c r="E67" s="67"/>
      <c r="F67" s="64"/>
      <c r="G67" s="63"/>
      <c r="H67" s="82">
        <f>SUM(H57:H66)</f>
        <v>0</v>
      </c>
      <c r="I67" s="129" t="s">
        <v>68</v>
      </c>
      <c r="J67" s="82">
        <f t="shared" ref="J67:N67" si="39">SUM(J57:J66)</f>
        <v>0</v>
      </c>
      <c r="K67" s="82">
        <f t="shared" si="39"/>
        <v>0</v>
      </c>
      <c r="L67" s="82">
        <f t="shared" si="39"/>
        <v>0</v>
      </c>
      <c r="M67" s="82">
        <f t="shared" si="39"/>
        <v>0</v>
      </c>
      <c r="N67" s="82">
        <f t="shared" si="39"/>
        <v>0</v>
      </c>
    </row>
    <row r="68" spans="1:16" s="15" customFormat="1" x14ac:dyDescent="0.25">
      <c r="A68" s="53" t="s">
        <v>47</v>
      </c>
      <c r="B68" s="47"/>
      <c r="C68" s="47"/>
      <c r="D68" s="103"/>
      <c r="E68" s="89"/>
      <c r="F68" s="91"/>
      <c r="G68" s="90"/>
      <c r="H68" s="28"/>
      <c r="I68" s="28"/>
      <c r="J68" s="28"/>
      <c r="K68" s="28"/>
      <c r="L68" s="70"/>
      <c r="M68" s="71"/>
      <c r="N68" s="71"/>
    </row>
    <row r="69" spans="1:16" ht="45" x14ac:dyDescent="0.25">
      <c r="A69" s="9" t="s">
        <v>83</v>
      </c>
      <c r="B69" s="10" t="s">
        <v>53</v>
      </c>
      <c r="C69" s="99">
        <v>30000</v>
      </c>
      <c r="D69" s="126">
        <v>1</v>
      </c>
      <c r="E69" s="18" t="s">
        <v>20</v>
      </c>
      <c r="F69" s="22" t="s">
        <v>25</v>
      </c>
      <c r="G69" s="13" t="s">
        <v>84</v>
      </c>
      <c r="H69" s="111">
        <f t="shared" ref="H69:H78" si="40">C69*D69</f>
        <v>30000</v>
      </c>
      <c r="I69" s="111" t="str">
        <f t="shared" ref="I69:I78" si="41">IF(AND(E69="Direct",F69="Yes"), "Yes", "No")</f>
        <v>Yes</v>
      </c>
      <c r="J69" s="121">
        <f t="shared" ref="J69:J78" si="42">IF(
    $I69 = "Yes",
        IF(
            $H69&lt;50000,
                $H69,
                50000
        ),
    0
)</f>
        <v>30000</v>
      </c>
      <c r="K69" s="112">
        <f>IF(AND(F69="Yes",E69="Direct"),J69*$B$5,0)</f>
        <v>3600</v>
      </c>
      <c r="L69" s="113">
        <f>IF(E69="Direct",SUM(H69+K69),0)</f>
        <v>33600</v>
      </c>
      <c r="M69" s="111">
        <f>IF($B$4="Rural apportionment", 0.2*L69,IF($B$4="Small urban apportionment",0.2*L69,IF($B$4="STBG",0.1027*L69)))</f>
        <v>6720</v>
      </c>
      <c r="N69" s="111">
        <f>L69-M69</f>
        <v>26880</v>
      </c>
      <c r="P69"/>
    </row>
    <row r="70" spans="1:16" x14ac:dyDescent="0.25">
      <c r="A70" s="9"/>
      <c r="B70" s="10"/>
      <c r="C70" s="99"/>
      <c r="D70" s="126"/>
      <c r="E70" s="18"/>
      <c r="F70" s="22"/>
      <c r="G70" s="13"/>
      <c r="H70" s="111">
        <f t="shared" si="40"/>
        <v>0</v>
      </c>
      <c r="I70" s="111" t="str">
        <f t="shared" si="41"/>
        <v>No</v>
      </c>
      <c r="J70" s="121">
        <f t="shared" si="42"/>
        <v>0</v>
      </c>
      <c r="K70" s="112">
        <f t="shared" ref="K70:K78" si="43">IF(AND(F70="Yes",E70="Direct"),J70*$B$5,0)</f>
        <v>0</v>
      </c>
      <c r="L70" s="113">
        <f t="shared" ref="L70:L78" si="44">IF(E70="Direct",SUM(H70+K70),0)</f>
        <v>0</v>
      </c>
      <c r="M70" s="111">
        <f t="shared" ref="M70:M78" si="45">IF($B$4="Rural apportionment", 0.2*L70,IF($B$4="Small urban apportionment",0.2*L70,IF($B$4="STBG",0.1027*L70)))</f>
        <v>0</v>
      </c>
      <c r="N70" s="111">
        <f t="shared" ref="N70:N78" si="46">L70-M70</f>
        <v>0</v>
      </c>
    </row>
    <row r="71" spans="1:16" x14ac:dyDescent="0.25">
      <c r="A71" s="9"/>
      <c r="B71" s="10"/>
      <c r="C71" s="99"/>
      <c r="D71" s="126"/>
      <c r="E71" s="19"/>
      <c r="F71" s="22"/>
      <c r="G71" s="13"/>
      <c r="H71" s="111">
        <f t="shared" si="40"/>
        <v>0</v>
      </c>
      <c r="I71" s="111" t="str">
        <f t="shared" si="41"/>
        <v>No</v>
      </c>
      <c r="J71" s="121">
        <f t="shared" si="42"/>
        <v>0</v>
      </c>
      <c r="K71" s="112">
        <f t="shared" si="43"/>
        <v>0</v>
      </c>
      <c r="L71" s="113">
        <f t="shared" si="44"/>
        <v>0</v>
      </c>
      <c r="M71" s="111">
        <f t="shared" si="45"/>
        <v>0</v>
      </c>
      <c r="N71" s="111">
        <f t="shared" si="46"/>
        <v>0</v>
      </c>
    </row>
    <row r="72" spans="1:16" x14ac:dyDescent="0.25">
      <c r="A72" s="9"/>
      <c r="B72" s="10"/>
      <c r="C72" s="99"/>
      <c r="D72" s="126"/>
      <c r="E72" s="23"/>
      <c r="F72" s="22"/>
      <c r="G72" s="13"/>
      <c r="H72" s="111">
        <f t="shared" si="40"/>
        <v>0</v>
      </c>
      <c r="I72" s="111" t="str">
        <f t="shared" si="41"/>
        <v>No</v>
      </c>
      <c r="J72" s="121">
        <f t="shared" si="42"/>
        <v>0</v>
      </c>
      <c r="K72" s="112">
        <f t="shared" si="43"/>
        <v>0</v>
      </c>
      <c r="L72" s="113">
        <f t="shared" si="44"/>
        <v>0</v>
      </c>
      <c r="M72" s="111">
        <f t="shared" si="45"/>
        <v>0</v>
      </c>
      <c r="N72" s="111">
        <f t="shared" si="46"/>
        <v>0</v>
      </c>
    </row>
    <row r="73" spans="1:16" x14ac:dyDescent="0.25">
      <c r="A73" s="9"/>
      <c r="B73" s="10"/>
      <c r="C73" s="99"/>
      <c r="D73" s="126"/>
      <c r="E73" s="23"/>
      <c r="F73" s="22"/>
      <c r="G73" s="13"/>
      <c r="H73" s="111">
        <f t="shared" si="40"/>
        <v>0</v>
      </c>
      <c r="I73" s="111" t="str">
        <f t="shared" si="41"/>
        <v>No</v>
      </c>
      <c r="J73" s="121">
        <f t="shared" si="42"/>
        <v>0</v>
      </c>
      <c r="K73" s="112">
        <f t="shared" si="43"/>
        <v>0</v>
      </c>
      <c r="L73" s="113">
        <f t="shared" si="44"/>
        <v>0</v>
      </c>
      <c r="M73" s="111">
        <f t="shared" si="45"/>
        <v>0</v>
      </c>
      <c r="N73" s="111">
        <f t="shared" si="46"/>
        <v>0</v>
      </c>
    </row>
    <row r="74" spans="1:16" x14ac:dyDescent="0.25">
      <c r="A74" s="7"/>
      <c r="B74" s="8"/>
      <c r="C74" s="96"/>
      <c r="D74" s="122"/>
      <c r="E74" s="23"/>
      <c r="F74" s="22"/>
      <c r="G74" s="13"/>
      <c r="H74" s="111">
        <f t="shared" si="40"/>
        <v>0</v>
      </c>
      <c r="I74" s="111" t="str">
        <f t="shared" si="41"/>
        <v>No</v>
      </c>
      <c r="J74" s="121">
        <f t="shared" si="42"/>
        <v>0</v>
      </c>
      <c r="K74" s="112">
        <f t="shared" si="43"/>
        <v>0</v>
      </c>
      <c r="L74" s="113">
        <f t="shared" si="44"/>
        <v>0</v>
      </c>
      <c r="M74" s="111">
        <f t="shared" si="45"/>
        <v>0</v>
      </c>
      <c r="N74" s="111">
        <f t="shared" si="46"/>
        <v>0</v>
      </c>
    </row>
    <row r="75" spans="1:16" x14ac:dyDescent="0.25">
      <c r="A75" s="7"/>
      <c r="B75" s="8"/>
      <c r="C75" s="96"/>
      <c r="D75" s="122"/>
      <c r="E75" s="23"/>
      <c r="F75" s="22"/>
      <c r="G75" s="13"/>
      <c r="H75" s="111">
        <f t="shared" si="40"/>
        <v>0</v>
      </c>
      <c r="I75" s="111" t="str">
        <f t="shared" si="41"/>
        <v>No</v>
      </c>
      <c r="J75" s="121">
        <f t="shared" si="42"/>
        <v>0</v>
      </c>
      <c r="K75" s="112">
        <f t="shared" si="43"/>
        <v>0</v>
      </c>
      <c r="L75" s="113">
        <f t="shared" si="44"/>
        <v>0</v>
      </c>
      <c r="M75" s="111">
        <f t="shared" si="45"/>
        <v>0</v>
      </c>
      <c r="N75" s="111">
        <f t="shared" si="46"/>
        <v>0</v>
      </c>
    </row>
    <row r="76" spans="1:16" x14ac:dyDescent="0.25">
      <c r="A76" s="9"/>
      <c r="B76" s="10"/>
      <c r="C76" s="99"/>
      <c r="D76" s="126"/>
      <c r="E76" s="23"/>
      <c r="F76" s="22"/>
      <c r="G76" s="13"/>
      <c r="H76" s="111">
        <f t="shared" si="40"/>
        <v>0</v>
      </c>
      <c r="I76" s="111" t="str">
        <f t="shared" si="41"/>
        <v>No</v>
      </c>
      <c r="J76" s="121">
        <f t="shared" si="42"/>
        <v>0</v>
      </c>
      <c r="K76" s="112">
        <f t="shared" si="43"/>
        <v>0</v>
      </c>
      <c r="L76" s="113">
        <f t="shared" si="44"/>
        <v>0</v>
      </c>
      <c r="M76" s="111">
        <f t="shared" si="45"/>
        <v>0</v>
      </c>
      <c r="N76" s="111">
        <f t="shared" si="46"/>
        <v>0</v>
      </c>
    </row>
    <row r="77" spans="1:16" x14ac:dyDescent="0.25">
      <c r="A77" s="7"/>
      <c r="B77" s="8"/>
      <c r="C77" s="96"/>
      <c r="D77" s="122"/>
      <c r="E77" s="23"/>
      <c r="F77" s="22"/>
      <c r="G77" s="13"/>
      <c r="H77" s="111">
        <f t="shared" si="40"/>
        <v>0</v>
      </c>
      <c r="I77" s="111" t="str">
        <f t="shared" si="41"/>
        <v>No</v>
      </c>
      <c r="J77" s="121">
        <f t="shared" si="42"/>
        <v>0</v>
      </c>
      <c r="K77" s="112">
        <f t="shared" si="43"/>
        <v>0</v>
      </c>
      <c r="L77" s="113">
        <f t="shared" si="44"/>
        <v>0</v>
      </c>
      <c r="M77" s="111">
        <f t="shared" si="45"/>
        <v>0</v>
      </c>
      <c r="N77" s="111">
        <f t="shared" si="46"/>
        <v>0</v>
      </c>
    </row>
    <row r="78" spans="1:16" ht="15.75" thickBot="1" x14ac:dyDescent="0.3">
      <c r="A78" s="7"/>
      <c r="B78" s="8"/>
      <c r="C78" s="96"/>
      <c r="D78" s="122"/>
      <c r="E78" s="23"/>
      <c r="F78" s="22"/>
      <c r="G78" s="13"/>
      <c r="H78" s="111">
        <f t="shared" si="40"/>
        <v>0</v>
      </c>
      <c r="I78" s="111" t="str">
        <f t="shared" si="41"/>
        <v>No</v>
      </c>
      <c r="J78" s="121">
        <f t="shared" si="42"/>
        <v>0</v>
      </c>
      <c r="K78" s="112">
        <f t="shared" si="43"/>
        <v>0</v>
      </c>
      <c r="L78" s="145">
        <f t="shared" si="44"/>
        <v>0</v>
      </c>
      <c r="M78" s="111">
        <f t="shared" si="45"/>
        <v>0</v>
      </c>
      <c r="N78" s="111">
        <f t="shared" si="46"/>
        <v>0</v>
      </c>
    </row>
    <row r="79" spans="1:16" ht="15.75" thickBot="1" x14ac:dyDescent="0.3">
      <c r="A79" s="5" t="s">
        <v>45</v>
      </c>
      <c r="B79" s="6"/>
      <c r="C79" s="98"/>
      <c r="D79" s="125"/>
      <c r="E79" s="66"/>
      <c r="F79" s="94"/>
      <c r="G79" s="20"/>
      <c r="H79" s="106">
        <f>SUM(H69:H78)</f>
        <v>30000</v>
      </c>
      <c r="I79" s="129" t="s">
        <v>68</v>
      </c>
      <c r="J79" s="106">
        <f t="shared" ref="J79:N79" si="47">SUM(J69:J78)</f>
        <v>30000</v>
      </c>
      <c r="K79" s="106">
        <f t="shared" si="47"/>
        <v>3600</v>
      </c>
      <c r="L79" s="106">
        <f t="shared" si="47"/>
        <v>33600</v>
      </c>
      <c r="M79" s="106">
        <f t="shared" si="47"/>
        <v>6720</v>
      </c>
      <c r="N79" s="106">
        <f t="shared" si="47"/>
        <v>26880</v>
      </c>
    </row>
    <row r="80" spans="1:16" s="39" customFormat="1" x14ac:dyDescent="0.25">
      <c r="A80" s="40"/>
      <c r="B80" s="41"/>
      <c r="C80" s="41"/>
      <c r="D80" s="42"/>
      <c r="E80" s="42"/>
      <c r="F80" s="42"/>
      <c r="G80" s="43"/>
      <c r="H80" s="42"/>
      <c r="I80" s="42"/>
      <c r="J80" s="42"/>
      <c r="K80" s="42"/>
      <c r="L80" s="44"/>
      <c r="M80" s="44"/>
      <c r="N80" s="44"/>
    </row>
    <row r="81" spans="1:14" ht="30" x14ac:dyDescent="0.25">
      <c r="A81" s="56"/>
      <c r="B81" s="54"/>
      <c r="G81" s="59"/>
      <c r="H81" s="60" t="s">
        <v>58</v>
      </c>
      <c r="I81" s="60" t="s">
        <v>68</v>
      </c>
      <c r="J81" s="61" t="s">
        <v>61</v>
      </c>
      <c r="K81" s="85" t="s">
        <v>72</v>
      </c>
      <c r="L81" s="60" t="s">
        <v>54</v>
      </c>
      <c r="M81" s="60" t="s">
        <v>59</v>
      </c>
      <c r="N81" s="60" t="s">
        <v>30</v>
      </c>
    </row>
    <row r="82" spans="1:14" ht="15" customHeight="1" x14ac:dyDescent="0.25">
      <c r="A82" s="2"/>
      <c r="B82" s="54"/>
      <c r="G82" s="62" t="s">
        <v>57</v>
      </c>
      <c r="H82" s="84">
        <f>SUM(H79,H67,H55,H43,H31,H19)</f>
        <v>296600</v>
      </c>
      <c r="I82" s="105" t="s">
        <v>68</v>
      </c>
      <c r="J82" s="84">
        <f>SUM(J79,J67,J55,J43,J31,J19)</f>
        <v>190600</v>
      </c>
      <c r="K82" s="86">
        <f>SUM(K79,K67,K55,K43,K31,K19)</f>
        <v>22872</v>
      </c>
      <c r="L82" s="84">
        <f>SUM(L79,L67,L55,L43,L31,L19)</f>
        <v>213472</v>
      </c>
      <c r="M82" s="84">
        <f>SUM(M79,M67,M55,M43,M31,M19)</f>
        <v>42694.400000000001</v>
      </c>
      <c r="N82" s="84">
        <f>SUM(N79,N67,N55,N43,N31,N19)</f>
        <v>170777.60000000001</v>
      </c>
    </row>
  </sheetData>
  <mergeCells count="5">
    <mergeCell ref="A1:N1"/>
    <mergeCell ref="A2:N2"/>
    <mergeCell ref="B3:F3"/>
    <mergeCell ref="B4:F4"/>
    <mergeCell ref="B5:F5"/>
  </mergeCells>
  <dataValidations count="1">
    <dataValidation type="decimal" allowBlank="1" showInputMessage="1" showErrorMessage="1" error="The maximum de minimus indirect cost rate is 15%." sqref="B5:F5" xr:uid="{E5F9890A-0E91-44CA-A01A-046779F4334E}">
      <formula1>0</formula1>
      <formula2>0.15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F019FE4-76BA-43CE-96AD-D543D2803CDB}">
          <x14:formula1>
            <xm:f>'Hidden Dropdown menu'!$C$1:$C$2</xm:f>
          </x14:formula1>
          <xm:sqref>F57:F66 F9:F18 F21:F30 F33:F42 F45:F54 F69:F78</xm:sqref>
        </x14:dataValidation>
        <x14:dataValidation type="list" allowBlank="1" showInputMessage="1" showErrorMessage="1" xr:uid="{8FDF87CE-BDC6-470D-99D7-E8A503A76FCB}">
          <x14:formula1>
            <xm:f>'Hidden Dropdown menu'!$B$1:$B$2</xm:f>
          </x14:formula1>
          <xm:sqref>E57:E66 E9:E18 E21:E30 E33:E42 E45:E54 E69:E78</xm:sqref>
        </x14:dataValidation>
        <x14:dataValidation type="list" allowBlank="1" showInputMessage="1" showErrorMessage="1" xr:uid="{273F480D-7876-49C4-A4A2-7AC2D50ACBE7}">
          <x14:formula1>
            <xm:f>'Hidden Dropdown menu'!$A$1:$A$3</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9"/>
  <sheetViews>
    <sheetView showGridLines="0" zoomScaleNormal="100" workbookViewId="0">
      <selection activeCell="B4" sqref="B4"/>
    </sheetView>
  </sheetViews>
  <sheetFormatPr defaultColWidth="8.85546875" defaultRowHeight="15" customHeight="1" x14ac:dyDescent="0.2"/>
  <cols>
    <col min="1" max="1" width="30.7109375" style="3" customWidth="1"/>
    <col min="2" max="2" width="142.7109375" style="3" customWidth="1"/>
    <col min="3" max="3" width="8.85546875" style="3" customWidth="1"/>
    <col min="4" max="16384" width="8.85546875" style="3"/>
  </cols>
  <sheetData>
    <row r="1" spans="1:2" ht="44.1" customHeight="1" x14ac:dyDescent="0.2">
      <c r="A1" s="179" t="s">
        <v>64</v>
      </c>
      <c r="B1" s="180"/>
    </row>
    <row r="2" spans="1:2" ht="18.75" customHeight="1" x14ac:dyDescent="0.2">
      <c r="A2" s="135" t="s">
        <v>10</v>
      </c>
      <c r="B2" s="136" t="s">
        <v>11</v>
      </c>
    </row>
    <row r="3" spans="1:2" ht="90" x14ac:dyDescent="0.2">
      <c r="A3" s="135" t="s">
        <v>12</v>
      </c>
      <c r="B3" s="136" t="s">
        <v>13</v>
      </c>
    </row>
    <row r="4" spans="1:2" ht="75" x14ac:dyDescent="0.2">
      <c r="A4" s="135" t="s">
        <v>2</v>
      </c>
      <c r="B4" s="136" t="s">
        <v>14</v>
      </c>
    </row>
    <row r="5" spans="1:2" ht="75" x14ac:dyDescent="0.2">
      <c r="A5" s="135" t="s">
        <v>3</v>
      </c>
      <c r="B5" s="136" t="s">
        <v>15</v>
      </c>
    </row>
    <row r="6" spans="1:2" ht="45" x14ac:dyDescent="0.2">
      <c r="A6" s="135" t="s">
        <v>16</v>
      </c>
      <c r="B6" s="136" t="s">
        <v>17</v>
      </c>
    </row>
    <row r="7" spans="1:2" ht="45" x14ac:dyDescent="0.25">
      <c r="A7" s="137" t="s">
        <v>95</v>
      </c>
      <c r="B7" s="138" t="s">
        <v>96</v>
      </c>
    </row>
    <row r="8" spans="1:2" ht="45" x14ac:dyDescent="0.25">
      <c r="A8" s="139" t="s">
        <v>97</v>
      </c>
      <c r="B8" s="140" t="s">
        <v>98</v>
      </c>
    </row>
    <row r="9" spans="1:2" ht="135" x14ac:dyDescent="0.25">
      <c r="A9" s="139" t="s">
        <v>99</v>
      </c>
      <c r="B9" s="140" t="s">
        <v>100</v>
      </c>
    </row>
  </sheetData>
  <mergeCells count="1">
    <mergeCell ref="A1:B1"/>
  </mergeCells>
  <pageMargins left="0.75" right="0.75"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4660-C563-499B-AC9D-6D7D21B43A7C}">
  <dimension ref="A1:C3"/>
  <sheetViews>
    <sheetView workbookViewId="0">
      <selection activeCell="C3" sqref="C3"/>
    </sheetView>
  </sheetViews>
  <sheetFormatPr defaultRowHeight="15" x14ac:dyDescent="0.25"/>
  <cols>
    <col min="1" max="1" width="23.42578125" bestFit="1" customWidth="1"/>
  </cols>
  <sheetData>
    <row r="1" spans="1:3" x14ac:dyDescent="0.25">
      <c r="A1" s="16" t="s">
        <v>7</v>
      </c>
      <c r="B1" s="16" t="s">
        <v>20</v>
      </c>
      <c r="C1" s="16" t="s">
        <v>25</v>
      </c>
    </row>
    <row r="2" spans="1:3" x14ac:dyDescent="0.25">
      <c r="A2" s="16" t="s">
        <v>8</v>
      </c>
      <c r="B2" s="16" t="s">
        <v>21</v>
      </c>
      <c r="C2" s="16" t="s">
        <v>26</v>
      </c>
    </row>
    <row r="3" spans="1:3" x14ac:dyDescent="0.25">
      <c r="A3" s="16"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Form</Publication_x0020_Type>
    <Retention_x0020_Date xmlns="de3da1f1-8f19-4ff9-9b76-47fe9a490803">2028-06-30T07:00:00+00:00</Reten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24D50A-2DC7-4A70-B892-C503BBF7DEE3}"/>
</file>

<file path=customXml/itemProps2.xml><?xml version="1.0" encoding="utf-8"?>
<ds:datastoreItem xmlns:ds="http://schemas.openxmlformats.org/officeDocument/2006/customXml" ds:itemID="{256082F0-6E1B-4A86-A45A-59890E44D495}">
  <ds:schemaRefs>
    <ds:schemaRef ds:uri="http://www.w3.org/XML/1998/namespace"/>
    <ds:schemaRef ds:uri="http://purl.org/dc/terms/"/>
    <ds:schemaRef ds:uri="cac5e169-1586-4457-b43d-5ec592dc073c"/>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71C6F11-0A77-4074-854A-964BA2F7E41B}">
  <ds:schemaRefs>
    <ds:schemaRef ds:uri="http://schemas.microsoft.com/sharepoint/v3/contenttype/forms"/>
  </ds:schemaRefs>
</ds:datastoreItem>
</file>

<file path=docMetadata/LabelInfo.xml><?xml version="1.0" encoding="utf-8"?>
<clbl:labelList xmlns:clbl="http://schemas.microsoft.com/office/2020/mipLabelMetadata">
  <clbl:label id="{c9cf6fe3-5bce-446b-ad70-bd306593eea0}" enabled="1" method="Privileged" siteId="{28b0d013-46bc-4a64-8d86-1c8a31cf59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Instructions</vt:lpstr>
      <vt:lpstr>Budget &amp; Budget Narrative</vt:lpstr>
      <vt:lpstr>EXAMPLE Budget &amp; Budget Narrati</vt:lpstr>
      <vt:lpstr>Budget Definitions</vt:lpstr>
      <vt:lpstr>Hidden Dropdown menu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5310 Indirect Cost Worksheet</dc:title>
  <dc:subject>Funding and Agreement Compliance</dc:subject>
  <dc:creator>ELDERBROCK Evan M</dc:creator>
  <cp:keywords/>
  <dc:description/>
  <cp:lastModifiedBy>ROTH Brian</cp:lastModifiedBy>
  <cp:revision/>
  <dcterms:created xsi:type="dcterms:W3CDTF">2024-04-30T15:46:04Z</dcterms:created>
  <dcterms:modified xsi:type="dcterms:W3CDTF">2026-03-18T21:52:28Z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2024-04-30T15:04:25Z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8ed8cec7-8d5e-402a-b38d-5d4743c67248</vt:lpwstr>
  </property>
  <property fmtid="{D5CDD505-2E9C-101B-9397-08002B2CF9AE}" pid="8" name="MSIP_Label_db79d039-fcd0-4045-9c78-4cfb2eba0904_ContentBits">
    <vt:lpwstr>0</vt:lpwstr>
  </property>
  <property fmtid="{D5CDD505-2E9C-101B-9397-08002B2CF9AE}" pid="9" name="ContentTypeId">
    <vt:lpwstr>0x010100558E4B1655CB0E42A7C97752920E3DCC</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