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6000e\6310Only\ADMINISTRATION\Meetings-PTD\P&amp;I Meetings\2022\01-Jan2022\"/>
    </mc:Choice>
  </mc:AlternateContent>
  <workbookProtection workbookAlgorithmName="SHA-512" workbookHashValue="V39uuKYiZDpSRvgjAT/RyXT+/bqTfMMrO1V3hnLOotixyYcq1HYxKwU9ql1+A9mG53Or2jV/iKJ2rJn5F6QCVw==" workbookSaltValue="cpWq7gYkNPuhx3Vv7IQgJw==" workbookSpinCount="100000" lockStructure="1"/>
  <bookViews>
    <workbookView xWindow="0" yWindow="0" windowWidth="28800" windowHeight="12300"/>
  </bookViews>
  <sheets>
    <sheet name="Page 1" sheetId="1" r:id="rId1"/>
    <sheet name="Page 2" sheetId="2" r:id="rId2"/>
    <sheet name="Page 3" sheetId="3" r:id="rId3"/>
    <sheet name="Summary of Expense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J10" i="2"/>
  <c r="I6" i="1"/>
  <c r="J7" i="1"/>
  <c r="H6" i="1" l="1"/>
  <c r="H9" i="1"/>
  <c r="H8" i="1"/>
  <c r="H7" i="1"/>
  <c r="H6" i="3"/>
  <c r="K10" i="3" s="1"/>
  <c r="H7" i="2"/>
  <c r="J7" i="2" s="1"/>
  <c r="M13" i="3"/>
  <c r="L13" i="3"/>
  <c r="K13" i="3"/>
  <c r="J13" i="3"/>
  <c r="I13" i="3"/>
  <c r="M12" i="3"/>
  <c r="L12" i="3"/>
  <c r="K12" i="3"/>
  <c r="J12" i="3"/>
  <c r="I12" i="3"/>
  <c r="M11" i="3"/>
  <c r="L11" i="3"/>
  <c r="K11" i="3"/>
  <c r="J11" i="3"/>
  <c r="I11" i="3"/>
  <c r="M10" i="3"/>
  <c r="L10" i="3"/>
  <c r="J10" i="3"/>
  <c r="I10" i="3"/>
  <c r="M9" i="3"/>
  <c r="L9" i="3"/>
  <c r="K9" i="3"/>
  <c r="J9" i="3"/>
  <c r="I9" i="3"/>
  <c r="M8" i="3"/>
  <c r="L8" i="3"/>
  <c r="J8" i="3"/>
  <c r="I8" i="3"/>
  <c r="M7" i="3"/>
  <c r="L7" i="3"/>
  <c r="K7" i="3"/>
  <c r="J7" i="3"/>
  <c r="I7" i="3"/>
  <c r="M6" i="3"/>
  <c r="L6" i="3"/>
  <c r="K6" i="3"/>
  <c r="J6" i="3"/>
  <c r="I6" i="3"/>
  <c r="M13" i="2"/>
  <c r="K13" i="2"/>
  <c r="J13" i="2"/>
  <c r="I13" i="2"/>
  <c r="M12" i="2"/>
  <c r="L12" i="2"/>
  <c r="K12" i="2"/>
  <c r="J12" i="2"/>
  <c r="I12" i="2"/>
  <c r="M11" i="2"/>
  <c r="L11" i="2"/>
  <c r="K11" i="2"/>
  <c r="J11" i="2"/>
  <c r="I11" i="2"/>
  <c r="M10" i="2"/>
  <c r="L10" i="2"/>
  <c r="K10" i="2"/>
  <c r="I10" i="2"/>
  <c r="M9" i="2"/>
  <c r="L9" i="2"/>
  <c r="K9" i="2"/>
  <c r="J9" i="2"/>
  <c r="I9" i="2"/>
  <c r="M8" i="2"/>
  <c r="L8" i="2"/>
  <c r="I8" i="2"/>
  <c r="M7" i="2"/>
  <c r="L7" i="2"/>
  <c r="K7" i="2"/>
  <c r="I7" i="2"/>
  <c r="M6" i="2"/>
  <c r="L6" i="2"/>
  <c r="K6" i="2"/>
  <c r="J6" i="2"/>
  <c r="K8" i="2" l="1"/>
  <c r="K8" i="3"/>
  <c r="I11" i="1"/>
  <c r="J11" i="1"/>
  <c r="K11" i="1"/>
  <c r="M11" i="1"/>
  <c r="L11" i="1"/>
  <c r="I7" i="1"/>
  <c r="B4" i="4" s="1"/>
  <c r="M13" i="1"/>
  <c r="M12" i="1"/>
  <c r="B50" i="4" s="1"/>
  <c r="M10" i="1"/>
  <c r="B48" i="4" s="1"/>
  <c r="M9" i="1"/>
  <c r="M8" i="1"/>
  <c r="B46" i="4" s="1"/>
  <c r="M7" i="1"/>
  <c r="B45" i="4" s="1"/>
  <c r="M6" i="1"/>
  <c r="L13" i="1"/>
  <c r="L12" i="1"/>
  <c r="B39" i="4" s="1"/>
  <c r="L10" i="1"/>
  <c r="L9" i="1"/>
  <c r="B36" i="4" s="1"/>
  <c r="L8" i="1"/>
  <c r="B35" i="4" s="1"/>
  <c r="L7" i="1"/>
  <c r="B34" i="4" s="1"/>
  <c r="L6" i="1"/>
  <c r="B33" i="4" s="1"/>
  <c r="K13" i="1"/>
  <c r="K12" i="1"/>
  <c r="B29" i="4" s="1"/>
  <c r="K10" i="1"/>
  <c r="B27" i="4" s="1"/>
  <c r="K9" i="1"/>
  <c r="B26" i="4" s="1"/>
  <c r="K7" i="1"/>
  <c r="K6" i="1"/>
  <c r="B23" i="4" s="1"/>
  <c r="J13" i="1"/>
  <c r="J12" i="1"/>
  <c r="J10" i="1"/>
  <c r="B17" i="4" s="1"/>
  <c r="J9" i="1"/>
  <c r="B16" i="4" s="1"/>
  <c r="J8" i="1"/>
  <c r="J6" i="1"/>
  <c r="B13" i="4" s="1"/>
  <c r="I13" i="1"/>
  <c r="I12" i="1"/>
  <c r="B9" i="4" s="1"/>
  <c r="I10" i="1"/>
  <c r="B7" i="4" s="1"/>
  <c r="I9" i="1"/>
  <c r="I8" i="1"/>
  <c r="B5" i="4" s="1"/>
  <c r="B24" i="4" l="1"/>
  <c r="B47" i="4"/>
  <c r="B44" i="4"/>
  <c r="B6" i="4"/>
  <c r="B19" i="4"/>
  <c r="B61" i="4" s="1"/>
  <c r="B38" i="4"/>
  <c r="B49" i="4"/>
  <c r="B28" i="4"/>
  <c r="B18" i="4"/>
  <c r="B37" i="4"/>
  <c r="B59" i="4" s="1"/>
  <c r="B8" i="4"/>
  <c r="B60" i="4" l="1"/>
  <c r="B51" i="4"/>
  <c r="B58" i="4"/>
  <c r="B40" i="4"/>
  <c r="B3" i="4"/>
  <c r="B14" i="4"/>
  <c r="K8" i="1"/>
  <c r="B25" i="4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8" i="2"/>
  <c r="J8" i="2" s="1"/>
  <c r="B15" i="4" s="1"/>
  <c r="H9" i="2"/>
  <c r="L13" i="2" s="1"/>
  <c r="H6" i="2"/>
  <c r="B57" i="4" l="1"/>
  <c r="B30" i="4"/>
  <c r="B20" i="4"/>
  <c r="B56" i="4"/>
  <c r="B10" i="4"/>
  <c r="B55" i="4"/>
  <c r="H33" i="3"/>
  <c r="H33" i="2"/>
  <c r="H33" i="1"/>
  <c r="B62" i="4" l="1"/>
</calcChain>
</file>

<file path=xl/sharedStrings.xml><?xml version="1.0" encoding="utf-8"?>
<sst xmlns="http://schemas.openxmlformats.org/spreadsheetml/2006/main" count="166" uniqueCount="46">
  <si>
    <t>COVID Expense Report</t>
  </si>
  <si>
    <t>Reimbursement Period</t>
  </si>
  <si>
    <t>Provider:</t>
  </si>
  <si>
    <t>Date</t>
  </si>
  <si>
    <t>Funding Source</t>
  </si>
  <si>
    <t>Expense Class</t>
  </si>
  <si>
    <t xml:space="preserve">Subtotal </t>
  </si>
  <si>
    <t>Total Charges</t>
  </si>
  <si>
    <t>is correct to the best of my knowledge.</t>
  </si>
  <si>
    <r>
      <rPr>
        <b/>
        <sz val="11"/>
        <color theme="1"/>
        <rFont val="Calibri"/>
        <family val="2"/>
        <scheme val="minor"/>
      </rPr>
      <t>Approval:</t>
    </r>
    <r>
      <rPr>
        <sz val="11"/>
        <color theme="1"/>
        <rFont val="Calibri"/>
        <family val="2"/>
        <scheme val="minor"/>
      </rPr>
      <t xml:space="preserve"> By checking this box </t>
    </r>
    <r>
      <rPr>
        <sz val="11"/>
        <color theme="1"/>
        <rFont val="Calibri"/>
        <family val="2"/>
      </rPr>
      <t xml:space="preserve">□ or signing below, I certify that I am authorized representative; this document </t>
    </r>
  </si>
  <si>
    <t xml:space="preserve">Print Name, Title </t>
  </si>
  <si>
    <t>Signature</t>
  </si>
  <si>
    <t>CARES Formula</t>
  </si>
  <si>
    <t>CARES Needs Based</t>
  </si>
  <si>
    <t xml:space="preserve">ARP </t>
  </si>
  <si>
    <t>Equipment</t>
  </si>
  <si>
    <t>Sanitation</t>
  </si>
  <si>
    <t>Payroll</t>
  </si>
  <si>
    <t>Non Paryroll OPS</t>
  </si>
  <si>
    <t>PPE</t>
  </si>
  <si>
    <t>Capital &amp; PM</t>
  </si>
  <si>
    <t>Other</t>
  </si>
  <si>
    <t>Sheet 1 of X</t>
  </si>
  <si>
    <t>Sheet 2 of X</t>
  </si>
  <si>
    <t>Sheet 3 of X</t>
  </si>
  <si>
    <t>Report Total</t>
  </si>
  <si>
    <t>Total</t>
  </si>
  <si>
    <t>CRRSAA</t>
  </si>
  <si>
    <t>Administration</t>
  </si>
  <si>
    <t>CRSSAA</t>
  </si>
  <si>
    <t xml:space="preserve">Expense </t>
  </si>
  <si>
    <t>CARES Need</t>
  </si>
  <si>
    <t>ARP</t>
  </si>
  <si>
    <t>Non Payroll OPS</t>
  </si>
  <si>
    <t>CARES F</t>
  </si>
  <si>
    <t>CARES N</t>
  </si>
  <si>
    <t>Non-payroll ops</t>
  </si>
  <si>
    <t>Capital PM</t>
  </si>
  <si>
    <t>PTDCOVID</t>
  </si>
  <si>
    <t>Quantity*</t>
  </si>
  <si>
    <t>Cost*</t>
  </si>
  <si>
    <t>Expense Class*</t>
  </si>
  <si>
    <t>Brief Description*</t>
  </si>
  <si>
    <t>Funding Source*</t>
  </si>
  <si>
    <t>Date*</t>
  </si>
  <si>
    <t>* Denotes Required 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</si>
</sst>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9" fillId="4" borderId="0" xfId="0" applyFont="1" applyFill="1" applyAlignment="1">
      <alignment horizontal="centerContinuous"/>
    </xf>
    <xf numFmtId="0" fontId="9" fillId="3" borderId="0" xfId="0" applyFont="1" applyFill="1" applyAlignment="1">
      <alignment horizontal="centerContinuous"/>
    </xf>
    <xf numFmtId="0" fontId="9" fillId="5" borderId="0" xfId="0" applyFont="1" applyFill="1" applyAlignment="1">
      <alignment horizontal="centerContinuous"/>
    </xf>
    <xf numFmtId="0" fontId="0" fillId="0" borderId="0" xfId="0" applyAlignment="1">
      <alignment horizontal="right"/>
    </xf>
    <xf numFmtId="44" fontId="0" fillId="0" borderId="0" xfId="1" applyFont="1"/>
    <xf numFmtId="0" fontId="5" fillId="0" borderId="0" xfId="0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centerContinuous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3" fillId="0" borderId="0" xfId="0" applyFont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0" fillId="0" borderId="2" xfId="0" applyBorder="1" applyProtection="1"/>
    <xf numFmtId="0" fontId="0" fillId="0" borderId="0" xfId="0" applyBorder="1" applyProtection="1"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4" fontId="0" fillId="0" borderId="2" xfId="1" applyFont="1" applyBorder="1" applyProtection="1"/>
    <xf numFmtId="44" fontId="4" fillId="2" borderId="2" xfId="1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2" name="Table2" displayName="Table2" ref="A72:A80" totalsRowShown="0">
  <autoFilter ref="A72:A80"/>
  <tableColumns count="1">
    <tableColumn id="1" name="Expense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82:A87" totalsRowShown="0">
  <autoFilter ref="A82:A87"/>
  <tableColumns count="1">
    <tableColumn id="1" name="Funding Sour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"/>
  <sheetViews>
    <sheetView tabSelected="1" view="pageBreakPreview" zoomScaleNormal="100" zoomScaleSheetLayoutView="100" workbookViewId="0">
      <selection activeCell="H6" sqref="H6"/>
    </sheetView>
  </sheetViews>
  <sheetFormatPr defaultRowHeight="15" x14ac:dyDescent="0.25"/>
  <cols>
    <col min="1" max="1" width="3.140625" style="15" customWidth="1"/>
    <col min="2" max="2" width="10.5703125" style="15" customWidth="1"/>
    <col min="3" max="3" width="23.7109375" style="15" customWidth="1"/>
    <col min="4" max="4" width="30.85546875" style="15" customWidth="1"/>
    <col min="5" max="5" width="20.28515625" style="15" customWidth="1"/>
    <col min="6" max="6" width="10.85546875" style="15" customWidth="1"/>
    <col min="7" max="7" width="18.85546875" style="15" customWidth="1"/>
    <col min="8" max="8" width="14.5703125" style="15" customWidth="1"/>
    <col min="9" max="9" width="8.42578125" style="15" customWidth="1"/>
    <col min="10" max="13" width="9.140625" style="15" customWidth="1"/>
    <col min="14" max="14" width="15.28515625" style="15" bestFit="1" customWidth="1"/>
    <col min="15" max="16384" width="9.140625" style="15"/>
  </cols>
  <sheetData>
    <row r="1" spans="2:19" ht="33.75" x14ac:dyDescent="0.5">
      <c r="B1" s="6" t="s">
        <v>0</v>
      </c>
      <c r="C1" s="6"/>
      <c r="D1" s="6"/>
      <c r="E1" s="6"/>
      <c r="F1" s="6"/>
      <c r="G1" s="7" t="s">
        <v>22</v>
      </c>
    </row>
    <row r="3" spans="2:19" x14ac:dyDescent="0.25">
      <c r="B3" s="8" t="s">
        <v>2</v>
      </c>
      <c r="C3" s="9"/>
      <c r="D3" s="9"/>
      <c r="E3" s="10" t="s">
        <v>1</v>
      </c>
      <c r="F3" s="11"/>
      <c r="G3" s="9"/>
      <c r="H3" s="9"/>
      <c r="L3" s="25"/>
      <c r="M3" s="25"/>
      <c r="N3" s="25"/>
    </row>
    <row r="4" spans="2:19" x14ac:dyDescent="0.25">
      <c r="B4" s="15" t="s">
        <v>45</v>
      </c>
    </row>
    <row r="5" spans="2:19" ht="24.75" customHeight="1" x14ac:dyDescent="0.25">
      <c r="B5" s="12" t="s">
        <v>44</v>
      </c>
      <c r="C5" s="12" t="s">
        <v>43</v>
      </c>
      <c r="D5" s="12" t="s">
        <v>42</v>
      </c>
      <c r="E5" s="12" t="s">
        <v>41</v>
      </c>
      <c r="F5" s="12" t="s">
        <v>39</v>
      </c>
      <c r="G5" s="12" t="s">
        <v>40</v>
      </c>
      <c r="H5" s="12" t="s">
        <v>6</v>
      </c>
      <c r="I5" s="12" t="s">
        <v>34</v>
      </c>
      <c r="J5" s="12" t="s">
        <v>35</v>
      </c>
      <c r="K5" s="12" t="s">
        <v>29</v>
      </c>
      <c r="L5" s="12" t="s">
        <v>32</v>
      </c>
      <c r="M5" s="12" t="s">
        <v>21</v>
      </c>
      <c r="N5" s="12" t="s">
        <v>5</v>
      </c>
      <c r="O5" s="26"/>
      <c r="P5" s="27"/>
      <c r="Q5" s="27"/>
      <c r="R5" s="27"/>
      <c r="S5" s="27"/>
    </row>
    <row r="6" spans="2:19" ht="24.75" customHeight="1" x14ac:dyDescent="0.25">
      <c r="B6" s="13"/>
      <c r="C6" s="14"/>
      <c r="D6" s="14"/>
      <c r="E6" s="14"/>
      <c r="F6" s="14"/>
      <c r="G6" s="14"/>
      <c r="H6" s="28">
        <f>F6*G6</f>
        <v>0</v>
      </c>
      <c r="I6" s="24">
        <f>SUMIFS($H6:$H32,$C6:$C32,"CARES Formula",$E6:$E32,"Equipment")</f>
        <v>0</v>
      </c>
      <c r="J6" s="24">
        <f>SUMIFS($H6:$H32,$C6:$C32,"CARES Need",$E6:$E32,"Equipment")</f>
        <v>0</v>
      </c>
      <c r="K6" s="24">
        <f>SUMIFS($H6:$H32,$C6:$C32,"CRSSAA",$E6:$E32,"Equipment")</f>
        <v>0</v>
      </c>
      <c r="L6" s="24">
        <f>SUMIFS($H6:$H32,$C6:$C32,"ARP",$E6:$E32,"Equipment")</f>
        <v>0</v>
      </c>
      <c r="M6" s="24">
        <f>SUMIFS($H6:$H32,$C6:$C32,"Other",$E6:$E32,"Equipment")</f>
        <v>0</v>
      </c>
      <c r="N6" s="12" t="s">
        <v>15</v>
      </c>
    </row>
    <row r="7" spans="2:19" ht="24.75" customHeight="1" x14ac:dyDescent="0.25">
      <c r="B7" s="14"/>
      <c r="C7" s="14"/>
      <c r="D7" s="14"/>
      <c r="E7" s="14"/>
      <c r="F7" s="14"/>
      <c r="G7" s="14"/>
      <c r="H7" s="28">
        <f t="shared" ref="H7:H32" si="0">F7*G7</f>
        <v>0</v>
      </c>
      <c r="I7" s="24">
        <f>SUMIFS($H6:$H32,$C6:$C32,"CARES Formula",$E6:$E32,"Sanitation")</f>
        <v>0</v>
      </c>
      <c r="J7" s="24">
        <f>SUMIFS($H6:$H32,$C6:$C32,"CARES Need",$E6:$E32,"Sanitation")</f>
        <v>0</v>
      </c>
      <c r="K7" s="24">
        <f>SUMIFS($H6:$H32,$C6:$C32,"CRSSAA",$E6:$E32,"Sanitation")</f>
        <v>0</v>
      </c>
      <c r="L7" s="24">
        <f>SUMIFS($H6:$H32,$C6:$C32,"ARP",$E6:$E32,"Sanitation")</f>
        <v>0</v>
      </c>
      <c r="M7" s="24">
        <f>SUMIFS($H6:$H32,$C6:$C32,"Other",$E6:$E32,"Sanitation")</f>
        <v>0</v>
      </c>
      <c r="N7" s="12" t="s">
        <v>16</v>
      </c>
    </row>
    <row r="8" spans="2:19" ht="24.75" customHeight="1" x14ac:dyDescent="0.25">
      <c r="B8" s="14"/>
      <c r="C8" s="14"/>
      <c r="D8" s="14"/>
      <c r="E8" s="14"/>
      <c r="F8" s="14"/>
      <c r="G8" s="14"/>
      <c r="H8" s="28">
        <f t="shared" si="0"/>
        <v>0</v>
      </c>
      <c r="I8" s="24">
        <f>SUMIFS($H6:$H32,$C6:$C32,"CARES Formula",$E6:$E32,"Payroll")</f>
        <v>0</v>
      </c>
      <c r="J8" s="24">
        <f>SUMIFS($H6:$H32,$C6:$C32,"CARES Need",$E6:$E32,"Payroll")</f>
        <v>0</v>
      </c>
      <c r="K8" s="24">
        <f>SUMIFS($H6:$H32,$C6:$C32,"CRSSAA",$E6:$E32,"Payroll")</f>
        <v>0</v>
      </c>
      <c r="L8" s="24">
        <f>SUMIFS($H6:$H32,$C6:$C32,"ARP",$E6:$E32,"Payroll")</f>
        <v>0</v>
      </c>
      <c r="M8" s="24">
        <f>SUMIFS($H6:$H32,$C6:$C32,"Other",$E6:$E32,"Payroll")</f>
        <v>0</v>
      </c>
      <c r="N8" s="12" t="s">
        <v>17</v>
      </c>
    </row>
    <row r="9" spans="2:19" ht="24.75" customHeight="1" x14ac:dyDescent="0.25">
      <c r="B9" s="14"/>
      <c r="C9" s="14"/>
      <c r="D9" s="14"/>
      <c r="E9" s="14"/>
      <c r="F9" s="14"/>
      <c r="G9" s="14"/>
      <c r="H9" s="28">
        <f t="shared" si="0"/>
        <v>0</v>
      </c>
      <c r="I9" s="24">
        <f>SUMIFS($H6:$H32,$C6:$C32,"CARES Formula",$E6:$E32,"Non Payroll OPS")</f>
        <v>0</v>
      </c>
      <c r="J9" s="24">
        <f>SUMIFS($H6:$H32,$C6:$C32,"CARES Need",$E6:$E32,"Non Payroll OPS")</f>
        <v>0</v>
      </c>
      <c r="K9" s="24">
        <f>SUMIFS($H6:$H32,$C6:$C32,"CRSSAA",$E6:$E32,"Non Payroll OPS")</f>
        <v>0</v>
      </c>
      <c r="L9" s="24">
        <f>SUMIFS($H6:$H32,$C6:$C32,"ARP",$E6:$E32,"Non Payroll OPS")</f>
        <v>0</v>
      </c>
      <c r="M9" s="24">
        <f>SUMIFS($H6:$H32,$C6:$C32,"Other",$E6:$E32,"Non Payroll OPS")</f>
        <v>0</v>
      </c>
      <c r="N9" s="12" t="s">
        <v>36</v>
      </c>
    </row>
    <row r="10" spans="2:19" ht="24.75" customHeight="1" x14ac:dyDescent="0.25">
      <c r="B10" s="14"/>
      <c r="C10" s="14"/>
      <c r="D10" s="14"/>
      <c r="E10" s="14"/>
      <c r="F10" s="14"/>
      <c r="G10" s="14"/>
      <c r="H10" s="28">
        <f t="shared" si="0"/>
        <v>0</v>
      </c>
      <c r="I10" s="24">
        <f>SUMIFS($H6:$H32,$C6:$C32,"CARES Formula",$E6:$E32,"PPE")</f>
        <v>0</v>
      </c>
      <c r="J10" s="24">
        <f>SUMIFS($H6:$H32,$C6:$C32,"CARES Need",$E6:$E32,"PPE")</f>
        <v>0</v>
      </c>
      <c r="K10" s="24">
        <f>SUMIFS($H6:$H32,$C6:$C32,"CRSSAA",$E6:$E32,"PPE")</f>
        <v>0</v>
      </c>
      <c r="L10" s="24">
        <f>SUMIFS($H6:$H32,$C6:$C32,"ARP",$E6:$E32,"PPE")</f>
        <v>0</v>
      </c>
      <c r="M10" s="24">
        <f>SUMIFS($H6:$H32,$C6:$C32,"Other",$E6:$E32,"PPE")</f>
        <v>0</v>
      </c>
      <c r="N10" s="12" t="s">
        <v>19</v>
      </c>
    </row>
    <row r="11" spans="2:19" ht="24.75" customHeight="1" x14ac:dyDescent="0.25">
      <c r="B11" s="14"/>
      <c r="C11" s="14"/>
      <c r="D11" s="14"/>
      <c r="E11" s="14"/>
      <c r="F11" s="14"/>
      <c r="G11" s="14"/>
      <c r="H11" s="28">
        <f t="shared" si="0"/>
        <v>0</v>
      </c>
      <c r="I11" s="24">
        <f>SUMIFS($H6:$H32,$C6:$C32,"CARES Formula",$E6:$E32,"Capital &amp; PM")</f>
        <v>0</v>
      </c>
      <c r="J11" s="24">
        <f>SUMIFS($H6:$H32,$C6:$C32,"CARES Need",$E6:$E32,"Capital &amp; PM")</f>
        <v>0</v>
      </c>
      <c r="K11" s="24">
        <f>SUMIFS($H6:$H32,$C6:$C32,"CRSSAA",$E6:$E32,"Capital &amp; PM")</f>
        <v>0</v>
      </c>
      <c r="L11" s="24">
        <f>SUMIFS($H6:$H32,$C6:$C32,"ARP",$E6:$E32,"Capital &amp; PM")</f>
        <v>0</v>
      </c>
      <c r="M11" s="24">
        <f>SUMIFS($H6:$H32,$C6:$C32,"Other",$E6:$E32,"Capital &amp; PM")</f>
        <v>0</v>
      </c>
      <c r="N11" s="12" t="s">
        <v>37</v>
      </c>
    </row>
    <row r="12" spans="2:19" ht="24.75" customHeight="1" x14ac:dyDescent="0.25">
      <c r="B12" s="14"/>
      <c r="C12" s="14"/>
      <c r="D12" s="14"/>
      <c r="E12" s="14"/>
      <c r="F12" s="14"/>
      <c r="G12" s="14"/>
      <c r="H12" s="28">
        <f t="shared" si="0"/>
        <v>0</v>
      </c>
      <c r="I12" s="24">
        <f>SUMIFS($H6:$H32,$C6:$C32,"CARES Formula",$E6:$E32,"Administration")</f>
        <v>0</v>
      </c>
      <c r="J12" s="24">
        <f>SUMIFS($H6:$H32,$C6:$C32,"CARES FormulaNeed",$E6:$E32,"Administration")</f>
        <v>0</v>
      </c>
      <c r="K12" s="24">
        <f>SUMIFS($H6:$H32,$C6:$C32,"CRSSAA",$E6:$E32,"Administration")</f>
        <v>0</v>
      </c>
      <c r="L12" s="24">
        <f>SUMIFS($H12:$H38,$C12:$C38,"ARP",$E12:$E38,"Administration")</f>
        <v>0</v>
      </c>
      <c r="M12" s="24">
        <f>SUMIFS($H6:$H32,$C6:$C32,"Other",$E6:$E32,"Administration")</f>
        <v>0</v>
      </c>
      <c r="N12" s="12" t="s">
        <v>28</v>
      </c>
    </row>
    <row r="13" spans="2:19" ht="24.75" customHeight="1" x14ac:dyDescent="0.25">
      <c r="B13" s="14"/>
      <c r="C13" s="14"/>
      <c r="D13" s="14"/>
      <c r="E13" s="14"/>
      <c r="F13" s="14"/>
      <c r="G13" s="14"/>
      <c r="H13" s="28">
        <f t="shared" si="0"/>
        <v>0</v>
      </c>
      <c r="I13" s="24">
        <f>SUMIFS($H6:$H32,$C6:$C32,"CARES Formula",$E6:$E32,"Other")</f>
        <v>0</v>
      </c>
      <c r="J13" s="24">
        <f>SUMIFS($H6:$H32,$C6:$C32,"CARES Need",$E6:$E32,"Other")</f>
        <v>0</v>
      </c>
      <c r="K13" s="24">
        <f>SUMIFS($H6:$H32,$C6:$C32,"CRSSAA",$E6:$E32,"Other")</f>
        <v>0</v>
      </c>
      <c r="L13" s="24">
        <f>SUMIFS($H6:$H32,$C6:$C32,"ARP",$E6:$E32,"Other")</f>
        <v>0</v>
      </c>
      <c r="M13" s="24">
        <f>SUMIFS($H6:$H32,$C6:$C32,"Other",$E6:$E32,"Other")</f>
        <v>0</v>
      </c>
      <c r="N13" s="12" t="s">
        <v>21</v>
      </c>
    </row>
    <row r="14" spans="2:19" ht="24.75" customHeight="1" x14ac:dyDescent="0.25">
      <c r="B14" s="14"/>
      <c r="C14" s="14"/>
      <c r="D14" s="14"/>
      <c r="E14" s="14"/>
      <c r="F14" s="14"/>
      <c r="G14" s="14"/>
      <c r="H14" s="28">
        <f t="shared" si="0"/>
        <v>0</v>
      </c>
    </row>
    <row r="15" spans="2:19" ht="24.75" customHeight="1" x14ac:dyDescent="0.25">
      <c r="B15" s="14"/>
      <c r="C15" s="14"/>
      <c r="D15" s="14"/>
      <c r="E15" s="14"/>
      <c r="F15" s="14"/>
      <c r="G15" s="14"/>
      <c r="H15" s="28">
        <f t="shared" si="0"/>
        <v>0</v>
      </c>
    </row>
    <row r="16" spans="2:19" ht="24.75" customHeight="1" x14ac:dyDescent="0.25">
      <c r="B16" s="14"/>
      <c r="C16" s="14"/>
      <c r="D16" s="14"/>
      <c r="E16" s="14"/>
      <c r="F16" s="14"/>
      <c r="G16" s="14"/>
      <c r="H16" s="28">
        <f t="shared" si="0"/>
        <v>0</v>
      </c>
    </row>
    <row r="17" spans="2:8" ht="24.75" customHeight="1" x14ac:dyDescent="0.25">
      <c r="B17" s="14"/>
      <c r="C17" s="14"/>
      <c r="D17" s="14"/>
      <c r="E17" s="14"/>
      <c r="F17" s="14"/>
      <c r="G17" s="14"/>
      <c r="H17" s="28">
        <f t="shared" si="0"/>
        <v>0</v>
      </c>
    </row>
    <row r="18" spans="2:8" ht="24.75" customHeight="1" x14ac:dyDescent="0.25">
      <c r="B18" s="14"/>
      <c r="C18" s="14"/>
      <c r="D18" s="14"/>
      <c r="E18" s="14"/>
      <c r="F18" s="14"/>
      <c r="G18" s="14"/>
      <c r="H18" s="28">
        <f t="shared" si="0"/>
        <v>0</v>
      </c>
    </row>
    <row r="19" spans="2:8" ht="24.75" customHeight="1" x14ac:dyDescent="0.25">
      <c r="B19" s="14"/>
      <c r="C19" s="14"/>
      <c r="D19" s="14"/>
      <c r="E19" s="14"/>
      <c r="F19" s="14"/>
      <c r="G19" s="14"/>
      <c r="H19" s="28">
        <f t="shared" si="0"/>
        <v>0</v>
      </c>
    </row>
    <row r="20" spans="2:8" ht="24.75" customHeight="1" x14ac:dyDescent="0.25">
      <c r="B20" s="14"/>
      <c r="C20" s="14"/>
      <c r="D20" s="14"/>
      <c r="E20" s="14"/>
      <c r="F20" s="14"/>
      <c r="G20" s="14"/>
      <c r="H20" s="28">
        <f t="shared" si="0"/>
        <v>0</v>
      </c>
    </row>
    <row r="21" spans="2:8" ht="24.75" customHeight="1" x14ac:dyDescent="0.25">
      <c r="B21" s="14"/>
      <c r="C21" s="14"/>
      <c r="D21" s="14"/>
      <c r="E21" s="14"/>
      <c r="F21" s="14"/>
      <c r="G21" s="14"/>
      <c r="H21" s="28">
        <f t="shared" si="0"/>
        <v>0</v>
      </c>
    </row>
    <row r="22" spans="2:8" ht="24.75" customHeight="1" x14ac:dyDescent="0.25">
      <c r="B22" s="14"/>
      <c r="C22" s="14"/>
      <c r="D22" s="14"/>
      <c r="E22" s="14"/>
      <c r="F22" s="14"/>
      <c r="G22" s="14"/>
      <c r="H22" s="28">
        <f t="shared" si="0"/>
        <v>0</v>
      </c>
    </row>
    <row r="23" spans="2:8" ht="24.75" customHeight="1" x14ac:dyDescent="0.25">
      <c r="B23" s="14"/>
      <c r="C23" s="14"/>
      <c r="D23" s="14"/>
      <c r="E23" s="14"/>
      <c r="F23" s="14"/>
      <c r="G23" s="14"/>
      <c r="H23" s="28">
        <f t="shared" si="0"/>
        <v>0</v>
      </c>
    </row>
    <row r="24" spans="2:8" ht="24.75" customHeight="1" x14ac:dyDescent="0.25">
      <c r="B24" s="14"/>
      <c r="C24" s="14"/>
      <c r="D24" s="14"/>
      <c r="E24" s="14"/>
      <c r="F24" s="14"/>
      <c r="G24" s="14"/>
      <c r="H24" s="28">
        <f t="shared" si="0"/>
        <v>0</v>
      </c>
    </row>
    <row r="25" spans="2:8" ht="24.75" customHeight="1" x14ac:dyDescent="0.25">
      <c r="B25" s="14"/>
      <c r="C25" s="14"/>
      <c r="D25" s="14"/>
      <c r="E25" s="14"/>
      <c r="F25" s="14"/>
      <c r="G25" s="14"/>
      <c r="H25" s="28">
        <f t="shared" si="0"/>
        <v>0</v>
      </c>
    </row>
    <row r="26" spans="2:8" ht="24.75" customHeight="1" x14ac:dyDescent="0.25">
      <c r="B26" s="14"/>
      <c r="C26" s="14"/>
      <c r="D26" s="14"/>
      <c r="E26" s="14"/>
      <c r="F26" s="14"/>
      <c r="G26" s="14"/>
      <c r="H26" s="28">
        <f t="shared" si="0"/>
        <v>0</v>
      </c>
    </row>
    <row r="27" spans="2:8" ht="24.75" customHeight="1" x14ac:dyDescent="0.25">
      <c r="B27" s="14"/>
      <c r="C27" s="14"/>
      <c r="D27" s="14"/>
      <c r="E27" s="14"/>
      <c r="F27" s="14"/>
      <c r="G27" s="14"/>
      <c r="H27" s="28">
        <f t="shared" si="0"/>
        <v>0</v>
      </c>
    </row>
    <row r="28" spans="2:8" ht="24.75" customHeight="1" x14ac:dyDescent="0.25">
      <c r="B28" s="14"/>
      <c r="C28" s="14"/>
      <c r="D28" s="14"/>
      <c r="E28" s="14"/>
      <c r="F28" s="14"/>
      <c r="G28" s="14"/>
      <c r="H28" s="28">
        <f t="shared" si="0"/>
        <v>0</v>
      </c>
    </row>
    <row r="29" spans="2:8" ht="24.75" customHeight="1" x14ac:dyDescent="0.25">
      <c r="B29" s="14"/>
      <c r="C29" s="14"/>
      <c r="D29" s="14"/>
      <c r="E29" s="14"/>
      <c r="F29" s="14"/>
      <c r="G29" s="14"/>
      <c r="H29" s="28">
        <f t="shared" si="0"/>
        <v>0</v>
      </c>
    </row>
    <row r="30" spans="2:8" ht="24.75" customHeight="1" x14ac:dyDescent="0.25">
      <c r="B30" s="14"/>
      <c r="C30" s="14"/>
      <c r="D30" s="14"/>
      <c r="E30" s="14"/>
      <c r="F30" s="14"/>
      <c r="G30" s="14"/>
      <c r="H30" s="28">
        <f t="shared" si="0"/>
        <v>0</v>
      </c>
    </row>
    <row r="31" spans="2:8" ht="24.75" customHeight="1" x14ac:dyDescent="0.25">
      <c r="B31" s="14"/>
      <c r="C31" s="14"/>
      <c r="D31" s="14"/>
      <c r="E31" s="14"/>
      <c r="F31" s="14"/>
      <c r="G31" s="14"/>
      <c r="H31" s="28">
        <f t="shared" si="0"/>
        <v>0</v>
      </c>
    </row>
    <row r="32" spans="2:8" ht="24.75" customHeight="1" x14ac:dyDescent="0.25">
      <c r="B32" s="14"/>
      <c r="C32" s="14"/>
      <c r="D32" s="14"/>
      <c r="E32" s="14"/>
      <c r="F32" s="14"/>
      <c r="G32" s="14"/>
      <c r="H32" s="28">
        <f t="shared" si="0"/>
        <v>0</v>
      </c>
    </row>
    <row r="33" spans="2:8" ht="22.5" customHeight="1" x14ac:dyDescent="0.25">
      <c r="G33" s="8" t="s">
        <v>7</v>
      </c>
      <c r="H33" s="29">
        <f>SUM(H6:H32)</f>
        <v>0</v>
      </c>
    </row>
    <row r="34" spans="2:8" ht="15.75" thickBot="1" x14ac:dyDescent="0.3"/>
    <row r="35" spans="2:8" x14ac:dyDescent="0.25">
      <c r="B35" s="16" t="s">
        <v>9</v>
      </c>
      <c r="C35" s="17"/>
      <c r="D35" s="17"/>
      <c r="E35" s="17"/>
      <c r="F35" s="17"/>
      <c r="G35" s="18"/>
    </row>
    <row r="36" spans="2:8" ht="15.75" thickBot="1" x14ac:dyDescent="0.3">
      <c r="B36" s="19"/>
      <c r="C36" s="20" t="s">
        <v>8</v>
      </c>
      <c r="D36" s="20"/>
      <c r="E36" s="20"/>
      <c r="F36" s="20"/>
      <c r="G36" s="21"/>
    </row>
    <row r="38" spans="2:8" x14ac:dyDescent="0.25">
      <c r="B38" s="22"/>
      <c r="C38" s="22"/>
      <c r="D38" s="22"/>
      <c r="E38" s="22"/>
      <c r="F38" s="22"/>
      <c r="H38" s="22"/>
    </row>
    <row r="39" spans="2:8" x14ac:dyDescent="0.25">
      <c r="B39" s="8" t="s">
        <v>10</v>
      </c>
      <c r="C39" s="8"/>
      <c r="D39" s="8" t="s">
        <v>11</v>
      </c>
      <c r="E39" s="8"/>
      <c r="F39" s="8"/>
      <c r="G39" s="8"/>
      <c r="H39" s="8" t="s">
        <v>3</v>
      </c>
    </row>
  </sheetData>
  <sheetProtection algorithmName="SHA-512" hashValue="7IhOUzR4Dy2uxx9cWW/PsOzLSAxXhN+voVMBYYOGSTvW5OivkR2xbgrHs6aJNGWYo0BgIanNbrN5aR1wEJAd/w==" saltValue="n4Rik+Fcx9+a8HbnL5QqMw==" spinCount="100000" sheet="1" objects="1" scenarios="1"/>
  <dataValidations count="4">
    <dataValidation type="date" showInputMessage="1" showErrorMessage="1" errorTitle="Date Format" error="Date Format Should be MM/DD/YYYY" promptTitle="Date Required" prompt="Show Date MM/DD/YYYY" sqref="B6:B33">
      <formula1>43850</formula1>
      <formula2>56979</formula2>
    </dataValidation>
    <dataValidation allowBlank="1" showInputMessage="1" showErrorMessage="1" errorTitle="Enter Value" error="Please enter a value for the items purchased" promptTitle="Enter number greater than 0" prompt="Please enter a value for items purchased" sqref="G6:G32"/>
    <dataValidation type="whole" showInputMessage="1" showErrorMessage="1" errorTitle="Enter Number" error="You must enter a number greater than 0" promptTitle="Number Required" prompt="Please input a number greater than 0" sqref="F6:F32">
      <formula1>0</formula1>
      <formula2>5000000</formula2>
    </dataValidation>
    <dataValidation type="textLength" showInputMessage="1" showErrorMessage="1" errorTitle="COVID Purchase Description" error="Please describe what was purchased using COVID funding" promptTitle="Describe COVID purchase" prompt="Please provide a description of what was purchased" sqref="D6:D32">
      <formula1>3</formula1>
      <formula2>500</formula2>
    </dataValidation>
  </dataValidations>
  <pageMargins left="0.7" right="0.7" top="0.75" bottom="0.75" header="0.3" footer="0.3"/>
  <pageSetup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Funding Source">
          <x14:formula1>
            <xm:f>'Summary of Expenses'!$A$83:$A$87</xm:f>
          </x14:formula1>
          <xm:sqref>C6:C32</xm:sqref>
        </x14:dataValidation>
        <x14:dataValidation type="list" allowBlank="1" showInputMessage="1" showErrorMessage="1" promptTitle="Expense Type">
          <x14:formula1>
            <xm:f>'Summary of Expenses'!$A$73:$A$80</xm:f>
          </x14:formula1>
          <xm:sqref>E6:E32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workbookViewId="0">
      <selection activeCell="K18" sqref="K18"/>
    </sheetView>
  </sheetViews>
  <sheetFormatPr defaultRowHeight="15" x14ac:dyDescent="0.25"/>
  <cols>
    <col min="1" max="1" width="3.5703125" style="15" customWidth="1"/>
    <col min="2" max="2" width="10.5703125" style="15" customWidth="1"/>
    <col min="3" max="3" width="17.85546875" style="15" customWidth="1"/>
    <col min="4" max="4" width="30.85546875" style="15" customWidth="1"/>
    <col min="5" max="5" width="14.140625" style="15" customWidth="1"/>
    <col min="6" max="6" width="10.85546875" style="15" customWidth="1"/>
    <col min="7" max="7" width="13.28515625" style="15" bestFit="1" customWidth="1"/>
    <col min="8" max="8" width="12.42578125" style="15" customWidth="1"/>
    <col min="9" max="9" width="9.140625" style="15" customWidth="1"/>
    <col min="10" max="13" width="9.140625" style="15"/>
    <col min="14" max="14" width="15.28515625" style="15" bestFit="1" customWidth="1"/>
    <col min="15" max="16384" width="9.140625" style="15"/>
  </cols>
  <sheetData>
    <row r="1" spans="2:14" ht="33.75" x14ac:dyDescent="0.5">
      <c r="B1" s="6" t="s">
        <v>0</v>
      </c>
      <c r="C1" s="6"/>
      <c r="D1" s="6"/>
      <c r="E1" s="6"/>
      <c r="F1" s="6"/>
      <c r="G1" s="7" t="s">
        <v>23</v>
      </c>
      <c r="H1" s="6"/>
    </row>
    <row r="3" spans="2:14" x14ac:dyDescent="0.25">
      <c r="B3" s="8" t="s">
        <v>2</v>
      </c>
      <c r="C3" s="9"/>
      <c r="D3" s="9"/>
      <c r="E3" s="10" t="s">
        <v>1</v>
      </c>
      <c r="F3" s="11"/>
      <c r="G3" s="9"/>
      <c r="H3" s="9"/>
      <c r="L3" s="25"/>
      <c r="M3" s="25"/>
      <c r="N3" s="25"/>
    </row>
    <row r="4" spans="2:14" x14ac:dyDescent="0.25">
      <c r="B4" s="15" t="s">
        <v>45</v>
      </c>
    </row>
    <row r="5" spans="2:14" ht="24.75" customHeight="1" x14ac:dyDescent="0.25">
      <c r="B5" s="12" t="s">
        <v>44</v>
      </c>
      <c r="C5" s="12" t="s">
        <v>43</v>
      </c>
      <c r="D5" s="12" t="s">
        <v>42</v>
      </c>
      <c r="E5" s="12" t="s">
        <v>41</v>
      </c>
      <c r="F5" s="12" t="s">
        <v>39</v>
      </c>
      <c r="G5" s="12" t="s">
        <v>40</v>
      </c>
      <c r="H5" s="23" t="s">
        <v>6</v>
      </c>
      <c r="I5" s="12" t="s">
        <v>34</v>
      </c>
      <c r="J5" s="12" t="s">
        <v>35</v>
      </c>
      <c r="K5" s="12" t="s">
        <v>29</v>
      </c>
      <c r="L5" s="12" t="s">
        <v>32</v>
      </c>
      <c r="M5" s="12" t="s">
        <v>21</v>
      </c>
      <c r="N5" s="12" t="s">
        <v>5</v>
      </c>
    </row>
    <row r="6" spans="2:14" ht="24.75" customHeight="1" x14ac:dyDescent="0.25">
      <c r="B6" s="13"/>
      <c r="C6" s="14"/>
      <c r="D6" s="14"/>
      <c r="E6" s="14"/>
      <c r="F6" s="14"/>
      <c r="G6" s="14"/>
      <c r="H6" s="24">
        <f>F6*G6</f>
        <v>0</v>
      </c>
      <c r="I6" s="24">
        <f>SUMIFS($H6:$H32,$C6:$C32,"CARES Formula",$E6:$E32,"Equipment")</f>
        <v>0</v>
      </c>
      <c r="J6" s="24">
        <f>SUMIFS($H6:$H32,$C6:$C32,"CARES Need",$E6:$E32,"Equipment")</f>
        <v>0</v>
      </c>
      <c r="K6" s="24">
        <f>SUMIFS($H6:$H32,$C6:$C32,"CRSSAA",$E6:$E32,"Equipment")</f>
        <v>0</v>
      </c>
      <c r="L6" s="24">
        <f>SUMIFS($H6:$H32,$C6:$C32,"ARP",$E6:$E32,"Equipment")</f>
        <v>0</v>
      </c>
      <c r="M6" s="24">
        <f>SUMIFS($H6:$H32,$C6:$C32,"Other",$E6:$E32,"Equipment")</f>
        <v>0</v>
      </c>
      <c r="N6" s="12" t="s">
        <v>15</v>
      </c>
    </row>
    <row r="7" spans="2:14" ht="24.75" customHeight="1" x14ac:dyDescent="0.25">
      <c r="B7" s="14"/>
      <c r="C7" s="14"/>
      <c r="D7" s="14"/>
      <c r="E7" s="14"/>
      <c r="F7" s="14"/>
      <c r="G7" s="14"/>
      <c r="H7" s="24">
        <f>F7*G7</f>
        <v>0</v>
      </c>
      <c r="I7" s="24">
        <f>SUMIFS($H6:$H32,$C6:$C32,"CARES Formula",$E6:$E32,"Sanitation")</f>
        <v>0</v>
      </c>
      <c r="J7" s="24">
        <f>SUMIFS($H6:$H32,$C6:$C32,"CARES Need",$E6:$E32,"Sanitation")</f>
        <v>0</v>
      </c>
      <c r="K7" s="24">
        <f>SUMIFS($H6:$H32,$C6:$C32,"CRSSAA",$E6:$E32,"Sanitation")</f>
        <v>0</v>
      </c>
      <c r="L7" s="24">
        <f>SUMIFS($H6:$H32,$C6:$C32,"ARP",$E6:$E32,"Sanitation")</f>
        <v>0</v>
      </c>
      <c r="M7" s="24">
        <f>SUMIFS($H6:$H32,$C6:$C32,"Other",$E6:$E32,"Sanitation")</f>
        <v>0</v>
      </c>
      <c r="N7" s="12" t="s">
        <v>16</v>
      </c>
    </row>
    <row r="8" spans="2:14" ht="24.75" customHeight="1" x14ac:dyDescent="0.25">
      <c r="B8" s="14"/>
      <c r="C8" s="14"/>
      <c r="D8" s="14"/>
      <c r="E8" s="14"/>
      <c r="F8" s="14"/>
      <c r="G8" s="14"/>
      <c r="H8" s="24">
        <f>F8*G8</f>
        <v>0</v>
      </c>
      <c r="I8" s="24">
        <f>SUMIFS($H6:$H32,$C6:$C32,"CARES Formula",$E6:$E32,"Payroll")</f>
        <v>0</v>
      </c>
      <c r="J8" s="24">
        <f>SUMIFS($H6:$H32,$C6:$C32,"CARES Need",$E6:$E32,"Payroll")</f>
        <v>0</v>
      </c>
      <c r="K8" s="24">
        <f>SUMIFS($H6:$H32,$C6:$C32,"CRSSAA",$E6:$E32,"Payroll")</f>
        <v>0</v>
      </c>
      <c r="L8" s="24">
        <f>SUMIFS($H6:$H32,$C6:$C32,"ARP",$E6:$E32,"Payroll")</f>
        <v>0</v>
      </c>
      <c r="M8" s="24">
        <f>SUMIFS($H6:$H32,$C6:$C32,"Other",$E6:$E32,"Payroll")</f>
        <v>0</v>
      </c>
      <c r="N8" s="12" t="s">
        <v>17</v>
      </c>
    </row>
    <row r="9" spans="2:14" ht="24.75" customHeight="1" x14ac:dyDescent="0.25">
      <c r="B9" s="14"/>
      <c r="C9" s="14"/>
      <c r="D9" s="14"/>
      <c r="E9" s="14"/>
      <c r="F9" s="14"/>
      <c r="G9" s="14"/>
      <c r="H9" s="24">
        <f>F9*G9</f>
        <v>0</v>
      </c>
      <c r="I9" s="24">
        <f>SUMIFS($H6:$H32,$C6:$C32,"CARES Formula",$E6:$E32,"Non Payroll OPS")</f>
        <v>0</v>
      </c>
      <c r="J9" s="24">
        <f>SUMIFS($H6:$H32,$C6:$C32,"CARES Need",$E6:$E32,"Non Payroll OPS")</f>
        <v>0</v>
      </c>
      <c r="K9" s="24">
        <f>SUMIFS($H6:$H32,$C6:$C32,"CRSSAA",$E6:$E32,"Non Payroll OPS")</f>
        <v>0</v>
      </c>
      <c r="L9" s="24">
        <f>SUMIFS($H6:$H32,$C6:$C32,"ARP",$E6:$E32,"Non Payroll OPS")</f>
        <v>0</v>
      </c>
      <c r="M9" s="24">
        <f>SUMIFS($H6:$H32,$C6:$C32,"Other",$E6:$E32,"Non Payroll OPS")</f>
        <v>0</v>
      </c>
      <c r="N9" s="12" t="s">
        <v>36</v>
      </c>
    </row>
    <row r="10" spans="2:14" ht="24.75" customHeight="1" x14ac:dyDescent="0.25">
      <c r="B10" s="14"/>
      <c r="C10" s="14"/>
      <c r="D10" s="14"/>
      <c r="E10" s="14"/>
      <c r="F10" s="14"/>
      <c r="G10" s="14"/>
      <c r="H10" s="24">
        <f t="shared" ref="H10:H32" si="0">F10*G10</f>
        <v>0</v>
      </c>
      <c r="I10" s="24">
        <f>SUMIFS($H6:$H32,$C6:$C32,"CARES Formula",$E6:$E32,"PPE")</f>
        <v>0</v>
      </c>
      <c r="J10" s="24">
        <f>SUMIFS($H6:$H32,$C6:$C32,"CARES Need",$E6:$E32,"PPE")</f>
        <v>0</v>
      </c>
      <c r="K10" s="24">
        <f>SUMIFS($H6:$H32,$C6:$C32,"CRSSAA",$E6:$E32,"PPE")</f>
        <v>0</v>
      </c>
      <c r="L10" s="24">
        <f>SUMIFS($H6:$H32,$C6:$C32,"ARP",$E6:$E32,"PPE")</f>
        <v>0</v>
      </c>
      <c r="M10" s="24">
        <f>SUMIFS($H6:$H32,$C6:$C32,"Other",$E6:$E32,"PPE")</f>
        <v>0</v>
      </c>
      <c r="N10" s="12" t="s">
        <v>19</v>
      </c>
    </row>
    <row r="11" spans="2:14" ht="24.75" customHeight="1" x14ac:dyDescent="0.25">
      <c r="B11" s="14"/>
      <c r="C11" s="14"/>
      <c r="D11" s="14"/>
      <c r="E11" s="14"/>
      <c r="F11" s="14"/>
      <c r="G11" s="14"/>
      <c r="H11" s="24">
        <f t="shared" si="0"/>
        <v>0</v>
      </c>
      <c r="I11" s="24">
        <f>SUMIFS($H6:$H32,$C6:$C32,"CARES Formula",$E6:$E32,"Capital &amp; PM")</f>
        <v>0</v>
      </c>
      <c r="J11" s="24">
        <f>SUMIFS($H6:$H32,$C6:$C32,"CARES Need",$E6:$E32,"Capital &amp; PM")</f>
        <v>0</v>
      </c>
      <c r="K11" s="24">
        <f>SUMIFS($H6:$H32,$C6:$C32,"CRSSAA",$E6:$E32,"Capital &amp; PM")</f>
        <v>0</v>
      </c>
      <c r="L11" s="24">
        <f>SUMIFS($H6:$H32,$C6:$C32,"ARP",$E6:$E32,"Capital &amp; PM")</f>
        <v>0</v>
      </c>
      <c r="M11" s="24">
        <f>SUMIFS($H6:$H32,$C6:$C32,"Other",$E6:$E32,"Capital &amp; PM")</f>
        <v>0</v>
      </c>
      <c r="N11" s="12" t="s">
        <v>37</v>
      </c>
    </row>
    <row r="12" spans="2:14" ht="24.75" customHeight="1" x14ac:dyDescent="0.25">
      <c r="B12" s="14"/>
      <c r="C12" s="14"/>
      <c r="D12" s="14"/>
      <c r="E12" s="14"/>
      <c r="F12" s="14"/>
      <c r="G12" s="14"/>
      <c r="H12" s="24">
        <f t="shared" si="0"/>
        <v>0</v>
      </c>
      <c r="I12" s="24">
        <f>SUMIFS($H6:$H32,$C6:$C32,"CARES Formula",$E6:$E32,"Administration")</f>
        <v>0</v>
      </c>
      <c r="J12" s="24">
        <f>SUMIFS($H6:$H32,$C6:$C32,"CARES FormulaNeed",$E6:$E32,"Administration")</f>
        <v>0</v>
      </c>
      <c r="K12" s="24">
        <f>SUMIFS($H6:$H32,$C6:$C32,"CRSSAA",$E6:$E32,"Administration")</f>
        <v>0</v>
      </c>
      <c r="L12" s="24">
        <f>SUMIFS($H12:$H38,$C12:$C38,"ARP",$E12:$E38,"Administration")</f>
        <v>0</v>
      </c>
      <c r="M12" s="24">
        <f>SUMIFS($H6:$H32,$C6:$C32,"Other",$E6:$E32,"Administration")</f>
        <v>0</v>
      </c>
      <c r="N12" s="12" t="s">
        <v>28</v>
      </c>
    </row>
    <row r="13" spans="2:14" ht="24.75" customHeight="1" x14ac:dyDescent="0.25">
      <c r="B13" s="14"/>
      <c r="C13" s="14"/>
      <c r="D13" s="14"/>
      <c r="E13" s="14"/>
      <c r="F13" s="14"/>
      <c r="G13" s="14"/>
      <c r="H13" s="24">
        <f t="shared" si="0"/>
        <v>0</v>
      </c>
      <c r="I13" s="24">
        <f>SUMIFS($H6:$H32,$C6:$C32,"CARES Formula",$E6:$E32,"Other")</f>
        <v>0</v>
      </c>
      <c r="J13" s="24">
        <f>SUMIFS($H6:$H32,$C6:$C32,"CARES Need",$E6:$E32,"Other")</f>
        <v>0</v>
      </c>
      <c r="K13" s="24">
        <f>SUMIFS($H6:$H32,$C6:$C32,"CRSSAA",$E6:$E32,"Other")</f>
        <v>0</v>
      </c>
      <c r="L13" s="24">
        <f>SUMIFS($H6:$H32,$C6:$C32,"ARP",$E6:$E32,"Other")</f>
        <v>0</v>
      </c>
      <c r="M13" s="24">
        <f>SUMIFS($H6:$H32,$C6:$C32,"Other",$E6:$E32,"Other")</f>
        <v>0</v>
      </c>
      <c r="N13" s="12" t="s">
        <v>21</v>
      </c>
    </row>
    <row r="14" spans="2:14" ht="24.75" customHeight="1" x14ac:dyDescent="0.25">
      <c r="B14" s="14"/>
      <c r="C14" s="14"/>
      <c r="D14" s="14"/>
      <c r="E14" s="14"/>
      <c r="F14" s="14"/>
      <c r="G14" s="14"/>
      <c r="H14" s="24">
        <f t="shared" si="0"/>
        <v>0</v>
      </c>
    </row>
    <row r="15" spans="2:14" ht="24.75" customHeight="1" x14ac:dyDescent="0.25">
      <c r="B15" s="14"/>
      <c r="C15" s="14"/>
      <c r="D15" s="14"/>
      <c r="E15" s="14"/>
      <c r="F15" s="14"/>
      <c r="G15" s="14"/>
      <c r="H15" s="24">
        <f t="shared" si="0"/>
        <v>0</v>
      </c>
    </row>
    <row r="16" spans="2:14" ht="24.75" customHeight="1" x14ac:dyDescent="0.25">
      <c r="B16" s="14"/>
      <c r="C16" s="14"/>
      <c r="D16" s="14"/>
      <c r="E16" s="14"/>
      <c r="F16" s="14"/>
      <c r="G16" s="14"/>
      <c r="H16" s="24">
        <f t="shared" si="0"/>
        <v>0</v>
      </c>
    </row>
    <row r="17" spans="2:8" ht="24.75" customHeight="1" x14ac:dyDescent="0.25">
      <c r="B17" s="14"/>
      <c r="C17" s="14"/>
      <c r="D17" s="14"/>
      <c r="E17" s="14"/>
      <c r="F17" s="14"/>
      <c r="G17" s="14"/>
      <c r="H17" s="24">
        <f t="shared" si="0"/>
        <v>0</v>
      </c>
    </row>
    <row r="18" spans="2:8" ht="24.75" customHeight="1" x14ac:dyDescent="0.25">
      <c r="B18" s="14"/>
      <c r="C18" s="14"/>
      <c r="D18" s="14"/>
      <c r="E18" s="14"/>
      <c r="F18" s="14"/>
      <c r="G18" s="14"/>
      <c r="H18" s="24">
        <f t="shared" si="0"/>
        <v>0</v>
      </c>
    </row>
    <row r="19" spans="2:8" ht="24.75" customHeight="1" x14ac:dyDescent="0.25">
      <c r="B19" s="14"/>
      <c r="C19" s="14"/>
      <c r="D19" s="14"/>
      <c r="E19" s="14"/>
      <c r="F19" s="14"/>
      <c r="G19" s="14"/>
      <c r="H19" s="24">
        <f t="shared" si="0"/>
        <v>0</v>
      </c>
    </row>
    <row r="20" spans="2:8" ht="24.75" customHeight="1" x14ac:dyDescent="0.25">
      <c r="B20" s="14"/>
      <c r="C20" s="14"/>
      <c r="D20" s="14"/>
      <c r="E20" s="14"/>
      <c r="F20" s="14"/>
      <c r="G20" s="14"/>
      <c r="H20" s="24">
        <f t="shared" si="0"/>
        <v>0</v>
      </c>
    </row>
    <row r="21" spans="2:8" ht="24.75" customHeight="1" x14ac:dyDescent="0.25">
      <c r="B21" s="14"/>
      <c r="C21" s="14"/>
      <c r="D21" s="14"/>
      <c r="E21" s="14"/>
      <c r="F21" s="14"/>
      <c r="G21" s="14"/>
      <c r="H21" s="24">
        <f t="shared" si="0"/>
        <v>0</v>
      </c>
    </row>
    <row r="22" spans="2:8" ht="24.75" customHeight="1" x14ac:dyDescent="0.25">
      <c r="B22" s="14"/>
      <c r="C22" s="14"/>
      <c r="D22" s="14"/>
      <c r="E22" s="14"/>
      <c r="F22" s="14"/>
      <c r="G22" s="14"/>
      <c r="H22" s="24">
        <f t="shared" si="0"/>
        <v>0</v>
      </c>
    </row>
    <row r="23" spans="2:8" ht="24.75" customHeight="1" x14ac:dyDescent="0.25">
      <c r="B23" s="14"/>
      <c r="C23" s="14"/>
      <c r="D23" s="14"/>
      <c r="E23" s="14"/>
      <c r="F23" s="14"/>
      <c r="G23" s="14"/>
      <c r="H23" s="24">
        <f t="shared" si="0"/>
        <v>0</v>
      </c>
    </row>
    <row r="24" spans="2:8" ht="24.75" customHeight="1" x14ac:dyDescent="0.25">
      <c r="B24" s="14"/>
      <c r="C24" s="14"/>
      <c r="D24" s="14"/>
      <c r="E24" s="14"/>
      <c r="F24" s="14"/>
      <c r="G24" s="14"/>
      <c r="H24" s="24">
        <f t="shared" si="0"/>
        <v>0</v>
      </c>
    </row>
    <row r="25" spans="2:8" ht="24.75" customHeight="1" x14ac:dyDescent="0.25">
      <c r="B25" s="14"/>
      <c r="C25" s="14"/>
      <c r="D25" s="14"/>
      <c r="E25" s="14"/>
      <c r="F25" s="14"/>
      <c r="G25" s="14"/>
      <c r="H25" s="24">
        <f t="shared" si="0"/>
        <v>0</v>
      </c>
    </row>
    <row r="26" spans="2:8" ht="24.75" customHeight="1" x14ac:dyDescent="0.25">
      <c r="B26" s="14"/>
      <c r="C26" s="14"/>
      <c r="D26" s="14"/>
      <c r="E26" s="14"/>
      <c r="F26" s="14"/>
      <c r="G26" s="14"/>
      <c r="H26" s="24">
        <f t="shared" si="0"/>
        <v>0</v>
      </c>
    </row>
    <row r="27" spans="2:8" ht="24.75" customHeight="1" x14ac:dyDescent="0.25">
      <c r="B27" s="14"/>
      <c r="C27" s="14"/>
      <c r="D27" s="14"/>
      <c r="E27" s="14"/>
      <c r="F27" s="14"/>
      <c r="G27" s="14"/>
      <c r="H27" s="24">
        <f t="shared" si="0"/>
        <v>0</v>
      </c>
    </row>
    <row r="28" spans="2:8" ht="24.75" customHeight="1" x14ac:dyDescent="0.25">
      <c r="B28" s="14"/>
      <c r="C28" s="14"/>
      <c r="D28" s="14"/>
      <c r="E28" s="14"/>
      <c r="F28" s="14"/>
      <c r="G28" s="14"/>
      <c r="H28" s="24">
        <f t="shared" si="0"/>
        <v>0</v>
      </c>
    </row>
    <row r="29" spans="2:8" ht="24.75" customHeight="1" x14ac:dyDescent="0.25">
      <c r="B29" s="14"/>
      <c r="C29" s="14"/>
      <c r="D29" s="14"/>
      <c r="E29" s="14"/>
      <c r="F29" s="14"/>
      <c r="G29" s="14"/>
      <c r="H29" s="24">
        <f t="shared" si="0"/>
        <v>0</v>
      </c>
    </row>
    <row r="30" spans="2:8" ht="24.75" customHeight="1" x14ac:dyDescent="0.25">
      <c r="B30" s="14"/>
      <c r="C30" s="14"/>
      <c r="D30" s="14"/>
      <c r="E30" s="14"/>
      <c r="F30" s="14"/>
      <c r="G30" s="14"/>
      <c r="H30" s="24">
        <f t="shared" si="0"/>
        <v>0</v>
      </c>
    </row>
    <row r="31" spans="2:8" ht="24.75" customHeight="1" x14ac:dyDescent="0.25">
      <c r="B31" s="14"/>
      <c r="C31" s="14"/>
      <c r="D31" s="14"/>
      <c r="E31" s="14"/>
      <c r="F31" s="14"/>
      <c r="G31" s="14"/>
      <c r="H31" s="24">
        <f t="shared" si="0"/>
        <v>0</v>
      </c>
    </row>
    <row r="32" spans="2:8" ht="24.75" customHeight="1" x14ac:dyDescent="0.25">
      <c r="B32" s="14"/>
      <c r="C32" s="14"/>
      <c r="D32" s="14"/>
      <c r="E32" s="14"/>
      <c r="F32" s="14"/>
      <c r="G32" s="14"/>
      <c r="H32" s="24">
        <f t="shared" si="0"/>
        <v>0</v>
      </c>
    </row>
    <row r="33" spans="2:8" ht="22.5" customHeight="1" x14ac:dyDescent="0.25">
      <c r="G33" s="8" t="s">
        <v>7</v>
      </c>
      <c r="H33" s="29">
        <f>SUM(H6:H32)</f>
        <v>0</v>
      </c>
    </row>
    <row r="34" spans="2:8" ht="15.75" thickBot="1" x14ac:dyDescent="0.3"/>
    <row r="35" spans="2:8" x14ac:dyDescent="0.25">
      <c r="B35" s="16" t="s">
        <v>9</v>
      </c>
      <c r="C35" s="17"/>
      <c r="D35" s="17"/>
      <c r="E35" s="17"/>
      <c r="F35" s="17"/>
      <c r="G35" s="18"/>
    </row>
    <row r="36" spans="2:8" ht="15.75" thickBot="1" x14ac:dyDescent="0.3">
      <c r="B36" s="19"/>
      <c r="C36" s="20" t="s">
        <v>8</v>
      </c>
      <c r="D36" s="20"/>
      <c r="E36" s="20"/>
      <c r="F36" s="20"/>
      <c r="G36" s="21"/>
    </row>
    <row r="38" spans="2:8" x14ac:dyDescent="0.25">
      <c r="B38" s="22"/>
      <c r="C38" s="22"/>
      <c r="D38" s="22"/>
      <c r="E38" s="22"/>
      <c r="F38" s="22"/>
      <c r="H38" s="22"/>
    </row>
    <row r="39" spans="2:8" x14ac:dyDescent="0.25">
      <c r="B39" s="8" t="s">
        <v>10</v>
      </c>
      <c r="C39" s="8"/>
      <c r="D39" s="8" t="s">
        <v>11</v>
      </c>
      <c r="E39" s="8"/>
      <c r="F39" s="8"/>
      <c r="G39" s="8"/>
      <c r="H39" s="8" t="s">
        <v>3</v>
      </c>
    </row>
  </sheetData>
  <sheetProtection algorithmName="SHA-512" hashValue="4idg60oKNLaO/WSondxR5vMzQNdZvNZveVAWchDyLISAXt2bho4j5Hb2UByKb+XxFI/F9qMUtsVddD25BYeJpA==" saltValue="WZyRFqLX+Ye5KeAii3lYWw==" spinCount="100000" sheet="1" objects="1" scenarios="1"/>
  <dataValidations count="4">
    <dataValidation type="date" showInputMessage="1" showErrorMessage="1" errorTitle="Date Format" error="Date Format Should be MM/DD/YYYY" promptTitle="Date Required" prompt="Show Date MM/DD/YYYY" sqref="B6:B33">
      <formula1>43850</formula1>
      <formula2>56979</formula2>
    </dataValidation>
    <dataValidation allowBlank="1" showInputMessage="1" showErrorMessage="1" errorTitle="Enter Value" error="Please enter a value for the items purchased" promptTitle="Enter number greater than 0" prompt="Please enter a value for items purchased" sqref="G6:G32"/>
    <dataValidation type="whole" showInputMessage="1" showErrorMessage="1" errorTitle="Enter Number" error="You must enter a number greater than 0" promptTitle="Number Required" prompt="Please input a number greater than 0" sqref="F6:F32">
      <formula1>0</formula1>
      <formula2>5000000</formula2>
    </dataValidation>
    <dataValidation type="textLength" showInputMessage="1" showErrorMessage="1" errorTitle="COVID Purchase Description" error="Please describe what was purchased using COVID funding" promptTitle="Describe COVID purchase" prompt="Please provide a description of what was purchased" sqref="D6:D32">
      <formula1>3</formula1>
      <formula2>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Funding Source">
          <x14:formula1>
            <xm:f>'Summary of Expenses'!$A$83:$A$87</xm:f>
          </x14:formula1>
          <xm:sqref>C6:C32</xm:sqref>
        </x14:dataValidation>
        <x14:dataValidation type="list" allowBlank="1" showInputMessage="1" showErrorMessage="1" promptTitle="Expense Type">
          <x14:formula1>
            <xm:f>'Summary of Expenses'!$A$73:$A$80</xm:f>
          </x14:formula1>
          <xm:sqref>E6:E32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workbookViewId="0">
      <selection activeCell="C10" sqref="C10"/>
    </sheetView>
  </sheetViews>
  <sheetFormatPr defaultRowHeight="15" x14ac:dyDescent="0.25"/>
  <cols>
    <col min="1" max="1" width="3.85546875" style="15" customWidth="1"/>
    <col min="2" max="2" width="10.5703125" style="15" customWidth="1"/>
    <col min="3" max="3" width="17.85546875" style="15" customWidth="1"/>
    <col min="4" max="4" width="30.85546875" style="15" customWidth="1"/>
    <col min="5" max="5" width="14.140625" style="15" customWidth="1"/>
    <col min="6" max="6" width="10.85546875" style="15" customWidth="1"/>
    <col min="7" max="7" width="13.28515625" style="15" bestFit="1" customWidth="1"/>
    <col min="8" max="8" width="12.42578125" style="15" customWidth="1"/>
    <col min="9" max="9" width="9.140625" style="15" customWidth="1"/>
    <col min="10" max="13" width="9.140625" style="15"/>
    <col min="14" max="14" width="15.28515625" style="15" bestFit="1" customWidth="1"/>
    <col min="15" max="16384" width="9.140625" style="15"/>
  </cols>
  <sheetData>
    <row r="1" spans="2:14" ht="33.75" x14ac:dyDescent="0.5">
      <c r="B1" s="6" t="s">
        <v>0</v>
      </c>
      <c r="C1" s="6"/>
      <c r="D1" s="6"/>
      <c r="E1" s="6"/>
      <c r="F1" s="6"/>
      <c r="G1" s="7" t="s">
        <v>24</v>
      </c>
      <c r="H1" s="6"/>
    </row>
    <row r="3" spans="2:14" x14ac:dyDescent="0.25">
      <c r="B3" s="8" t="s">
        <v>2</v>
      </c>
      <c r="C3" s="9"/>
      <c r="D3" s="9"/>
      <c r="E3" s="10" t="s">
        <v>1</v>
      </c>
      <c r="F3" s="11"/>
      <c r="G3" s="9"/>
      <c r="H3" s="9"/>
      <c r="L3" s="25"/>
      <c r="M3" s="25"/>
      <c r="N3" s="25"/>
    </row>
    <row r="4" spans="2:14" x14ac:dyDescent="0.25">
      <c r="B4" s="15" t="s">
        <v>45</v>
      </c>
    </row>
    <row r="5" spans="2:14" ht="24.75" customHeight="1" x14ac:dyDescent="0.25">
      <c r="B5" s="12" t="s">
        <v>44</v>
      </c>
      <c r="C5" s="12" t="s">
        <v>43</v>
      </c>
      <c r="D5" s="12" t="s">
        <v>42</v>
      </c>
      <c r="E5" s="12" t="s">
        <v>41</v>
      </c>
      <c r="F5" s="12" t="s">
        <v>39</v>
      </c>
      <c r="G5" s="12" t="s">
        <v>40</v>
      </c>
      <c r="H5" s="23" t="s">
        <v>6</v>
      </c>
      <c r="I5" s="12" t="s">
        <v>34</v>
      </c>
      <c r="J5" s="12" t="s">
        <v>35</v>
      </c>
      <c r="K5" s="12" t="s">
        <v>29</v>
      </c>
      <c r="L5" s="12" t="s">
        <v>32</v>
      </c>
      <c r="M5" s="12" t="s">
        <v>21</v>
      </c>
      <c r="N5" s="12" t="s">
        <v>5</v>
      </c>
    </row>
    <row r="6" spans="2:14" ht="24.75" customHeight="1" x14ac:dyDescent="0.25">
      <c r="B6" s="13"/>
      <c r="C6" s="14"/>
      <c r="D6" s="14"/>
      <c r="E6" s="14"/>
      <c r="F6" s="14"/>
      <c r="G6" s="14"/>
      <c r="H6" s="24">
        <f>F6*G6</f>
        <v>0</v>
      </c>
      <c r="I6" s="24">
        <f>SUMIFS($H6:$H32,$C6:$C32,"CARES Formula",$E6:$E32,"Equipment")</f>
        <v>0</v>
      </c>
      <c r="J6" s="24">
        <f>SUMIFS($H6:$H32,$C6:$C32,"CARES Need",$E6:$E32,"Equipment")</f>
        <v>0</v>
      </c>
      <c r="K6" s="24">
        <f>SUMIFS($H6:$H32,$C6:$C32,"CRSSAA",$E6:$E32,"Equipment")</f>
        <v>0</v>
      </c>
      <c r="L6" s="24">
        <f>SUMIFS($H6:$H32,$C6:$C32,"ARP",$E6:$E32,"Equipment")</f>
        <v>0</v>
      </c>
      <c r="M6" s="24">
        <f>SUMIFS($H6:$H32,$C6:$C32,"Other",$E6:$E32,"Equipment")</f>
        <v>0</v>
      </c>
      <c r="N6" s="12" t="s">
        <v>15</v>
      </c>
    </row>
    <row r="7" spans="2:14" ht="24.75" customHeight="1" x14ac:dyDescent="0.25">
      <c r="B7" s="14"/>
      <c r="C7" s="14"/>
      <c r="D7" s="14"/>
      <c r="E7" s="14"/>
      <c r="F7" s="14"/>
      <c r="G7" s="14"/>
      <c r="H7" s="24">
        <f t="shared" ref="H7:H32" si="0">F7*G7</f>
        <v>0</v>
      </c>
      <c r="I7" s="24">
        <f>SUMIFS($H6:$H32,$C6:$C32,"CARES Formula",$E6:$E32,"Sanitation")</f>
        <v>0</v>
      </c>
      <c r="J7" s="24">
        <f>SUMIFS($H6:$H32,$C6:$C32,"CARES Need",$E6:$E32,"Sanitation")</f>
        <v>0</v>
      </c>
      <c r="K7" s="24">
        <f>SUMIFS($H6:$H32,$C6:$C32,"CRSSAA",$E6:$E32,"Sanitation")</f>
        <v>0</v>
      </c>
      <c r="L7" s="24">
        <f>SUMIFS($H6:$H32,$C6:$C32,"ARP",$E6:$E32,"Sanitation")</f>
        <v>0</v>
      </c>
      <c r="M7" s="24">
        <f>SUMIFS($H6:$H32,$C6:$C32,"Other",$E6:$E32,"Sanitation")</f>
        <v>0</v>
      </c>
      <c r="N7" s="12" t="s">
        <v>16</v>
      </c>
    </row>
    <row r="8" spans="2:14" ht="24.75" customHeight="1" x14ac:dyDescent="0.25">
      <c r="B8" s="14"/>
      <c r="C8" s="14"/>
      <c r="D8" s="14"/>
      <c r="E8" s="14"/>
      <c r="F8" s="14"/>
      <c r="G8" s="14"/>
      <c r="H8" s="24">
        <f t="shared" si="0"/>
        <v>0</v>
      </c>
      <c r="I8" s="24">
        <f>SUMIFS($H6:$H32,$C6:$C32,"CARES Formula",$E6:$E32,"Payroll")</f>
        <v>0</v>
      </c>
      <c r="J8" s="24">
        <f>SUMIFS($H6:$H32,$C6:$C32,"CARES Need",$E6:$E32,"Payroll")</f>
        <v>0</v>
      </c>
      <c r="K8" s="24">
        <f>SUMIFS($H6:$H32,$C6:$C32,"CRSSAA",$E6:$E32,"Payroll")</f>
        <v>0</v>
      </c>
      <c r="L8" s="24">
        <f>SUMIFS($H6:$H32,$C6:$C32,"ARP",$E6:$E32,"Payroll")</f>
        <v>0</v>
      </c>
      <c r="M8" s="24">
        <f>SUMIFS($H6:$H32,$C6:$C32,"Other",$E6:$E32,"Payroll")</f>
        <v>0</v>
      </c>
      <c r="N8" s="12" t="s">
        <v>17</v>
      </c>
    </row>
    <row r="9" spans="2:14" ht="24.75" customHeight="1" x14ac:dyDescent="0.25">
      <c r="B9" s="14"/>
      <c r="C9" s="14"/>
      <c r="D9" s="14"/>
      <c r="E9" s="14"/>
      <c r="F9" s="14"/>
      <c r="G9" s="14"/>
      <c r="H9" s="24">
        <f t="shared" si="0"/>
        <v>0</v>
      </c>
      <c r="I9" s="24">
        <f>SUMIFS($H6:$H32,$C6:$C32,"CARES Formula",$E6:$E32,"Non Payroll OPS")</f>
        <v>0</v>
      </c>
      <c r="J9" s="24">
        <f>SUMIFS($H6:$H32,$C6:$C32,"CARES Need",$E6:$E32,"Non Payroll OPS")</f>
        <v>0</v>
      </c>
      <c r="K9" s="24">
        <f>SUMIFS($H6:$H32,$C6:$C32,"CRSSAA",$E6:$E32,"Non Payroll OPS")</f>
        <v>0</v>
      </c>
      <c r="L9" s="24">
        <f>SUMIFS($H6:$H32,$C6:$C32,"ARP",$E6:$E32,"Non Payroll OPS")</f>
        <v>0</v>
      </c>
      <c r="M9" s="24">
        <f>SUMIFS($H6:$H32,$C6:$C32,"Other",$E6:$E32,"Non Payroll OPS")</f>
        <v>0</v>
      </c>
      <c r="N9" s="12" t="s">
        <v>36</v>
      </c>
    </row>
    <row r="10" spans="2:14" ht="24.75" customHeight="1" x14ac:dyDescent="0.25">
      <c r="B10" s="14"/>
      <c r="C10" s="14"/>
      <c r="D10" s="14"/>
      <c r="E10" s="14"/>
      <c r="F10" s="14"/>
      <c r="G10" s="14"/>
      <c r="H10" s="24">
        <f t="shared" si="0"/>
        <v>0</v>
      </c>
      <c r="I10" s="24">
        <f>SUMIFS($H6:$H32,$C6:$C32,"CARES Formula",$E6:$E32,"PPE")</f>
        <v>0</v>
      </c>
      <c r="J10" s="24">
        <f>SUMIFS($H6:$H32,$C6:$C32,"CARES Need",$E6:$E32,"PPE")</f>
        <v>0</v>
      </c>
      <c r="K10" s="24">
        <f>SUMIFS($H6:$H32,$C6:$C32,"CRSSAA",$E6:$E32,"PPE")</f>
        <v>0</v>
      </c>
      <c r="L10" s="24">
        <f>SUMIFS($H6:$H32,$C6:$C32,"ARP",$E6:$E32,"PPE")</f>
        <v>0</v>
      </c>
      <c r="M10" s="24">
        <f>SUMIFS($H6:$H32,$C6:$C32,"Other",$E6:$E32,"PPE")</f>
        <v>0</v>
      </c>
      <c r="N10" s="12" t="s">
        <v>19</v>
      </c>
    </row>
    <row r="11" spans="2:14" ht="24.75" customHeight="1" x14ac:dyDescent="0.25">
      <c r="B11" s="14"/>
      <c r="C11" s="14"/>
      <c r="D11" s="14"/>
      <c r="E11" s="14"/>
      <c r="F11" s="14"/>
      <c r="G11" s="14"/>
      <c r="H11" s="24">
        <f t="shared" si="0"/>
        <v>0</v>
      </c>
      <c r="I11" s="24">
        <f>SUMIFS($H6:$H32,$C6:$C32,"CARES Formula",$E6:$E32,"Capital &amp; PM")</f>
        <v>0</v>
      </c>
      <c r="J11" s="24">
        <f>SUMIFS($H6:$H32,$C6:$C32,"CARES Need",$E6:$E32,"Capital &amp; PM")</f>
        <v>0</v>
      </c>
      <c r="K11" s="24">
        <f>SUMIFS($H6:$H32,$C6:$C32,"CRSSAA",$E6:$E32,"Capital &amp; PM")</f>
        <v>0</v>
      </c>
      <c r="L11" s="24">
        <f>SUMIFS($H6:$H32,$C6:$C32,"ARP",$E6:$E32,"Capital &amp; PM")</f>
        <v>0</v>
      </c>
      <c r="M11" s="24">
        <f>SUMIFS($H6:$H32,$C6:$C32,"Other",$E6:$E32,"Capital &amp; PM")</f>
        <v>0</v>
      </c>
      <c r="N11" s="12" t="s">
        <v>37</v>
      </c>
    </row>
    <row r="12" spans="2:14" ht="24.75" customHeight="1" x14ac:dyDescent="0.25">
      <c r="B12" s="14"/>
      <c r="C12" s="14"/>
      <c r="D12" s="14"/>
      <c r="E12" s="14"/>
      <c r="F12" s="14"/>
      <c r="G12" s="14"/>
      <c r="H12" s="24">
        <f t="shared" si="0"/>
        <v>0</v>
      </c>
      <c r="I12" s="24">
        <f>SUMIFS($H6:$H32,$C6:$C32,"CARES Formula",$E6:$E32,"Administration")</f>
        <v>0</v>
      </c>
      <c r="J12" s="24">
        <f>SUMIFS($H6:$H32,$C6:$C32,"CARES FormulaNeed",$E6:$E32,"Administration")</f>
        <v>0</v>
      </c>
      <c r="K12" s="24">
        <f>SUMIFS($H6:$H32,$C6:$C32,"CRSSAA",$E6:$E32,"Administration")</f>
        <v>0</v>
      </c>
      <c r="L12" s="24">
        <f>SUMIFS($H12:$H38,$C12:$C38,"ARP",$E12:$E38,"Administration")</f>
        <v>0</v>
      </c>
      <c r="M12" s="24">
        <f>SUMIFS($H6:$H32,$C6:$C32,"Other",$E6:$E32,"Administration")</f>
        <v>0</v>
      </c>
      <c r="N12" s="12" t="s">
        <v>28</v>
      </c>
    </row>
    <row r="13" spans="2:14" ht="24.75" customHeight="1" x14ac:dyDescent="0.25">
      <c r="B13" s="14"/>
      <c r="C13" s="14"/>
      <c r="D13" s="14"/>
      <c r="E13" s="14"/>
      <c r="F13" s="14"/>
      <c r="G13" s="14"/>
      <c r="H13" s="24">
        <f t="shared" si="0"/>
        <v>0</v>
      </c>
      <c r="I13" s="24">
        <f>SUMIFS($H6:$H32,$C6:$C32,"CARES Formula",$E6:$E32,"Other")</f>
        <v>0</v>
      </c>
      <c r="J13" s="24">
        <f>SUMIFS($H6:$H32,$C6:$C32,"CARES Need",$E6:$E32,"Other")</f>
        <v>0</v>
      </c>
      <c r="K13" s="24">
        <f>SUMIFS($H6:$H32,$C6:$C32,"CRSSAA",$E6:$E32,"Other")</f>
        <v>0</v>
      </c>
      <c r="L13" s="24">
        <f>SUMIFS($H6:$H32,$C6:$C32,"ARP",$E6:$E32,"Other")</f>
        <v>0</v>
      </c>
      <c r="M13" s="24">
        <f>SUMIFS($H6:$H32,$C6:$C32,"Other",$E6:$E32,"Other")</f>
        <v>0</v>
      </c>
      <c r="N13" s="12" t="s">
        <v>21</v>
      </c>
    </row>
    <row r="14" spans="2:14" ht="24.75" customHeight="1" x14ac:dyDescent="0.25">
      <c r="B14" s="14"/>
      <c r="C14" s="14"/>
      <c r="D14" s="14"/>
      <c r="E14" s="14"/>
      <c r="F14" s="14"/>
      <c r="G14" s="14"/>
      <c r="H14" s="24">
        <f t="shared" si="0"/>
        <v>0</v>
      </c>
    </row>
    <row r="15" spans="2:14" ht="24.75" customHeight="1" x14ac:dyDescent="0.25">
      <c r="B15" s="14"/>
      <c r="C15" s="14"/>
      <c r="D15" s="14"/>
      <c r="E15" s="14"/>
      <c r="F15" s="14"/>
      <c r="G15" s="14"/>
      <c r="H15" s="24">
        <f t="shared" si="0"/>
        <v>0</v>
      </c>
    </row>
    <row r="16" spans="2:14" ht="24.75" customHeight="1" x14ac:dyDescent="0.25">
      <c r="B16" s="14"/>
      <c r="C16" s="14"/>
      <c r="D16" s="14"/>
      <c r="E16" s="14"/>
      <c r="F16" s="14"/>
      <c r="G16" s="14"/>
      <c r="H16" s="24">
        <f t="shared" si="0"/>
        <v>0</v>
      </c>
    </row>
    <row r="17" spans="2:8" ht="24.75" customHeight="1" x14ac:dyDescent="0.25">
      <c r="B17" s="14"/>
      <c r="C17" s="14"/>
      <c r="D17" s="14"/>
      <c r="E17" s="14"/>
      <c r="F17" s="14"/>
      <c r="G17" s="14"/>
      <c r="H17" s="24">
        <f t="shared" si="0"/>
        <v>0</v>
      </c>
    </row>
    <row r="18" spans="2:8" ht="24.75" customHeight="1" x14ac:dyDescent="0.25">
      <c r="B18" s="14"/>
      <c r="C18" s="14"/>
      <c r="D18" s="14"/>
      <c r="E18" s="14"/>
      <c r="F18" s="14"/>
      <c r="G18" s="14"/>
      <c r="H18" s="24">
        <f t="shared" si="0"/>
        <v>0</v>
      </c>
    </row>
    <row r="19" spans="2:8" ht="24.75" customHeight="1" x14ac:dyDescent="0.25">
      <c r="B19" s="14"/>
      <c r="C19" s="14"/>
      <c r="D19" s="14"/>
      <c r="E19" s="14"/>
      <c r="F19" s="14"/>
      <c r="G19" s="14"/>
      <c r="H19" s="24">
        <f t="shared" si="0"/>
        <v>0</v>
      </c>
    </row>
    <row r="20" spans="2:8" ht="24.75" customHeight="1" x14ac:dyDescent="0.25">
      <c r="B20" s="14"/>
      <c r="C20" s="14"/>
      <c r="D20" s="14"/>
      <c r="E20" s="14"/>
      <c r="F20" s="14"/>
      <c r="G20" s="14"/>
      <c r="H20" s="24">
        <f t="shared" si="0"/>
        <v>0</v>
      </c>
    </row>
    <row r="21" spans="2:8" ht="24.75" customHeight="1" x14ac:dyDescent="0.25">
      <c r="B21" s="14"/>
      <c r="C21" s="14"/>
      <c r="D21" s="14"/>
      <c r="E21" s="14"/>
      <c r="F21" s="14"/>
      <c r="G21" s="14"/>
      <c r="H21" s="24">
        <f t="shared" si="0"/>
        <v>0</v>
      </c>
    </row>
    <row r="22" spans="2:8" ht="24.75" customHeight="1" x14ac:dyDescent="0.25">
      <c r="B22" s="14"/>
      <c r="C22" s="14"/>
      <c r="D22" s="14"/>
      <c r="E22" s="14"/>
      <c r="F22" s="14"/>
      <c r="G22" s="14"/>
      <c r="H22" s="24">
        <f t="shared" si="0"/>
        <v>0</v>
      </c>
    </row>
    <row r="23" spans="2:8" ht="24.75" customHeight="1" x14ac:dyDescent="0.25">
      <c r="B23" s="14"/>
      <c r="C23" s="14"/>
      <c r="D23" s="14"/>
      <c r="E23" s="14"/>
      <c r="F23" s="14"/>
      <c r="G23" s="14"/>
      <c r="H23" s="24">
        <f t="shared" si="0"/>
        <v>0</v>
      </c>
    </row>
    <row r="24" spans="2:8" ht="24.75" customHeight="1" x14ac:dyDescent="0.25">
      <c r="B24" s="14"/>
      <c r="C24" s="14"/>
      <c r="D24" s="14"/>
      <c r="E24" s="14"/>
      <c r="F24" s="14"/>
      <c r="G24" s="14"/>
      <c r="H24" s="24">
        <f t="shared" si="0"/>
        <v>0</v>
      </c>
    </row>
    <row r="25" spans="2:8" ht="24.75" customHeight="1" x14ac:dyDescent="0.25">
      <c r="B25" s="14"/>
      <c r="C25" s="14"/>
      <c r="D25" s="14"/>
      <c r="E25" s="14"/>
      <c r="F25" s="14"/>
      <c r="G25" s="14"/>
      <c r="H25" s="24">
        <f t="shared" si="0"/>
        <v>0</v>
      </c>
    </row>
    <row r="26" spans="2:8" ht="24.75" customHeight="1" x14ac:dyDescent="0.25">
      <c r="B26" s="14"/>
      <c r="C26" s="14"/>
      <c r="D26" s="14"/>
      <c r="E26" s="14"/>
      <c r="F26" s="14"/>
      <c r="G26" s="14"/>
      <c r="H26" s="24">
        <f t="shared" si="0"/>
        <v>0</v>
      </c>
    </row>
    <row r="27" spans="2:8" ht="24.75" customHeight="1" x14ac:dyDescent="0.25">
      <c r="B27" s="14"/>
      <c r="C27" s="14"/>
      <c r="D27" s="14"/>
      <c r="E27" s="14"/>
      <c r="F27" s="14"/>
      <c r="G27" s="14"/>
      <c r="H27" s="24">
        <f t="shared" si="0"/>
        <v>0</v>
      </c>
    </row>
    <row r="28" spans="2:8" ht="24.75" customHeight="1" x14ac:dyDescent="0.25">
      <c r="B28" s="14"/>
      <c r="C28" s="14"/>
      <c r="D28" s="14"/>
      <c r="E28" s="14"/>
      <c r="F28" s="14"/>
      <c r="G28" s="14"/>
      <c r="H28" s="24">
        <f t="shared" si="0"/>
        <v>0</v>
      </c>
    </row>
    <row r="29" spans="2:8" ht="24.75" customHeight="1" x14ac:dyDescent="0.25">
      <c r="B29" s="14"/>
      <c r="C29" s="14"/>
      <c r="D29" s="14"/>
      <c r="E29" s="14"/>
      <c r="F29" s="14"/>
      <c r="G29" s="14"/>
      <c r="H29" s="24">
        <f t="shared" si="0"/>
        <v>0</v>
      </c>
    </row>
    <row r="30" spans="2:8" ht="24.75" customHeight="1" x14ac:dyDescent="0.25">
      <c r="B30" s="14"/>
      <c r="C30" s="14"/>
      <c r="D30" s="14"/>
      <c r="E30" s="14"/>
      <c r="F30" s="14"/>
      <c r="G30" s="14"/>
      <c r="H30" s="24">
        <f t="shared" si="0"/>
        <v>0</v>
      </c>
    </row>
    <row r="31" spans="2:8" ht="24.75" customHeight="1" x14ac:dyDescent="0.25">
      <c r="B31" s="14"/>
      <c r="C31" s="14"/>
      <c r="D31" s="14"/>
      <c r="E31" s="14"/>
      <c r="F31" s="14"/>
      <c r="G31" s="14"/>
      <c r="H31" s="24">
        <f t="shared" si="0"/>
        <v>0</v>
      </c>
    </row>
    <row r="32" spans="2:8" ht="24.75" customHeight="1" x14ac:dyDescent="0.25">
      <c r="B32" s="14"/>
      <c r="C32" s="14"/>
      <c r="D32" s="14"/>
      <c r="E32" s="14"/>
      <c r="F32" s="14"/>
      <c r="G32" s="14"/>
      <c r="H32" s="24">
        <f t="shared" si="0"/>
        <v>0</v>
      </c>
    </row>
    <row r="33" spans="2:8" ht="22.5" customHeight="1" x14ac:dyDescent="0.25">
      <c r="G33" s="8" t="s">
        <v>7</v>
      </c>
      <c r="H33" s="29">
        <f>SUM(H6:H32)</f>
        <v>0</v>
      </c>
    </row>
    <row r="34" spans="2:8" ht="15.75" thickBot="1" x14ac:dyDescent="0.3"/>
    <row r="35" spans="2:8" x14ac:dyDescent="0.25">
      <c r="B35" s="16" t="s">
        <v>9</v>
      </c>
      <c r="C35" s="17"/>
      <c r="D35" s="17"/>
      <c r="E35" s="17"/>
      <c r="F35" s="17"/>
      <c r="G35" s="18"/>
    </row>
    <row r="36" spans="2:8" ht="15.75" thickBot="1" x14ac:dyDescent="0.3">
      <c r="B36" s="19"/>
      <c r="C36" s="20" t="s">
        <v>8</v>
      </c>
      <c r="D36" s="20"/>
      <c r="E36" s="20"/>
      <c r="F36" s="20"/>
      <c r="G36" s="21"/>
    </row>
    <row r="38" spans="2:8" x14ac:dyDescent="0.25">
      <c r="B38" s="22"/>
      <c r="C38" s="22"/>
      <c r="D38" s="22"/>
      <c r="E38" s="22"/>
      <c r="F38" s="22"/>
      <c r="H38" s="22"/>
    </row>
    <row r="39" spans="2:8" x14ac:dyDescent="0.25">
      <c r="B39" s="8" t="s">
        <v>10</v>
      </c>
      <c r="C39" s="8"/>
      <c r="D39" s="8" t="s">
        <v>11</v>
      </c>
      <c r="E39" s="8"/>
      <c r="F39" s="8"/>
      <c r="G39" s="8"/>
      <c r="H39" s="8" t="s">
        <v>3</v>
      </c>
    </row>
  </sheetData>
  <sheetProtection algorithmName="SHA-512" hashValue="+z+rqGurXU5GlFTsNQ+TuqcbA8nqLyYL6WblnjXbWb1TenCnjKTbQbPQMgpdXAeNEYGwdMoCFl9c5m8JLRuBXw==" saltValue="kzacecMEtMK+Lvb5fwR3Vg==" spinCount="100000" sheet="1" objects="1" scenarios="1"/>
  <dataValidations count="4">
    <dataValidation type="date" showInputMessage="1" showErrorMessage="1" errorTitle="Date Format" error="Date Format Should be MM/DD/YYYY" promptTitle="Date Required" prompt="Show Date MM/DD/YYYY" sqref="B6:B33">
      <formula1>43850</formula1>
      <formula2>56979</formula2>
    </dataValidation>
    <dataValidation type="whole" showInputMessage="1" showErrorMessage="1" errorTitle="Enter Number" error="You must enter a number greater than 0" promptTitle="Number Required" prompt="Please input a number greater than 0" sqref="F6:F32">
      <formula1>0</formula1>
      <formula2>5000000</formula2>
    </dataValidation>
    <dataValidation allowBlank="1" showInputMessage="1" showErrorMessage="1" errorTitle="Enter Value" error="Please enter a value for the items purchased" promptTitle="Enter number greater than 0" prompt="Please enter a value for items purchased" sqref="G6:G32"/>
    <dataValidation type="textLength" showInputMessage="1" showErrorMessage="1" errorTitle="COVID Purchase Description" error="Please describe what was purchased using COVID funding" promptTitle="Describe COVID purchase" prompt="Please provide a description of what was purchased" sqref="D6:D32">
      <formula1>3</formula1>
      <formula2>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Funding Source">
          <x14:formula1>
            <xm:f>'Summary of Expenses'!$A$83:$A$87</xm:f>
          </x14:formula1>
          <xm:sqref>C6:C32</xm:sqref>
        </x14:dataValidation>
        <x14:dataValidation type="list" allowBlank="1" showInputMessage="1" showErrorMessage="1" promptTitle="Expense Type">
          <x14:formula1>
            <xm:f>'Summary of Expenses'!$A$73:$A$80</xm:f>
          </x14:formula1>
          <xm:sqref>E6:E32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8"/>
  <sheetViews>
    <sheetView topLeftCell="A40" workbookViewId="0">
      <selection activeCell="A70" sqref="A70"/>
    </sheetView>
  </sheetViews>
  <sheetFormatPr defaultRowHeight="15" x14ac:dyDescent="0.25"/>
  <cols>
    <col min="1" max="1" width="18.7109375" bestFit="1" customWidth="1"/>
    <col min="2" max="2" width="16.7109375" customWidth="1"/>
  </cols>
  <sheetData>
    <row r="2" spans="1:2" ht="21" x14ac:dyDescent="0.35">
      <c r="A2" s="1" t="s">
        <v>12</v>
      </c>
      <c r="B2" s="1"/>
    </row>
    <row r="3" spans="1:2" x14ac:dyDescent="0.25">
      <c r="A3" t="s">
        <v>15</v>
      </c>
      <c r="B3" s="5">
        <f>'Page 1'!I6+'Page 2'!I6+'Page 3'!I6</f>
        <v>0</v>
      </c>
    </row>
    <row r="4" spans="1:2" x14ac:dyDescent="0.25">
      <c r="A4" t="s">
        <v>16</v>
      </c>
      <c r="B4" s="5">
        <f>'Page 1'!I7+'Page 2'!I7+'Page 3'!I7</f>
        <v>0</v>
      </c>
    </row>
    <row r="5" spans="1:2" x14ac:dyDescent="0.25">
      <c r="A5" t="s">
        <v>17</v>
      </c>
      <c r="B5" s="5">
        <f>'Page 1'!I8+'Page 2'!I8+'Page 3'!I8</f>
        <v>0</v>
      </c>
    </row>
    <row r="6" spans="1:2" x14ac:dyDescent="0.25">
      <c r="A6" t="s">
        <v>18</v>
      </c>
      <c r="B6" s="5">
        <f>'Page 1'!I9+'Page 2'!I9+'Page 3'!I9</f>
        <v>0</v>
      </c>
    </row>
    <row r="7" spans="1:2" x14ac:dyDescent="0.25">
      <c r="A7" t="s">
        <v>19</v>
      </c>
      <c r="B7" s="5">
        <f>'Page 1'!I10+'Page 2'!I10+'Page 3'!I10</f>
        <v>0</v>
      </c>
    </row>
    <row r="8" spans="1:2" x14ac:dyDescent="0.25">
      <c r="A8" t="s">
        <v>20</v>
      </c>
      <c r="B8" s="5">
        <f>'Page 1'!I11+'Page 2'!I11+'Page 3'!I11</f>
        <v>0</v>
      </c>
    </row>
    <row r="9" spans="1:2" x14ac:dyDescent="0.25">
      <c r="A9" t="s">
        <v>21</v>
      </c>
      <c r="B9" s="5">
        <f>'Page 1'!I12+'Page 2'!I12+'Page 3'!I12</f>
        <v>0</v>
      </c>
    </row>
    <row r="10" spans="1:2" x14ac:dyDescent="0.25">
      <c r="A10" s="4" t="s">
        <v>26</v>
      </c>
      <c r="B10" s="5">
        <f>SUM(B3:B9)</f>
        <v>0</v>
      </c>
    </row>
    <row r="12" spans="1:2" ht="21" x14ac:dyDescent="0.35">
      <c r="A12" s="2" t="s">
        <v>13</v>
      </c>
      <c r="B12" s="2"/>
    </row>
    <row r="13" spans="1:2" x14ac:dyDescent="0.25">
      <c r="A13" t="s">
        <v>15</v>
      </c>
      <c r="B13" s="5">
        <f>'Page 1'!J6+'Page 2'!J6+'Page 3'!J6</f>
        <v>0</v>
      </c>
    </row>
    <row r="14" spans="1:2" x14ac:dyDescent="0.25">
      <c r="A14" t="s">
        <v>16</v>
      </c>
      <c r="B14" s="5">
        <f>'Page 1'!J7+'Page 2'!J7+'Page 3'!J7</f>
        <v>0</v>
      </c>
    </row>
    <row r="15" spans="1:2" x14ac:dyDescent="0.25">
      <c r="A15" t="s">
        <v>17</v>
      </c>
      <c r="B15" s="5">
        <f>'Page 1'!J8+'Page 2'!J8+'Page 3'!J8</f>
        <v>0</v>
      </c>
    </row>
    <row r="16" spans="1:2" x14ac:dyDescent="0.25">
      <c r="A16" t="s">
        <v>18</v>
      </c>
      <c r="B16" s="5">
        <f>'Page 1'!J9+'Page 2'!J9+'Page 3'!J9</f>
        <v>0</v>
      </c>
    </row>
    <row r="17" spans="1:2" x14ac:dyDescent="0.25">
      <c r="A17" t="s">
        <v>19</v>
      </c>
      <c r="B17" s="5">
        <f>'Page 1'!J10+'Page 2'!J10+'Page 3'!J10</f>
        <v>0</v>
      </c>
    </row>
    <row r="18" spans="1:2" x14ac:dyDescent="0.25">
      <c r="A18" t="s">
        <v>20</v>
      </c>
      <c r="B18" s="5">
        <f>'Page 1'!J11+'Page 2'!J11+'Page 3'!J11</f>
        <v>0</v>
      </c>
    </row>
    <row r="19" spans="1:2" x14ac:dyDescent="0.25">
      <c r="A19" t="s">
        <v>21</v>
      </c>
      <c r="B19" s="5">
        <f>'Page 1'!J12+'Page 2'!J12+'Page 3'!J12</f>
        <v>0</v>
      </c>
    </row>
    <row r="20" spans="1:2" x14ac:dyDescent="0.25">
      <c r="A20" s="4" t="s">
        <v>26</v>
      </c>
      <c r="B20" s="5">
        <f>SUM(B13:B19)</f>
        <v>0</v>
      </c>
    </row>
    <row r="22" spans="1:2" ht="21" x14ac:dyDescent="0.35">
      <c r="A22" s="3" t="s">
        <v>27</v>
      </c>
      <c r="B22" s="3"/>
    </row>
    <row r="23" spans="1:2" x14ac:dyDescent="0.25">
      <c r="A23" t="s">
        <v>15</v>
      </c>
      <c r="B23" s="5">
        <f>'Page 1'!K6+'Page 2'!K6+'Page 3'!K6</f>
        <v>0</v>
      </c>
    </row>
    <row r="24" spans="1:2" x14ac:dyDescent="0.25">
      <c r="A24" t="s">
        <v>16</v>
      </c>
      <c r="B24" s="5">
        <f>'Page 1'!K7+'Page 2'!K7+'Page 3'!K7</f>
        <v>0</v>
      </c>
    </row>
    <row r="25" spans="1:2" x14ac:dyDescent="0.25">
      <c r="A25" t="s">
        <v>17</v>
      </c>
      <c r="B25" s="5">
        <f>'Page 1'!K8+'Page 2'!K8+'Page 3'!K8</f>
        <v>0</v>
      </c>
    </row>
    <row r="26" spans="1:2" x14ac:dyDescent="0.25">
      <c r="A26" t="s">
        <v>18</v>
      </c>
      <c r="B26" s="5">
        <f>'Page 1'!K9+'Page 2'!K9+'Page 3'!K9</f>
        <v>0</v>
      </c>
    </row>
    <row r="27" spans="1:2" x14ac:dyDescent="0.25">
      <c r="A27" t="s">
        <v>19</v>
      </c>
      <c r="B27" s="5">
        <f>'Page 1'!K10+'Page 2'!K10+'Page 3'!K10</f>
        <v>0</v>
      </c>
    </row>
    <row r="28" spans="1:2" x14ac:dyDescent="0.25">
      <c r="A28" t="s">
        <v>20</v>
      </c>
      <c r="B28" s="5">
        <f>'Page 1'!K11+'Page 2'!K11+'Page 3'!K11</f>
        <v>0</v>
      </c>
    </row>
    <row r="29" spans="1:2" x14ac:dyDescent="0.25">
      <c r="A29" t="s">
        <v>21</v>
      </c>
      <c r="B29" s="5">
        <f>'Page 1'!K12+'Page 2'!K12+'Page 3'!K12</f>
        <v>0</v>
      </c>
    </row>
    <row r="30" spans="1:2" x14ac:dyDescent="0.25">
      <c r="A30" s="4" t="s">
        <v>26</v>
      </c>
      <c r="B30" s="5">
        <f>SUM(B23:B29)</f>
        <v>0</v>
      </c>
    </row>
    <row r="32" spans="1:2" ht="21" x14ac:dyDescent="0.35">
      <c r="A32" s="2" t="s">
        <v>14</v>
      </c>
      <c r="B32" s="2"/>
    </row>
    <row r="33" spans="1:2" x14ac:dyDescent="0.25">
      <c r="A33" t="s">
        <v>15</v>
      </c>
      <c r="B33" s="5">
        <f>'Page 1'!L6+'Page 2'!L6+'Page 3'!L6</f>
        <v>0</v>
      </c>
    </row>
    <row r="34" spans="1:2" x14ac:dyDescent="0.25">
      <c r="A34" t="s">
        <v>16</v>
      </c>
      <c r="B34" s="5">
        <f>'Page 1'!L7+'Page 2'!L7+'Page 3'!L7</f>
        <v>0</v>
      </c>
    </row>
    <row r="35" spans="1:2" x14ac:dyDescent="0.25">
      <c r="A35" t="s">
        <v>17</v>
      </c>
      <c r="B35" s="5">
        <f>'Page 1'!L8+'Page 2'!L8+'Page 3'!L8</f>
        <v>0</v>
      </c>
    </row>
    <row r="36" spans="1:2" x14ac:dyDescent="0.25">
      <c r="A36" t="s">
        <v>18</v>
      </c>
      <c r="B36" s="5">
        <f>'Page 1'!L9+'Page 2'!L9+'Page 3'!L9</f>
        <v>0</v>
      </c>
    </row>
    <row r="37" spans="1:2" x14ac:dyDescent="0.25">
      <c r="A37" t="s">
        <v>19</v>
      </c>
      <c r="B37" s="5">
        <f>'Page 1'!L10+'Page 2'!L10+'Page 3'!L10</f>
        <v>0</v>
      </c>
    </row>
    <row r="38" spans="1:2" x14ac:dyDescent="0.25">
      <c r="A38" t="s">
        <v>20</v>
      </c>
      <c r="B38" s="5">
        <f>'Page 1'!L11+'Page 2'!L11+'Page 3'!L11</f>
        <v>0</v>
      </c>
    </row>
    <row r="39" spans="1:2" x14ac:dyDescent="0.25">
      <c r="A39" t="s">
        <v>21</v>
      </c>
      <c r="B39" s="5">
        <f>'Page 1'!L12+'Page 2'!L12+'Page 3'!L12</f>
        <v>0</v>
      </c>
    </row>
    <row r="40" spans="1:2" x14ac:dyDescent="0.25">
      <c r="A40" s="4" t="s">
        <v>26</v>
      </c>
      <c r="B40" s="5">
        <f>SUM(B33:B39)</f>
        <v>0</v>
      </c>
    </row>
    <row r="43" spans="1:2" ht="21" x14ac:dyDescent="0.35">
      <c r="A43" s="2" t="s">
        <v>21</v>
      </c>
      <c r="B43" s="2"/>
    </row>
    <row r="44" spans="1:2" x14ac:dyDescent="0.25">
      <c r="A44" t="s">
        <v>15</v>
      </c>
      <c r="B44" s="5">
        <f>'Page 1'!M6+'Page 2'!M6+'Page 3'!M6</f>
        <v>0</v>
      </c>
    </row>
    <row r="45" spans="1:2" x14ac:dyDescent="0.25">
      <c r="A45" t="s">
        <v>16</v>
      </c>
      <c r="B45" s="5">
        <f>'Page 1'!M7+'Page 2'!M7+'Page 3'!M7</f>
        <v>0</v>
      </c>
    </row>
    <row r="46" spans="1:2" x14ac:dyDescent="0.25">
      <c r="A46" t="s">
        <v>17</v>
      </c>
      <c r="B46" s="5">
        <f>'Page 1'!M8+'Page 2'!M8+'Page 3'!M8</f>
        <v>0</v>
      </c>
    </row>
    <row r="47" spans="1:2" x14ac:dyDescent="0.25">
      <c r="A47" t="s">
        <v>18</v>
      </c>
      <c r="B47" s="5">
        <f>'Page 1'!M9+'Page 2'!M9+'Page 3'!M9</f>
        <v>0</v>
      </c>
    </row>
    <row r="48" spans="1:2" x14ac:dyDescent="0.25">
      <c r="A48" t="s">
        <v>19</v>
      </c>
      <c r="B48" s="5">
        <f>'Page 1'!M10+'Page 2'!M10+'Page 3'!M10</f>
        <v>0</v>
      </c>
    </row>
    <row r="49" spans="1:2" x14ac:dyDescent="0.25">
      <c r="A49" t="s">
        <v>20</v>
      </c>
      <c r="B49" s="5">
        <f>'Page 1'!M11+'Page 2'!M11+'Page 3'!M11</f>
        <v>0</v>
      </c>
    </row>
    <row r="50" spans="1:2" x14ac:dyDescent="0.25">
      <c r="A50" t="s">
        <v>21</v>
      </c>
      <c r="B50" s="5">
        <f>'Page 1'!M12+'Page 2'!M12+'Page 3'!M12</f>
        <v>0</v>
      </c>
    </row>
    <row r="51" spans="1:2" x14ac:dyDescent="0.25">
      <c r="A51" s="4" t="s">
        <v>26</v>
      </c>
      <c r="B51" s="5">
        <f>SUM(B44:B50)</f>
        <v>0</v>
      </c>
    </row>
    <row r="54" spans="1:2" ht="21" x14ac:dyDescent="0.35">
      <c r="A54" s="2" t="s">
        <v>25</v>
      </c>
      <c r="B54" s="2"/>
    </row>
    <row r="55" spans="1:2" x14ac:dyDescent="0.25">
      <c r="A55" t="s">
        <v>15</v>
      </c>
      <c r="B55" s="5">
        <f>B13+B23+B33+B44+B3</f>
        <v>0</v>
      </c>
    </row>
    <row r="56" spans="1:2" x14ac:dyDescent="0.25">
      <c r="A56" t="s">
        <v>16</v>
      </c>
      <c r="B56" s="5">
        <f t="shared" ref="B56:B61" si="0">B14+B24+B34+B45+B4</f>
        <v>0</v>
      </c>
    </row>
    <row r="57" spans="1:2" x14ac:dyDescent="0.25">
      <c r="A57" t="s">
        <v>17</v>
      </c>
      <c r="B57" s="5">
        <f t="shared" si="0"/>
        <v>0</v>
      </c>
    </row>
    <row r="58" spans="1:2" x14ac:dyDescent="0.25">
      <c r="A58" t="s">
        <v>18</v>
      </c>
      <c r="B58" s="5">
        <f t="shared" si="0"/>
        <v>0</v>
      </c>
    </row>
    <row r="59" spans="1:2" x14ac:dyDescent="0.25">
      <c r="A59" t="s">
        <v>19</v>
      </c>
      <c r="B59" s="5">
        <f t="shared" si="0"/>
        <v>0</v>
      </c>
    </row>
    <row r="60" spans="1:2" x14ac:dyDescent="0.25">
      <c r="A60" t="s">
        <v>20</v>
      </c>
      <c r="B60" s="5">
        <f t="shared" si="0"/>
        <v>0</v>
      </c>
    </row>
    <row r="61" spans="1:2" x14ac:dyDescent="0.25">
      <c r="A61" t="s">
        <v>21</v>
      </c>
      <c r="B61" s="5">
        <f t="shared" si="0"/>
        <v>0</v>
      </c>
    </row>
    <row r="62" spans="1:2" x14ac:dyDescent="0.25">
      <c r="A62" s="4" t="s">
        <v>26</v>
      </c>
      <c r="B62" s="5">
        <f>SUM(B55:B61)</f>
        <v>0</v>
      </c>
    </row>
    <row r="70" spans="1:1" x14ac:dyDescent="0.25">
      <c r="A70" t="s">
        <v>38</v>
      </c>
    </row>
    <row r="71" spans="1:1" hidden="1" x14ac:dyDescent="0.25"/>
    <row r="72" spans="1:1" hidden="1" x14ac:dyDescent="0.25">
      <c r="A72" t="s">
        <v>30</v>
      </c>
    </row>
    <row r="73" spans="1:1" hidden="1" x14ac:dyDescent="0.25">
      <c r="A73" t="s">
        <v>15</v>
      </c>
    </row>
    <row r="74" spans="1:1" hidden="1" x14ac:dyDescent="0.25">
      <c r="A74" t="s">
        <v>16</v>
      </c>
    </row>
    <row r="75" spans="1:1" hidden="1" x14ac:dyDescent="0.25">
      <c r="A75" t="s">
        <v>17</v>
      </c>
    </row>
    <row r="76" spans="1:1" hidden="1" x14ac:dyDescent="0.25">
      <c r="A76" t="s">
        <v>33</v>
      </c>
    </row>
    <row r="77" spans="1:1" hidden="1" x14ac:dyDescent="0.25">
      <c r="A77" t="s">
        <v>19</v>
      </c>
    </row>
    <row r="78" spans="1:1" hidden="1" x14ac:dyDescent="0.25">
      <c r="A78" t="s">
        <v>20</v>
      </c>
    </row>
    <row r="79" spans="1:1" hidden="1" x14ac:dyDescent="0.25">
      <c r="A79" t="s">
        <v>28</v>
      </c>
    </row>
    <row r="80" spans="1:1" hidden="1" x14ac:dyDescent="0.25">
      <c r="A80" t="s">
        <v>21</v>
      </c>
    </row>
    <row r="81" spans="1:1" hidden="1" x14ac:dyDescent="0.25"/>
    <row r="82" spans="1:1" hidden="1" x14ac:dyDescent="0.25">
      <c r="A82" t="s">
        <v>4</v>
      </c>
    </row>
    <row r="83" spans="1:1" hidden="1" x14ac:dyDescent="0.25">
      <c r="A83" t="s">
        <v>12</v>
      </c>
    </row>
    <row r="84" spans="1:1" hidden="1" x14ac:dyDescent="0.25">
      <c r="A84" t="s">
        <v>31</v>
      </c>
    </row>
    <row r="85" spans="1:1" hidden="1" x14ac:dyDescent="0.25">
      <c r="A85" t="s">
        <v>29</v>
      </c>
    </row>
    <row r="86" spans="1:1" hidden="1" x14ac:dyDescent="0.25">
      <c r="A86" t="s">
        <v>32</v>
      </c>
    </row>
    <row r="87" spans="1:1" hidden="1" x14ac:dyDescent="0.25">
      <c r="A87" t="s">
        <v>21</v>
      </c>
    </row>
    <row r="88" spans="1:1" hidden="1" x14ac:dyDescent="0.25"/>
  </sheetData>
  <sheetProtection algorithmName="SHA-512" hashValue="9ESYf2PbzlHu1tynj5vGN52kPbHBf8Bbfx4MV1xQYJ8p0JgcHDPMeiDdqrfnHCiE1+5e8qHpvV3Rgq8OBCuc9g==" saltValue="e0m84tIheIK42hxtV5asJw==" spinCount="100000" sheet="1" objects="1" scenarios="1"/>
  <dataValidations count="1">
    <dataValidation type="list" allowBlank="1" showInputMessage="1" showErrorMessage="1" sqref="A76">
      <formula1>$A$73:$A$80</formula1>
    </dataValidation>
  </dataValidation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E4B1655CB0E42A7C97752920E3DCC" ma:contentTypeVersion="8" ma:contentTypeDescription="Create a new document." ma:contentTypeScope="" ma:versionID="612b0f3f5685e3f2804bc1852fddf3a4">
  <xsd:schema xmlns:xsd="http://www.w3.org/2001/XMLSchema" xmlns:xs="http://www.w3.org/2001/XMLSchema" xmlns:p="http://schemas.microsoft.com/office/2006/metadata/properties" xmlns:ns2="de3da1f1-8f19-4ff9-9b76-47fe9a490803" xmlns:ns3="6ec60af1-6d1e-4575-bf73-1b6e791fcd10" targetNamespace="http://schemas.microsoft.com/office/2006/metadata/properties" ma:root="true" ma:fieldsID="0b9d77f1500c3b25eedc680553b8579c" ns2:_="" ns3:_="">
    <xsd:import namespace="de3da1f1-8f19-4ff9-9b76-47fe9a49080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Publication_x0020_Type"/>
                <xsd:element ref="ns3:SharedWithUsers" minOccurs="0"/>
                <xsd:element ref="ns2:Retention_x0020_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da1f1-8f19-4ff9-9b76-47fe9a490803" elementFormDefault="qualified">
    <xsd:import namespace="http://schemas.microsoft.com/office/2006/documentManagement/types"/>
    <xsd:import namespace="http://schemas.microsoft.com/office/infopath/2007/PartnerControls"/>
    <xsd:element name="Publication_x0020_Type" ma:index="5" ma:displayName="Publication Type" ma:description="Contact Information&#10;Form&#10;How-to Guide&#10;Map&#10;Report&#10;Rules and Regulations&#10;Sample Document&#10;" ma:internalName="Publication_x0020_Type" ma:readOnly="false">
      <xsd:simpleType>
        <xsd:restriction base="dms:Text">
          <xsd:maxLength value="255"/>
        </xsd:restriction>
      </xsd:simpleType>
    </xsd:element>
    <xsd:element name="Retention_x0020_Date" ma:index="12" ma:displayName="Retention Date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Type xmlns="de3da1f1-8f19-4ff9-9b76-47fe9a490803">Form</Publication_x0020_Type>
    <Retention_x0020_Date xmlns="de3da1f1-8f19-4ff9-9b76-47fe9a490803"/>
  </documentManagement>
</p:properties>
</file>

<file path=customXml/itemProps1.xml><?xml version="1.0" encoding="utf-8"?>
<ds:datastoreItem xmlns:ds="http://schemas.openxmlformats.org/officeDocument/2006/customXml" ds:itemID="{4BBBE74D-94E4-409F-9974-AE2DC36DD7F2}"/>
</file>

<file path=customXml/itemProps2.xml><?xml version="1.0" encoding="utf-8"?>
<ds:datastoreItem xmlns:ds="http://schemas.openxmlformats.org/officeDocument/2006/customXml" ds:itemID="{D14118A8-8DEF-41F6-B1C1-8C555F6710CA}"/>
</file>

<file path=customXml/itemProps3.xml><?xml version="1.0" encoding="utf-8"?>
<ds:datastoreItem xmlns:ds="http://schemas.openxmlformats.org/officeDocument/2006/customXml" ds:itemID="{39E421B4-8C88-4E96-9EC1-ED091F6DAE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1</vt:lpstr>
      <vt:lpstr>Page 2</vt:lpstr>
      <vt:lpstr>Page 3</vt:lpstr>
      <vt:lpstr>Summary of Expenses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COVID Expense Log Form</dc:title>
  <dc:subject>Funding and Agreement Compliance</dc:subject>
  <dc:creator>Jennifer Boardman</dc:creator>
  <cp:lastModifiedBy>Jennifer Boardman</cp:lastModifiedBy>
  <dcterms:created xsi:type="dcterms:W3CDTF">2021-11-23T22:54:27Z</dcterms:created>
  <dcterms:modified xsi:type="dcterms:W3CDTF">2022-01-27T15:56:51Z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0x010100558E4B1655CB0E42A7C97752920E3DCC</vt:lpwstr>
  </property>
</Properties>
</file>