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7.xml" ContentType="application/vnd.openxmlformats-officedocument.drawing+xml"/>
  <Override PartName="/xl/ctrlProps/ctrlProp3.xml" ContentType="application/vnd.ms-excel.controlproperties+xml"/>
  <Override PartName="/xl/ctrlProps/ctrlProp4.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24226"/>
  <mc:AlternateContent xmlns:mc="http://schemas.openxmlformats.org/markup-compatibility/2006">
    <mc:Choice Requires="x15">
      <x15ac:absPath xmlns:x15ac="http://schemas.microsoft.com/office/spreadsheetml/2010/11/ac" url="\\DHS.SDC.PVT\Root\Offices\Salem (500 Summer St)\Health Analytics\Hospital Reporting Program\Community Benefit\Submitted Community Benefit Forms\2022 Reports Plus\2022 CBR-1 Forms\Redacted\"/>
    </mc:Choice>
  </mc:AlternateContent>
  <xr:revisionPtr revIDLastSave="0" documentId="13_ncr:1_{185BB97A-80F2-4826-8CAE-2A7FEDD95B87}" xr6:coauthVersionLast="47" xr6:coauthVersionMax="47" xr10:uidLastSave="{00000000-0000-0000-0000-000000000000}"/>
  <bookViews>
    <workbookView xWindow="1950" yWindow="990" windowWidth="24945" windowHeight="13860" tabRatio="856" firstSheet="2" activeTab="8" xr2:uid="{00000000-000D-0000-FFFF-FFFF00000000}"/>
  </bookViews>
  <sheets>
    <sheet name="Step 1. READ ME" sheetId="36" r:id="rId1"/>
    <sheet name="Step 2. Hospital Information" sheetId="41" r:id="rId2"/>
    <sheet name="Step 3. CHI, CBA and CBO" sheetId="37" r:id="rId3"/>
    <sheet name="Step 4. Health Profession Ed" sheetId="38" r:id="rId4"/>
    <sheet name="Step 5. Research &amp; Cash inkind" sheetId="40" r:id="rId5"/>
    <sheet name="Step 6. CCR" sheetId="29" r:id="rId6"/>
    <sheet name="Step 7. Charity Care" sheetId="30" r:id="rId7"/>
    <sheet name="Stp 8. Unreimbursed programs" sheetId="31" r:id="rId8"/>
    <sheet name="CBR Summary Table" sheetId="22" r:id="rId9"/>
    <sheet name="Form Version" sheetId="42" r:id="rId10"/>
  </sheets>
  <definedNames>
    <definedName name="_xlnm.Print_Area" localSheetId="8">'CBR Summary Table'!$B$2:$J$35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0" i="29" l="1"/>
  <c r="D14" i="29"/>
  <c r="D15" i="29"/>
  <c r="D21" i="29"/>
  <c r="C16" i="22"/>
  <c r="D36" i="30"/>
  <c r="F16" i="22"/>
  <c r="F52" i="37"/>
  <c r="F51" i="37"/>
  <c r="F50" i="37"/>
  <c r="F49" i="37"/>
  <c r="F53" i="37"/>
  <c r="G15" i="37"/>
  <c r="J35" i="22"/>
  <c r="G30" i="37"/>
  <c r="F27" i="22"/>
  <c r="F33" i="22"/>
  <c r="F21" i="22"/>
  <c r="D58" i="31"/>
  <c r="H21" i="22"/>
  <c r="G21" i="22"/>
  <c r="E5" i="22"/>
  <c r="J2" i="22"/>
  <c r="I21" i="22"/>
  <c r="D38" i="30"/>
  <c r="I8" i="22"/>
  <c r="E4" i="22"/>
  <c r="E3" i="22"/>
  <c r="H15" i="22"/>
  <c r="H14" i="22"/>
  <c r="H13" i="22"/>
  <c r="H12" i="22"/>
  <c r="C19" i="22"/>
  <c r="C11" i="22"/>
  <c r="H11" i="22"/>
  <c r="D59" i="31"/>
  <c r="E58" i="31"/>
  <c r="E59" i="31"/>
  <c r="F20" i="22"/>
  <c r="G8" i="22"/>
  <c r="G39" i="31"/>
  <c r="G42" i="31"/>
  <c r="G18" i="31"/>
  <c r="G20" i="31"/>
  <c r="G23" i="31"/>
  <c r="G42" i="30"/>
  <c r="G40" i="30"/>
  <c r="D42" i="30"/>
  <c r="H16" i="22"/>
  <c r="E37" i="30"/>
  <c r="G37" i="30"/>
  <c r="E38" i="30"/>
  <c r="E36" i="30"/>
  <c r="G36" i="30"/>
  <c r="G43" i="30"/>
  <c r="G24" i="31"/>
  <c r="G43" i="31"/>
  <c r="E39" i="31"/>
  <c r="E42" i="31"/>
  <c r="D42" i="31"/>
  <c r="H20" i="22"/>
  <c r="H19" i="22"/>
  <c r="H22" i="22"/>
  <c r="E43" i="31"/>
  <c r="D37" i="30"/>
  <c r="F19" i="22"/>
  <c r="F15" i="22"/>
  <c r="F14" i="22"/>
  <c r="F13" i="22"/>
  <c r="F12" i="22"/>
  <c r="F11" i="22"/>
  <c r="E57" i="37"/>
  <c r="H31" i="22"/>
  <c r="D57" i="37"/>
  <c r="G31" i="22"/>
  <c r="F56" i="37"/>
  <c r="F55" i="37"/>
  <c r="F54" i="37"/>
  <c r="F48" i="37"/>
  <c r="F47" i="37"/>
  <c r="F46" i="37"/>
  <c r="F45" i="37"/>
  <c r="F44" i="37"/>
  <c r="F43" i="37"/>
  <c r="F42" i="37"/>
  <c r="E52" i="40"/>
  <c r="H30" i="22"/>
  <c r="D52" i="40"/>
  <c r="G30" i="22"/>
  <c r="F51" i="40"/>
  <c r="F50" i="40"/>
  <c r="F49" i="40"/>
  <c r="F48" i="40"/>
  <c r="F47" i="40"/>
  <c r="F46" i="40"/>
  <c r="F45" i="40"/>
  <c r="F44" i="40"/>
  <c r="F43" i="40"/>
  <c r="F42" i="40"/>
  <c r="F41" i="40"/>
  <c r="F40" i="40"/>
  <c r="F39" i="40"/>
  <c r="F38" i="40"/>
  <c r="F37" i="40"/>
  <c r="D22" i="40"/>
  <c r="D17" i="40"/>
  <c r="D23" i="40"/>
  <c r="H28" i="22"/>
  <c r="G28" i="22"/>
  <c r="E27" i="38"/>
  <c r="H29" i="22"/>
  <c r="E20" i="38"/>
  <c r="G29" i="22"/>
  <c r="D20" i="38"/>
  <c r="D31" i="38"/>
  <c r="E82" i="37"/>
  <c r="H32" i="22"/>
  <c r="D82" i="37"/>
  <c r="G32" i="22"/>
  <c r="F68" i="37"/>
  <c r="F69" i="37"/>
  <c r="F70" i="37"/>
  <c r="F71" i="37"/>
  <c r="F72" i="37"/>
  <c r="F73" i="37"/>
  <c r="F74" i="37"/>
  <c r="F75" i="37"/>
  <c r="F76" i="37"/>
  <c r="F77" i="37"/>
  <c r="F78" i="37"/>
  <c r="F79" i="37"/>
  <c r="F80" i="37"/>
  <c r="F81" i="37"/>
  <c r="F67" i="37"/>
  <c r="E30" i="37"/>
  <c r="H27" i="22"/>
  <c r="D30" i="37"/>
  <c r="G27" i="22"/>
  <c r="F16" i="37"/>
  <c r="F17" i="37"/>
  <c r="F18" i="37"/>
  <c r="F19" i="37"/>
  <c r="F20" i="37"/>
  <c r="F21" i="37"/>
  <c r="F22" i="37"/>
  <c r="F23" i="37"/>
  <c r="F24" i="37"/>
  <c r="F25" i="37"/>
  <c r="F26" i="37"/>
  <c r="F27" i="37"/>
  <c r="F28" i="37"/>
  <c r="F29" i="37"/>
  <c r="F15" i="37"/>
  <c r="E23" i="31"/>
  <c r="E20" i="29"/>
  <c r="E14" i="29"/>
  <c r="E15" i="29"/>
  <c r="E31" i="38"/>
  <c r="E21" i="29"/>
  <c r="E39" i="30"/>
  <c r="E40" i="30"/>
  <c r="E43" i="30"/>
  <c r="E17" i="31"/>
  <c r="E18" i="31"/>
  <c r="E20" i="31"/>
  <c r="E24" i="31"/>
  <c r="I29" i="22"/>
  <c r="F52" i="40"/>
  <c r="F82" i="37"/>
  <c r="I32" i="22"/>
  <c r="D38" i="31"/>
  <c r="D39" i="31"/>
  <c r="G20" i="22"/>
  <c r="I20" i="22"/>
  <c r="F57" i="37"/>
  <c r="I31" i="22"/>
  <c r="F30" i="37"/>
  <c r="I27" i="22"/>
  <c r="I30" i="22"/>
  <c r="I28" i="22"/>
  <c r="H33" i="22"/>
  <c r="F22" i="22"/>
  <c r="F24" i="22"/>
  <c r="F34" i="22"/>
  <c r="C14" i="22"/>
  <c r="H24" i="22"/>
  <c r="G33" i="22"/>
  <c r="D17" i="31"/>
  <c r="D18" i="31"/>
  <c r="D20" i="31"/>
  <c r="D24" i="31"/>
  <c r="D43" i="31"/>
  <c r="I33" i="22"/>
  <c r="H34" i="22"/>
  <c r="G11" i="22"/>
  <c r="I11" i="22"/>
  <c r="G14" i="22"/>
  <c r="I14" i="22"/>
  <c r="G15" i="22"/>
  <c r="I15" i="22"/>
  <c r="G12" i="22"/>
  <c r="I12" i="22"/>
  <c r="G13" i="22"/>
  <c r="I13" i="22"/>
  <c r="D40" i="30"/>
  <c r="G19" i="22"/>
  <c r="G22" i="22"/>
  <c r="I22" i="22"/>
  <c r="D43" i="30"/>
  <c r="G16" i="22"/>
  <c r="G24" i="22"/>
  <c r="G34" i="22"/>
  <c r="I16" i="22"/>
  <c r="I24" i="22"/>
  <c r="I34" i="22"/>
</calcChain>
</file>

<file path=xl/sharedStrings.xml><?xml version="1.0" encoding="utf-8"?>
<sst xmlns="http://schemas.openxmlformats.org/spreadsheetml/2006/main" count="351" uniqueCount="254">
  <si>
    <t>Research</t>
  </si>
  <si>
    <t>Section 1: Costs</t>
  </si>
  <si>
    <t>Community health improvement services</t>
  </si>
  <si>
    <t>Health professions education</t>
  </si>
  <si>
    <t>Community benefit operations</t>
  </si>
  <si>
    <t>Cash and in-kind contributions to other community groups</t>
  </si>
  <si>
    <t>Community building activities</t>
  </si>
  <si>
    <t>Patient Visits</t>
  </si>
  <si>
    <t>Direct offsetting revenue</t>
  </si>
  <si>
    <t>Net community benefit expense (B-C)</t>
  </si>
  <si>
    <t>Total community benefit expense</t>
  </si>
  <si>
    <t>Encounters</t>
  </si>
  <si>
    <t>Total Community Benefit Expense</t>
  </si>
  <si>
    <t>Amount</t>
  </si>
  <si>
    <t>Sample</t>
  </si>
  <si>
    <t>Patient Care Cost</t>
  </si>
  <si>
    <t>Less: Adjustments</t>
  </si>
  <si>
    <t>Patient Care Charges</t>
  </si>
  <si>
    <t>Charity Care Worksheet</t>
  </si>
  <si>
    <t>Calculation of Charity Care at Cost</t>
  </si>
  <si>
    <t>Gross patient charges</t>
  </si>
  <si>
    <t>Medicaid Worksheet</t>
  </si>
  <si>
    <t>Calculation of Unreimbursed Costs of Medicaid Programs</t>
  </si>
  <si>
    <t>Direct Offsetting Revenue</t>
  </si>
  <si>
    <t>Phone Number:</t>
  </si>
  <si>
    <t>Email:</t>
  </si>
  <si>
    <t>Name of Person Completing This Form:</t>
  </si>
  <si>
    <t>CCR Worksheet</t>
  </si>
  <si>
    <t>Patient Care Cost-to-Charge Ratio Calculation</t>
  </si>
  <si>
    <t>Title:</t>
  </si>
  <si>
    <t>Reviewed By:</t>
  </si>
  <si>
    <t>Other Community Benefits</t>
  </si>
  <si>
    <t>Charity Care Costs</t>
  </si>
  <si>
    <t>Total 100% Charity Care Provided</t>
  </si>
  <si>
    <t xml:space="preserve">Total Charity Care Patients Served </t>
  </si>
  <si>
    <t xml:space="preserve">Total Charity Care Gross Charges </t>
  </si>
  <si>
    <t>Complete Worksheet even if your hospital is using cost accounting systems</t>
  </si>
  <si>
    <t>Community Health Improvement Services</t>
  </si>
  <si>
    <t>Community Benefit Operations</t>
  </si>
  <si>
    <t>Net Community Benefit Expense</t>
  </si>
  <si>
    <t>Total Community Health Improvement Service Expense</t>
  </si>
  <si>
    <t>Total Community Benefit Operations Expense</t>
  </si>
  <si>
    <t>Input data</t>
  </si>
  <si>
    <t>Computed Field</t>
  </si>
  <si>
    <t>Health Professions Education</t>
  </si>
  <si>
    <t>Number of Professionals</t>
  </si>
  <si>
    <t>Expense</t>
  </si>
  <si>
    <t>Medical Students</t>
  </si>
  <si>
    <t>Interns, Residents and Fellows</t>
  </si>
  <si>
    <t>Nurses</t>
  </si>
  <si>
    <t>Other allied health professional students</t>
  </si>
  <si>
    <t>Continuing health professions education</t>
  </si>
  <si>
    <t>Total Health Professions Education Expense</t>
  </si>
  <si>
    <t>Revenue</t>
  </si>
  <si>
    <t>Medicare reimbursement for direct GME</t>
  </si>
  <si>
    <t>Medicaid reimbursement for direct GME</t>
  </si>
  <si>
    <t>Continuing health professions education reimbursement/tuition</t>
  </si>
  <si>
    <t>Other revenue</t>
  </si>
  <si>
    <t>Total Direct Offsetting Revenue</t>
  </si>
  <si>
    <t>Total Net Health Professions Education Expense</t>
  </si>
  <si>
    <t>Cash and In-Kind Contributions</t>
  </si>
  <si>
    <t>Direct Costs</t>
  </si>
  <si>
    <t>Indirect Costs</t>
  </si>
  <si>
    <t>Total Research Expense</t>
  </si>
  <si>
    <t>Licensing fees and royalties</t>
  </si>
  <si>
    <t>Net Cash and In-Kind</t>
  </si>
  <si>
    <t>Contributions</t>
  </si>
  <si>
    <t>Total Cash and In-kind Contributions</t>
  </si>
  <si>
    <t>Offsetting Revenue</t>
  </si>
  <si>
    <t>Community Building Activities</t>
  </si>
  <si>
    <t>Hospital Name:</t>
  </si>
  <si>
    <t>Hospital System:</t>
  </si>
  <si>
    <t>Reporting Period:</t>
  </si>
  <si>
    <t>Contact Information:</t>
  </si>
  <si>
    <t>1a</t>
  </si>
  <si>
    <t>2a</t>
  </si>
  <si>
    <t>1b</t>
  </si>
  <si>
    <t>2b</t>
  </si>
  <si>
    <t>3b</t>
  </si>
  <si>
    <t>4b</t>
  </si>
  <si>
    <t>1c</t>
  </si>
  <si>
    <t>2c</t>
  </si>
  <si>
    <t>Amount of gross Medicaid patient charges written off as charity care</t>
  </si>
  <si>
    <t>5b</t>
  </si>
  <si>
    <t>Amount of gross Medicare patient charges written off as charity care</t>
  </si>
  <si>
    <t>3a</t>
  </si>
  <si>
    <t>3c</t>
  </si>
  <si>
    <t>Amount of gross Commercial patient charges written off as charity care</t>
  </si>
  <si>
    <t>4a</t>
  </si>
  <si>
    <t>4c</t>
  </si>
  <si>
    <t>Amount of gross Uninsured patient charges written off as charity care</t>
  </si>
  <si>
    <t>5a</t>
  </si>
  <si>
    <t>5c</t>
  </si>
  <si>
    <t>Amount of gross Other Payor patient charges written off as charity care</t>
  </si>
  <si>
    <t>Other revenue (Ex: HRA payments, Provider Tax Reimbursement, Qualified Directed Payments)</t>
  </si>
  <si>
    <t>Total operating expense</t>
  </si>
  <si>
    <t>Non-patient care activities</t>
  </si>
  <si>
    <t>Medicaid provider taxes, fees, or assessments</t>
  </si>
  <si>
    <t xml:space="preserve">Total adjustments </t>
  </si>
  <si>
    <t xml:space="preserve">Adjusted patient care cost </t>
  </si>
  <si>
    <t>Adjusted patient care charges (subtract line 9 from line 8)</t>
  </si>
  <si>
    <t>Direct off-setting revenue for Medicaid patient community benefit</t>
  </si>
  <si>
    <t>1d</t>
  </si>
  <si>
    <t>2d</t>
  </si>
  <si>
    <t>Direct off-setting revenue for Medicare patient community benefit</t>
  </si>
  <si>
    <t>3d</t>
  </si>
  <si>
    <t>Direct off-setting revenue for Commercial patient community benefit</t>
  </si>
  <si>
    <t>4d</t>
  </si>
  <si>
    <t>Direct off-setting revenue for Uninsured patient community benefit</t>
  </si>
  <si>
    <t>5d</t>
  </si>
  <si>
    <t>Direct off-setting revenue for Other Payor patient community benefit</t>
  </si>
  <si>
    <t>Total Charity Care</t>
  </si>
  <si>
    <t>Total Direct off-setting revenue</t>
  </si>
  <si>
    <t>Revenues from uncompensated care pools or programs, if any.</t>
  </si>
  <si>
    <t xml:space="preserve">Net community benefit expense </t>
  </si>
  <si>
    <t>Bad debt expense (If included as total operating expense)</t>
  </si>
  <si>
    <t>Patient care cost-to-charge ratio (divide line 7 by line 10; use this percentage on Charity Care, Medicaid, and other public program cost worksheets)</t>
  </si>
  <si>
    <t>Gross patient charges from Medicaid programs, including managed Medicaid and SCHIP</t>
  </si>
  <si>
    <t>Net patient service revenue from Medicaid programs, including managed Medicaid and SCHIP</t>
  </si>
  <si>
    <t>Medicaid Provider Taxes</t>
  </si>
  <si>
    <t>Total Medicaid Expenses</t>
  </si>
  <si>
    <t xml:space="preserve">Total direct offsetting revenue </t>
  </si>
  <si>
    <t>Cost-to-charge ratio</t>
  </si>
  <si>
    <t>Medicaid Expenses</t>
  </si>
  <si>
    <t>Other Public Payer Worksheet</t>
  </si>
  <si>
    <t>Calculation of Unreimbursed Costs of Other Public Payers</t>
  </si>
  <si>
    <t>Number of other public payer patients, excluding Medicare and Medicaid</t>
  </si>
  <si>
    <t>Gross patient charges from Other Public Payers, excluding Medicare and Medicaid</t>
  </si>
  <si>
    <t>Total Other Public Payer Expenses</t>
  </si>
  <si>
    <t>Net patient service revenue from Other Public Payers, excluding Medicare and Medicaid</t>
  </si>
  <si>
    <t>Other revenue related to services provided to Other Public Payers</t>
  </si>
  <si>
    <t>Community benefit expenses from services not related to patient care</t>
  </si>
  <si>
    <t>Gross charges for community benefit programs not related to patient care</t>
  </si>
  <si>
    <t xml:space="preserve">Note: If net community benefit expense is negative, indicating a gain, do to report results on form CBR-1, as gains are not reportable. </t>
  </si>
  <si>
    <t>Other applicable health profession education expenses</t>
  </si>
  <si>
    <t xml:space="preserve">Cost-to-charge ratio </t>
  </si>
  <si>
    <t>Total Charity Care Cost</t>
  </si>
  <si>
    <t>Cost Accounting Option</t>
  </si>
  <si>
    <t>Net community benefit expense</t>
  </si>
  <si>
    <t>Other Community Benefits Total</t>
  </si>
  <si>
    <t>Community Benefits Totals</t>
  </si>
  <si>
    <t>Commercial Charity Care</t>
  </si>
  <si>
    <t>Self Pay Charity Care</t>
  </si>
  <si>
    <t>Other Payor Charity Care</t>
  </si>
  <si>
    <t>Medicare Charity Care</t>
  </si>
  <si>
    <t>Medicaid Charity Care</t>
  </si>
  <si>
    <t>Medicaid/Managed Medicaid</t>
  </si>
  <si>
    <t>Line</t>
  </si>
  <si>
    <t>Subsidized Health Services</t>
  </si>
  <si>
    <t>Number patient encounters for subsidized health services</t>
  </si>
  <si>
    <t>Net patient service revenue from subsidized health services</t>
  </si>
  <si>
    <t>Grants, subsidies or other sources of revenue that support subsidized health services</t>
  </si>
  <si>
    <t>Unreimbursed Costs of Medicaid</t>
  </si>
  <si>
    <t>Unreimbursed Costs of Other Public Payers</t>
  </si>
  <si>
    <t>Number of Medicaid patients, including managed Medicaid and SCHIP</t>
  </si>
  <si>
    <t>Other public programs</t>
  </si>
  <si>
    <t>Type of accounting system used for this reporting</t>
  </si>
  <si>
    <t>Total Unreimbursed Care</t>
  </si>
  <si>
    <t>Health Professions Education Expenses</t>
  </si>
  <si>
    <t>Hospital Information</t>
  </si>
  <si>
    <t>Facility Name</t>
  </si>
  <si>
    <t>Street Address</t>
  </si>
  <si>
    <t>City</t>
  </si>
  <si>
    <t>Zip</t>
  </si>
  <si>
    <t>Total expenses, excluding losses to Medicaid, Charity Care or other public payers</t>
  </si>
  <si>
    <t>Cost to Charge Ratio</t>
  </si>
  <si>
    <t>Version Number</t>
  </si>
  <si>
    <t>Date</t>
  </si>
  <si>
    <t>Notes</t>
  </si>
  <si>
    <t>CBR12021.03</t>
  </si>
  <si>
    <t>2.9.22</t>
  </si>
  <si>
    <t>CBR12021.02</t>
  </si>
  <si>
    <t>2.2.22</t>
  </si>
  <si>
    <t>CBR12021.01</t>
  </si>
  <si>
    <t>1.1.22</t>
  </si>
  <si>
    <t>New Release</t>
  </si>
  <si>
    <t>Fiscal Year:</t>
  </si>
  <si>
    <t>Form Version Number:</t>
  </si>
  <si>
    <t xml:space="preserve">Corrected issue on summary tab where unreimbursed care summed incorrectly </t>
  </si>
  <si>
    <t xml:space="preserve">Corrected formula field in the CCR workbook that incorrectly referenced net expenses. Corrected issue on charity care total gross charges formula that incorrectly included patients served instead of gross charges from "Other Payor" section. </t>
  </si>
  <si>
    <t>CBR12021.04</t>
  </si>
  <si>
    <t>2.25.22</t>
  </si>
  <si>
    <t xml:space="preserve">Made a formatting change on Charity Care workbook, cost accounting column to improve readability and highlight the correct field that is used. </t>
  </si>
  <si>
    <t>CBR12021.05</t>
  </si>
  <si>
    <t>3.2.22</t>
  </si>
  <si>
    <t xml:space="preserve">Corrected formula field on summary tab that was including charity care in public programs sub total, resulting in double counting charity care. </t>
  </si>
  <si>
    <t>CBR12022.01</t>
  </si>
  <si>
    <t>7.26.22</t>
  </si>
  <si>
    <t>Other Unreimbursed Costs of Care</t>
  </si>
  <si>
    <t>Other Uncompensated Care</t>
  </si>
  <si>
    <t>Number of Medicaid patient visits provided 100% charity care</t>
  </si>
  <si>
    <t>Number of Medicare patient visits provided 100% charity care</t>
  </si>
  <si>
    <t>Number of Commercial patient visits provided 100% charity care</t>
  </si>
  <si>
    <t>Number of Uninsured patient visits provided 100% charity care</t>
  </si>
  <si>
    <t>Number of Other Payor patient visits provided 100% charity care</t>
  </si>
  <si>
    <t>Number of Medicaid patient visits provided charity care</t>
  </si>
  <si>
    <t>Number of Medicare patient visits provided charity care</t>
  </si>
  <si>
    <t>Number of Commercial patient visits provided charity care</t>
  </si>
  <si>
    <t>Number of Uninsured patient visits provided charity care</t>
  </si>
  <si>
    <t>Number of Other Payor patient visits provided charity care</t>
  </si>
  <si>
    <t>Percent of Charity Care Visits at 100%</t>
  </si>
  <si>
    <t>Percent of Charity Care Dollars at 100%</t>
  </si>
  <si>
    <t>Moved subsidized health services from line 14 to line 9 to align with the methodology of the minimum spending floor. Line 11 (Row 24) totals are what OHA will use to calculated unreimbursed care trends for the community benefit minimum spending floor purposes. Clarified patient visits are requested in charity care tab, not unique patients. Added input line for percent of charity care dollars at 100%</t>
  </si>
  <si>
    <t>CBR12022.02</t>
  </si>
  <si>
    <t>11.28.22</t>
  </si>
  <si>
    <t>Corrected formula field on summary tab to correctly link Step3 encounters and Step8 patient visits. Updated email address on Step1</t>
  </si>
  <si>
    <t>ST. ANTHONY HOSPITAL</t>
  </si>
  <si>
    <t>CATHOLIC HEALTH INITIATIVES</t>
  </si>
  <si>
    <t>07/01/21-06/30/22</t>
  </si>
  <si>
    <t>HAROLD GELLER</t>
  </si>
  <si>
    <t>MARKET PRESIDENT</t>
  </si>
  <si>
    <t>Benefits Enrollment: Medicaid,or indigent coverage enrollment</t>
  </si>
  <si>
    <t>Classes/Workshops: Trauma Education</t>
  </si>
  <si>
    <t>Clinics/Clinic Support: Pendleton School Based Health Clinic</t>
  </si>
  <si>
    <t>Clinics/Clinic Support: St. Anthony Outreach RV Mobile</t>
  </si>
  <si>
    <t>Immuinizations: Influenza,COVID,etc.</t>
  </si>
  <si>
    <t>Individ.HealthEduc:Nutritional counseling</t>
  </si>
  <si>
    <t>Infant/Child Devlpmnt: Car Seat Program</t>
  </si>
  <si>
    <t>Pendleton Preventing Child Abuse Using Triple P Program</t>
  </si>
  <si>
    <t>Support Groups: Alcoholics Anonymous/ALANON Group Meetings</t>
  </si>
  <si>
    <t>Support Groups:Babysitting Class</t>
  </si>
  <si>
    <t>Suport Groups: Tumor Conference</t>
  </si>
  <si>
    <t>unknown</t>
  </si>
  <si>
    <t>Community Support: American Red Cross Blood Drive</t>
  </si>
  <si>
    <t>Community Support: COVID Updates to the Community</t>
  </si>
  <si>
    <t>Community Support: Local Public Safety Community Council</t>
  </si>
  <si>
    <t>Community Support: Ministerial Fellowship</t>
  </si>
  <si>
    <t>Community Support: Nursing Students Guest Housing</t>
  </si>
  <si>
    <t>Community Support: Pendleton Round-Up Medical Aid Station</t>
  </si>
  <si>
    <t>Community Support: Pendleton Whiskey Fest Medical Aid Station</t>
  </si>
  <si>
    <t>Community Support: Pioneer Relief Nursery</t>
  </si>
  <si>
    <t>Community Support: Salvation Army Meals</t>
  </si>
  <si>
    <t>Community Support: Umatilla County Health Partnership</t>
  </si>
  <si>
    <t>Community Support: Local Emergency Planning</t>
  </si>
  <si>
    <t>Community Support: Pendleton High School Athletic Trainer</t>
  </si>
  <si>
    <t>CB Operations: Assigned Staff</t>
  </si>
  <si>
    <t>Community Benefits Operations-Community Health Needs Assessment</t>
  </si>
  <si>
    <t>Cash Donations: Benefit Community Services</t>
  </si>
  <si>
    <t>In-Kind Donations: Cancer Supplies</t>
  </si>
  <si>
    <t>In-Kind Donations: Care Rides City of Pendleton</t>
  </si>
  <si>
    <t>In-Kind Donations: Community Meeting space/meals</t>
  </si>
  <si>
    <t>In-Kind Donations: Elite Taxis,Inc</t>
  </si>
  <si>
    <t>In-Kind Donations: Medical Supply</t>
  </si>
  <si>
    <t>c</t>
  </si>
  <si>
    <t>3001 St. Anthony Way</t>
  </si>
  <si>
    <t>Pendleton</t>
  </si>
  <si>
    <t>St. Anthony Family Care Clinic</t>
  </si>
  <si>
    <t>St. Anthony Surgery Clinc</t>
  </si>
  <si>
    <t>St. Anthony Women's Clinic</t>
  </si>
  <si>
    <t>St. Anthony Internal Medicine Clinic</t>
  </si>
  <si>
    <t>St. Anthony Oncology Clinic</t>
  </si>
  <si>
    <t>St. Anthony Urology Clinic</t>
  </si>
  <si>
    <t>St. Anthony Outpatient Physical Therapy Clinic</t>
  </si>
  <si>
    <t>1425 Southgate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</si>
</sst>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5" formatCode="&quot;$&quot;#,##0_);\(&quot;$&quot;#,##0\)"/>
    <numFmt numFmtId="6" formatCode="&quot;$&quot;#,##0_);[Red]\(&quot;$&quot;#,##0\)"/>
    <numFmt numFmtId="44" formatCode="_(&quot;$&quot;* #,##0.00_);_(&quot;$&quot;* \(#,##0.00\);_(&quot;$&quot;* &quot;-&quot;??_);_(@_)"/>
    <numFmt numFmtId="43" formatCode="_(* #,##0.00_);_(* \(#,##0.00\);_(* &quot;-&quot;??_);_(@_)"/>
    <numFmt numFmtId="164" formatCode="0.0%"/>
    <numFmt numFmtId="165" formatCode="_(* #,##0_);_(* \(#,##0\);_(* &quot;-&quot;??_);_(@_)"/>
    <numFmt numFmtId="166" formatCode="&quot;$&quot;#,##0"/>
    <numFmt numFmtId="167" formatCode="0.000"/>
  </numFmts>
  <fonts count="30" x14ac:knownFonts="1">
    <font>
      <sz val="10"/>
      <name val="Arial"/>
    </font>
    <font>
      <sz val="10"/>
      <name val="Arial"/>
      <family val="2"/>
    </font>
    <font>
      <sz val="8"/>
      <name val="Arial"/>
      <family val="2"/>
    </font>
    <font>
      <b/>
      <sz val="14"/>
      <name val="Arial"/>
      <family val="2"/>
    </font>
    <font>
      <b/>
      <sz val="18"/>
      <name val="Arial"/>
      <family val="2"/>
    </font>
    <font>
      <sz val="10"/>
      <name val="Arial"/>
      <family val="2"/>
    </font>
    <font>
      <sz val="12"/>
      <name val="Arial"/>
      <family val="2"/>
    </font>
    <font>
      <b/>
      <sz val="10"/>
      <name val="Arial"/>
      <family val="2"/>
    </font>
    <font>
      <u/>
      <sz val="10"/>
      <name val="Arial"/>
      <family val="2"/>
    </font>
    <font>
      <sz val="10"/>
      <name val="Franklin Gothic Book"/>
      <family val="2"/>
    </font>
    <font>
      <b/>
      <sz val="14"/>
      <name val="Franklin Gothic Book"/>
      <family val="2"/>
    </font>
    <font>
      <b/>
      <sz val="18"/>
      <name val="Leelawadee"/>
      <family val="2"/>
    </font>
    <font>
      <sz val="12"/>
      <name val="Leelawadee"/>
      <family val="2"/>
    </font>
    <font>
      <b/>
      <sz val="14"/>
      <name val="Leelawadee"/>
      <family val="2"/>
    </font>
    <font>
      <sz val="14"/>
      <name val="Leelawadee"/>
      <family val="2"/>
    </font>
    <font>
      <sz val="10"/>
      <name val="Leelawadee"/>
      <family val="2"/>
    </font>
    <font>
      <b/>
      <sz val="12"/>
      <name val="Leelawadee"/>
      <family val="2"/>
    </font>
    <font>
      <b/>
      <sz val="20"/>
      <name val="Leelawadee"/>
      <family val="2"/>
    </font>
    <font>
      <b/>
      <sz val="10"/>
      <name val="Leelawadee"/>
      <family val="2"/>
    </font>
    <font>
      <b/>
      <u/>
      <sz val="10"/>
      <name val="Leelawadee"/>
      <family val="2"/>
    </font>
    <font>
      <sz val="10"/>
      <color rgb="FFFF0000"/>
      <name val="Leelawadee"/>
      <family val="2"/>
    </font>
    <font>
      <sz val="12"/>
      <color indexed="10"/>
      <name val="Leelawadee"/>
      <family val="2"/>
    </font>
    <font>
      <b/>
      <sz val="10"/>
      <color rgb="FFFF0000"/>
      <name val="Leelawadee"/>
      <family val="2"/>
    </font>
    <font>
      <sz val="12"/>
      <name val="Leelawadee"/>
      <family val="2"/>
      <charset val="222"/>
    </font>
    <font>
      <i/>
      <sz val="12"/>
      <name val="Leelawadee"/>
      <family val="2"/>
    </font>
    <font>
      <i/>
      <sz val="10"/>
      <name val="Arial"/>
      <family val="2"/>
    </font>
    <font>
      <b/>
      <i/>
      <sz val="12"/>
      <name val="Leelawadee"/>
      <family val="2"/>
    </font>
    <font>
      <sz val="10"/>
      <color rgb="FFFF0000"/>
      <name val="Arial"/>
      <family val="2"/>
    </font>
    <font>
      <u/>
      <sz val="10"/>
      <color theme="10"/>
      <name val="Arial"/>
      <family val="2"/>
    </font>
    <font>
      <sz val="8"/>
      <color rgb="FF000000"/>
      <name val="Segoe UI"/>
      <family val="2"/>
    </font>
  </fonts>
  <fills count="18">
    <fill>
      <patternFill patternType="none"/>
    </fill>
    <fill>
      <patternFill patternType="gray125"/>
    </fill>
    <fill>
      <patternFill patternType="solid">
        <fgColor rgb="FFDAEEF3"/>
        <bgColor indexed="64"/>
      </patternFill>
    </fill>
    <fill>
      <patternFill patternType="solid">
        <fgColor theme="9"/>
        <bgColor indexed="64"/>
      </patternFill>
    </fill>
    <fill>
      <patternFill patternType="solid">
        <fgColor theme="0" tint="-0.249977111117893"/>
        <bgColor indexed="64"/>
      </patternFill>
    </fill>
    <fill>
      <patternFill patternType="solid">
        <fgColor theme="8" tint="0.79998168889431442"/>
        <bgColor indexed="64"/>
      </patternFill>
    </fill>
    <fill>
      <patternFill patternType="solid">
        <fgColor theme="0"/>
        <bgColor indexed="64"/>
      </patternFill>
    </fill>
    <fill>
      <patternFill patternType="solid">
        <fgColor rgb="FFF79646"/>
        <bgColor indexed="64"/>
      </patternFill>
    </fill>
    <fill>
      <patternFill patternType="solid">
        <fgColor theme="6" tint="0.59999389629810485"/>
        <bgColor indexed="64"/>
      </patternFill>
    </fill>
    <fill>
      <patternFill patternType="solid">
        <fgColor theme="0" tint="-0.34998626667073579"/>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3" tint="0.79998168889431442"/>
        <bgColor indexed="64"/>
      </patternFill>
    </fill>
    <fill>
      <patternFill patternType="solid">
        <fgColor theme="0" tint="-0.499984740745262"/>
        <bgColor indexed="64"/>
      </patternFill>
    </fill>
    <fill>
      <patternFill patternType="solid">
        <fgColor theme="0" tint="-4.9989318521683403E-2"/>
        <bgColor indexed="64"/>
      </patternFill>
    </fill>
    <fill>
      <patternFill patternType="solid">
        <fgColor theme="8" tint="0.59999389629810485"/>
        <bgColor indexed="64"/>
      </patternFill>
    </fill>
  </fills>
  <borders count="6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right/>
      <top style="medium">
        <color indexed="64"/>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style="medium">
        <color indexed="64"/>
      </left>
      <right/>
      <top style="medium">
        <color indexed="64"/>
      </top>
      <bottom style="thin">
        <color indexed="64"/>
      </bottom>
      <diagonal/>
    </border>
    <border>
      <left style="thin">
        <color indexed="64"/>
      </left>
      <right style="medium">
        <color indexed="64"/>
      </right>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thin">
        <color indexed="64"/>
      </left>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s>
  <cellStyleXfs count="9">
    <xf numFmtId="0" fontId="0" fillId="0" borderId="0"/>
    <xf numFmtId="43" fontId="1" fillId="0" borderId="0" applyFont="0" applyFill="0" applyBorder="0" applyAlignment="0" applyProtection="0"/>
    <xf numFmtId="43" fontId="5"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0" fontId="5" fillId="0" borderId="0"/>
    <xf numFmtId="9" fontId="1" fillId="0" borderId="0" applyFont="0" applyFill="0" applyBorder="0" applyAlignment="0" applyProtection="0"/>
    <xf numFmtId="9" fontId="5" fillId="0" borderId="0" applyFont="0" applyFill="0" applyBorder="0" applyAlignment="0" applyProtection="0"/>
    <xf numFmtId="0" fontId="28" fillId="0" borderId="0" applyNumberFormat="0" applyFill="0" applyBorder="0" applyAlignment="0" applyProtection="0"/>
  </cellStyleXfs>
  <cellXfs count="448">
    <xf numFmtId="0" fontId="0" fillId="0" borderId="0" xfId="0"/>
    <xf numFmtId="0" fontId="0" fillId="0" borderId="0" xfId="0" applyFill="1" applyBorder="1"/>
    <xf numFmtId="0" fontId="0" fillId="0" borderId="0" xfId="0" applyFill="1"/>
    <xf numFmtId="0" fontId="0" fillId="0" borderId="0" xfId="0" applyProtection="1">
      <protection locked="0"/>
    </xf>
    <xf numFmtId="0" fontId="6" fillId="0" borderId="0" xfId="0" applyFont="1" applyAlignment="1">
      <alignment horizontal="center" vertical="center"/>
    </xf>
    <xf numFmtId="0" fontId="5" fillId="0" borderId="0" xfId="5"/>
    <xf numFmtId="0" fontId="5" fillId="0" borderId="0" xfId="5" applyFill="1"/>
    <xf numFmtId="0" fontId="5" fillId="0" borderId="0" xfId="5" applyBorder="1"/>
    <xf numFmtId="3" fontId="5" fillId="0" borderId="0" xfId="5" applyNumberFormat="1" applyFill="1"/>
    <xf numFmtId="0" fontId="8" fillId="0" borderId="0" xfId="5" applyFont="1" applyAlignment="1">
      <alignment horizontal="center"/>
    </xf>
    <xf numFmtId="9" fontId="5" fillId="0" borderId="0" xfId="5" applyNumberFormat="1" applyFill="1"/>
    <xf numFmtId="0" fontId="8" fillId="0" borderId="0" xfId="5" applyFont="1" applyFill="1" applyAlignment="1">
      <alignment horizontal="center"/>
    </xf>
    <xf numFmtId="3" fontId="5" fillId="0" borderId="0" xfId="5" applyNumberFormat="1"/>
    <xf numFmtId="10" fontId="0" fillId="0" borderId="0" xfId="7" applyNumberFormat="1" applyFont="1"/>
    <xf numFmtId="0" fontId="0" fillId="6" borderId="0" xfId="0" applyFill="1"/>
    <xf numFmtId="0" fontId="7" fillId="6" borderId="10" xfId="5" applyFont="1" applyFill="1" applyBorder="1"/>
    <xf numFmtId="0" fontId="0" fillId="6" borderId="0" xfId="0" applyFill="1" applyAlignment="1">
      <alignment horizontal="center" vertical="center"/>
    </xf>
    <xf numFmtId="0" fontId="0" fillId="6" borderId="0" xfId="0" applyFill="1" applyBorder="1"/>
    <xf numFmtId="0" fontId="0" fillId="6" borderId="0" xfId="0" applyFill="1" applyBorder="1" applyAlignment="1">
      <alignment horizontal="center" vertical="center"/>
    </xf>
    <xf numFmtId="0" fontId="1" fillId="6" borderId="0" xfId="0" applyFont="1" applyFill="1" applyBorder="1" applyAlignment="1">
      <alignment vertical="center"/>
    </xf>
    <xf numFmtId="0" fontId="0" fillId="6" borderId="0" xfId="0" applyFill="1" applyBorder="1" applyAlignment="1">
      <alignment vertical="top" wrapText="1"/>
    </xf>
    <xf numFmtId="0" fontId="7" fillId="6" borderId="0" xfId="0" applyFont="1" applyFill="1" applyBorder="1" applyAlignment="1">
      <alignment vertical="center"/>
    </xf>
    <xf numFmtId="0" fontId="9" fillId="0" borderId="0" xfId="0" applyFont="1"/>
    <xf numFmtId="0" fontId="10" fillId="0" borderId="0" xfId="0" applyFont="1"/>
    <xf numFmtId="0" fontId="0" fillId="0" borderId="0" xfId="0" applyBorder="1"/>
    <xf numFmtId="0" fontId="12" fillId="0" borderId="26" xfId="0" applyFont="1" applyFill="1" applyBorder="1" applyAlignment="1">
      <alignment horizontal="center" vertical="center"/>
    </xf>
    <xf numFmtId="0" fontId="12" fillId="0" borderId="30" xfId="0" applyFont="1" applyFill="1" applyBorder="1" applyAlignment="1">
      <alignment horizontal="center" vertical="center"/>
    </xf>
    <xf numFmtId="0" fontId="15" fillId="0" borderId="0" xfId="0" applyFont="1" applyFill="1" applyBorder="1"/>
    <xf numFmtId="0" fontId="15" fillId="0" borderId="18" xfId="0" applyFont="1" applyFill="1" applyBorder="1"/>
    <xf numFmtId="0" fontId="15" fillId="0" borderId="0" xfId="0" applyFont="1" applyBorder="1"/>
    <xf numFmtId="165" fontId="15" fillId="0" borderId="0" xfId="1" applyNumberFormat="1" applyFont="1" applyFill="1" applyBorder="1" applyAlignment="1">
      <alignment wrapText="1"/>
    </xf>
    <xf numFmtId="0" fontId="15" fillId="0" borderId="1" xfId="0" applyFont="1" applyFill="1" applyBorder="1" applyAlignment="1">
      <alignment wrapText="1"/>
    </xf>
    <xf numFmtId="0" fontId="12" fillId="0" borderId="29" xfId="0" applyFont="1" applyFill="1" applyBorder="1" applyAlignment="1">
      <alignment horizontal="center" vertical="center"/>
    </xf>
    <xf numFmtId="166" fontId="15" fillId="0" borderId="0" xfId="0" applyNumberFormat="1" applyFont="1" applyFill="1" applyBorder="1" applyAlignment="1">
      <alignment wrapText="1"/>
    </xf>
    <xf numFmtId="0" fontId="12" fillId="0" borderId="31" xfId="0" applyFont="1" applyFill="1" applyBorder="1" applyAlignment="1">
      <alignment horizontal="center" vertical="center"/>
    </xf>
    <xf numFmtId="0" fontId="12" fillId="0" borderId="33" xfId="0" applyFont="1" applyFill="1" applyBorder="1" applyAlignment="1">
      <alignment horizontal="center" vertical="center"/>
    </xf>
    <xf numFmtId="0" fontId="15" fillId="0" borderId="16" xfId="0" applyFont="1" applyFill="1" applyBorder="1"/>
    <xf numFmtId="0" fontId="12" fillId="0" borderId="0" xfId="0" applyFont="1" applyFill="1" applyAlignment="1">
      <alignment horizontal="center" vertical="center"/>
    </xf>
    <xf numFmtId="0" fontId="15" fillId="0" borderId="0" xfId="0" applyFont="1"/>
    <xf numFmtId="165" fontId="15" fillId="0" borderId="0" xfId="1" applyNumberFormat="1" applyFont="1" applyFill="1" applyBorder="1" applyAlignment="1">
      <alignment vertical="top"/>
    </xf>
    <xf numFmtId="44" fontId="15" fillId="0" borderId="0" xfId="3" applyFont="1" applyFill="1" applyBorder="1" applyAlignment="1">
      <alignment vertical="top"/>
    </xf>
    <xf numFmtId="0" fontId="15" fillId="0" borderId="0" xfId="0" applyFont="1" applyFill="1"/>
    <xf numFmtId="0" fontId="16" fillId="0" borderId="0" xfId="0" applyFont="1" applyAlignment="1">
      <alignment horizontal="center" vertical="center"/>
    </xf>
    <xf numFmtId="0" fontId="16" fillId="0" borderId="0" xfId="0" applyFont="1" applyAlignment="1">
      <alignment horizontal="left" vertical="center"/>
    </xf>
    <xf numFmtId="0" fontId="17" fillId="6" borderId="0" xfId="5" applyFont="1" applyFill="1" applyBorder="1"/>
    <xf numFmtId="0" fontId="15" fillId="6" borderId="0" xfId="0" applyFont="1" applyFill="1"/>
    <xf numFmtId="0" fontId="19" fillId="6" borderId="0" xfId="5" applyFont="1" applyFill="1" applyBorder="1"/>
    <xf numFmtId="0" fontId="18" fillId="5" borderId="0" xfId="0" applyFont="1" applyFill="1" applyAlignment="1">
      <alignment horizontal="center" vertical="center"/>
    </xf>
    <xf numFmtId="0" fontId="18" fillId="3" borderId="0" xfId="0" applyFont="1" applyFill="1" applyAlignment="1">
      <alignment horizontal="center" vertical="center"/>
    </xf>
    <xf numFmtId="0" fontId="20" fillId="6" borderId="0" xfId="0" applyFont="1" applyFill="1"/>
    <xf numFmtId="0" fontId="13" fillId="0" borderId="23" xfId="0" applyFont="1" applyFill="1" applyBorder="1" applyAlignment="1">
      <alignment horizontal="center" vertical="center"/>
    </xf>
    <xf numFmtId="0" fontId="13" fillId="0" borderId="35" xfId="0" applyFont="1" applyFill="1" applyBorder="1" applyAlignment="1">
      <alignment horizontal="center" vertical="center"/>
    </xf>
    <xf numFmtId="0" fontId="16" fillId="0" borderId="35" xfId="0" applyFont="1" applyFill="1" applyBorder="1" applyAlignment="1">
      <alignment horizontal="center" vertical="center" wrapText="1"/>
    </xf>
    <xf numFmtId="0" fontId="16" fillId="0" borderId="36" xfId="0" applyFont="1" applyFill="1" applyBorder="1" applyAlignment="1">
      <alignment horizontal="center" vertical="center" wrapText="1"/>
    </xf>
    <xf numFmtId="0" fontId="15" fillId="6" borderId="29" xfId="0" applyFont="1" applyFill="1" applyBorder="1" applyAlignment="1">
      <alignment horizontal="center"/>
    </xf>
    <xf numFmtId="0" fontId="15" fillId="6" borderId="2" xfId="0" applyFont="1" applyFill="1" applyBorder="1"/>
    <xf numFmtId="0" fontId="15" fillId="5" borderId="2" xfId="0" applyFont="1" applyFill="1" applyBorder="1"/>
    <xf numFmtId="0" fontId="15" fillId="3" borderId="28" xfId="0" applyFont="1" applyFill="1" applyBorder="1"/>
    <xf numFmtId="0" fontId="15" fillId="6" borderId="0" xfId="0" applyFont="1" applyFill="1" applyAlignment="1">
      <alignment horizontal="center" vertical="center"/>
    </xf>
    <xf numFmtId="0" fontId="15" fillId="3" borderId="37" xfId="0" applyFont="1" applyFill="1" applyBorder="1"/>
    <xf numFmtId="0" fontId="16" fillId="6" borderId="20" xfId="0" applyFont="1" applyFill="1" applyBorder="1"/>
    <xf numFmtId="0" fontId="15" fillId="3" borderId="20" xfId="0" applyFont="1" applyFill="1" applyBorder="1"/>
    <xf numFmtId="0" fontId="15" fillId="3" borderId="14" xfId="0" applyFont="1" applyFill="1" applyBorder="1"/>
    <xf numFmtId="0" fontId="15" fillId="6" borderId="0" xfId="0" applyFont="1" applyFill="1" applyBorder="1"/>
    <xf numFmtId="0" fontId="16" fillId="6" borderId="0" xfId="0" applyFont="1" applyFill="1" applyBorder="1"/>
    <xf numFmtId="0" fontId="15" fillId="5" borderId="28" xfId="0" applyFont="1" applyFill="1" applyBorder="1"/>
    <xf numFmtId="0" fontId="15" fillId="4" borderId="2" xfId="0" applyFont="1" applyFill="1" applyBorder="1"/>
    <xf numFmtId="0" fontId="15" fillId="6" borderId="33" xfId="0" applyFont="1" applyFill="1" applyBorder="1" applyAlignment="1">
      <alignment horizontal="center"/>
    </xf>
    <xf numFmtId="0" fontId="15" fillId="6" borderId="29" xfId="0" applyFont="1" applyFill="1" applyBorder="1" applyAlignment="1">
      <alignment horizontal="center" vertical="center"/>
    </xf>
    <xf numFmtId="0" fontId="15" fillId="6" borderId="33" xfId="0" applyFont="1" applyFill="1" applyBorder="1" applyAlignment="1">
      <alignment horizontal="center" vertical="center"/>
    </xf>
    <xf numFmtId="0" fontId="15" fillId="6" borderId="0" xfId="0" applyFont="1" applyFill="1" applyBorder="1" applyAlignment="1">
      <alignment vertical="top" wrapText="1"/>
    </xf>
    <xf numFmtId="0" fontId="18" fillId="6" borderId="0" xfId="0" applyFont="1" applyFill="1" applyBorder="1" applyAlignment="1">
      <alignment vertical="center"/>
    </xf>
    <xf numFmtId="0" fontId="15" fillId="6" borderId="0" xfId="0" applyFont="1" applyFill="1" applyBorder="1" applyAlignment="1">
      <alignment vertical="center"/>
    </xf>
    <xf numFmtId="0" fontId="0" fillId="6" borderId="18" xfId="0" applyFill="1" applyBorder="1"/>
    <xf numFmtId="0" fontId="15" fillId="0" borderId="0" xfId="0" applyFont="1" applyFill="1" applyBorder="1" applyAlignment="1"/>
    <xf numFmtId="0" fontId="15" fillId="0" borderId="30" xfId="0" applyFont="1" applyFill="1" applyBorder="1" applyAlignment="1">
      <alignment vertical="center"/>
    </xf>
    <xf numFmtId="0" fontId="15" fillId="3" borderId="40" xfId="0" applyFont="1" applyFill="1" applyBorder="1"/>
    <xf numFmtId="0" fontId="15" fillId="6" borderId="31" xfId="0" applyFont="1" applyFill="1" applyBorder="1" applyAlignment="1">
      <alignment horizontal="center" vertical="center"/>
    </xf>
    <xf numFmtId="0" fontId="15" fillId="6" borderId="7" xfId="0" applyFont="1" applyFill="1" applyBorder="1"/>
    <xf numFmtId="0" fontId="15" fillId="5" borderId="7" xfId="0" applyFont="1" applyFill="1" applyBorder="1"/>
    <xf numFmtId="0" fontId="15" fillId="5" borderId="34" xfId="0" applyFont="1" applyFill="1" applyBorder="1"/>
    <xf numFmtId="0" fontId="16" fillId="0" borderId="22" xfId="0" applyFont="1" applyFill="1" applyBorder="1" applyAlignment="1">
      <alignment horizontal="center" vertical="center"/>
    </xf>
    <xf numFmtId="0" fontId="16" fillId="0" borderId="41" xfId="0" applyFont="1" applyFill="1" applyBorder="1" applyAlignment="1">
      <alignment horizontal="center" vertical="center"/>
    </xf>
    <xf numFmtId="0" fontId="16" fillId="0" borderId="41" xfId="0" applyFont="1" applyFill="1" applyBorder="1" applyAlignment="1">
      <alignment horizontal="center" vertical="center" wrapText="1"/>
    </xf>
    <xf numFmtId="0" fontId="16" fillId="0" borderId="42" xfId="0" applyFont="1" applyFill="1" applyBorder="1" applyAlignment="1">
      <alignment horizontal="center" vertical="center" wrapText="1"/>
    </xf>
    <xf numFmtId="0" fontId="15" fillId="4" borderId="7" xfId="0" applyFont="1" applyFill="1" applyBorder="1"/>
    <xf numFmtId="0" fontId="12" fillId="0" borderId="41" xfId="0" applyFont="1" applyFill="1" applyBorder="1" applyAlignment="1">
      <alignment horizontal="center" vertical="center"/>
    </xf>
    <xf numFmtId="0" fontId="16" fillId="0" borderId="42" xfId="0" applyFont="1" applyFill="1" applyBorder="1" applyAlignment="1">
      <alignment horizontal="center" vertical="center"/>
    </xf>
    <xf numFmtId="0" fontId="16" fillId="0" borderId="43" xfId="0" applyFont="1" applyFill="1" applyBorder="1" applyAlignment="1">
      <alignment horizontal="center" vertical="center"/>
    </xf>
    <xf numFmtId="0" fontId="15" fillId="3" borderId="34" xfId="0" applyFont="1" applyFill="1" applyBorder="1"/>
    <xf numFmtId="0" fontId="18" fillId="6" borderId="20" xfId="0" applyFont="1" applyFill="1" applyBorder="1"/>
    <xf numFmtId="0" fontId="15" fillId="6" borderId="38" xfId="0" applyFont="1" applyFill="1" applyBorder="1" applyAlignment="1">
      <alignment horizontal="center"/>
    </xf>
    <xf numFmtId="0" fontId="15" fillId="6" borderId="35" xfId="0" applyFont="1" applyFill="1" applyBorder="1"/>
    <xf numFmtId="0" fontId="15" fillId="5" borderId="36" xfId="0" applyFont="1" applyFill="1" applyBorder="1"/>
    <xf numFmtId="0" fontId="0" fillId="0" borderId="30" xfId="0" applyBorder="1"/>
    <xf numFmtId="0" fontId="0" fillId="0" borderId="18" xfId="0" applyBorder="1"/>
    <xf numFmtId="0" fontId="18" fillId="0" borderId="0" xfId="5" applyFont="1" applyBorder="1"/>
    <xf numFmtId="0" fontId="15" fillId="0" borderId="0" xfId="5" applyFont="1" applyBorder="1"/>
    <xf numFmtId="0" fontId="12" fillId="0" borderId="0" xfId="5" applyFont="1" applyBorder="1"/>
    <xf numFmtId="0" fontId="16" fillId="0" borderId="0" xfId="5" applyFont="1" applyFill="1" applyBorder="1"/>
    <xf numFmtId="0" fontId="12" fillId="0" borderId="0" xfId="5" applyFont="1" applyFill="1" applyBorder="1"/>
    <xf numFmtId="0" fontId="21" fillId="0" borderId="0" xfId="5" applyFont="1" applyFill="1" applyBorder="1" applyAlignment="1">
      <alignment wrapText="1"/>
    </xf>
    <xf numFmtId="0" fontId="7" fillId="0" borderId="0" xfId="5" applyFont="1" applyBorder="1" applyAlignment="1">
      <alignment horizontal="left" wrapText="1"/>
    </xf>
    <xf numFmtId="164" fontId="5" fillId="0" borderId="0" xfId="5" applyNumberFormat="1" applyBorder="1"/>
    <xf numFmtId="0" fontId="17" fillId="0" borderId="0" xfId="5" applyFont="1" applyFill="1" applyBorder="1"/>
    <xf numFmtId="0" fontId="18" fillId="0" borderId="0" xfId="5" applyFont="1" applyFill="1" applyBorder="1"/>
    <xf numFmtId="0" fontId="15" fillId="0" borderId="0" xfId="5" applyFont="1" applyFill="1" applyBorder="1"/>
    <xf numFmtId="0" fontId="13" fillId="0" borderId="0" xfId="5" applyFont="1" applyFill="1" applyBorder="1"/>
    <xf numFmtId="0" fontId="15" fillId="0" borderId="0" xfId="5" applyFont="1" applyFill="1" applyBorder="1" applyAlignment="1">
      <alignment horizontal="center"/>
    </xf>
    <xf numFmtId="0" fontId="18" fillId="6" borderId="0" xfId="5" applyFont="1" applyFill="1" applyBorder="1"/>
    <xf numFmtId="6" fontId="12" fillId="7" borderId="7" xfId="3" applyNumberFormat="1" applyFont="1" applyFill="1" applyBorder="1" applyAlignment="1" applyProtection="1">
      <alignment horizontal="center" vertical="center"/>
      <protection locked="0"/>
    </xf>
    <xf numFmtId="6" fontId="12" fillId="7" borderId="2" xfId="3" applyNumberFormat="1" applyFont="1" applyFill="1" applyBorder="1" applyAlignment="1" applyProtection="1">
      <alignment horizontal="center" vertical="center"/>
      <protection locked="0"/>
    </xf>
    <xf numFmtId="6" fontId="16" fillId="7" borderId="20" xfId="3" applyNumberFormat="1" applyFont="1" applyFill="1" applyBorder="1" applyAlignment="1" applyProtection="1">
      <alignment horizontal="center" vertical="center"/>
      <protection locked="0"/>
    </xf>
    <xf numFmtId="6" fontId="12" fillId="7" borderId="2" xfId="3" quotePrefix="1" applyNumberFormat="1" applyFont="1" applyFill="1" applyBorder="1" applyAlignment="1" applyProtection="1">
      <alignment horizontal="center" vertical="center"/>
    </xf>
    <xf numFmtId="165" fontId="12" fillId="0" borderId="0" xfId="1" applyNumberFormat="1" applyFont="1" applyFill="1" applyBorder="1" applyAlignment="1" applyProtection="1">
      <alignment horizontal="center" vertical="center" wrapText="1"/>
      <protection locked="0"/>
    </xf>
    <xf numFmtId="6" fontId="12" fillId="0" borderId="0" xfId="3" applyNumberFormat="1" applyFont="1" applyFill="1" applyBorder="1" applyAlignment="1" applyProtection="1">
      <alignment horizontal="center" vertical="center"/>
      <protection locked="0"/>
    </xf>
    <xf numFmtId="165" fontId="12" fillId="7" borderId="2" xfId="1" applyNumberFormat="1" applyFont="1" applyFill="1" applyBorder="1" applyAlignment="1" applyProtection="1">
      <alignment horizontal="center" vertical="center" wrapText="1"/>
    </xf>
    <xf numFmtId="3" fontId="12" fillId="0" borderId="36" xfId="5" applyNumberFormat="1" applyFont="1" applyFill="1" applyBorder="1"/>
    <xf numFmtId="3" fontId="12" fillId="0" borderId="28" xfId="5" applyNumberFormat="1" applyFont="1" applyFill="1" applyBorder="1"/>
    <xf numFmtId="0" fontId="16" fillId="0" borderId="21" xfId="5" applyFont="1" applyFill="1" applyBorder="1" applyAlignment="1">
      <alignment horizontal="center" vertical="center"/>
    </xf>
    <xf numFmtId="0" fontId="16" fillId="0" borderId="45" xfId="5" applyFont="1" applyFill="1" applyBorder="1" applyAlignment="1">
      <alignment horizontal="center" vertical="center"/>
    </xf>
    <xf numFmtId="0" fontId="1" fillId="0" borderId="38" xfId="5" applyFont="1" applyBorder="1" applyAlignment="1">
      <alignment horizontal="center" vertical="center"/>
    </xf>
    <xf numFmtId="0" fontId="1" fillId="0" borderId="29" xfId="5" applyFont="1" applyBorder="1" applyAlignment="1">
      <alignment horizontal="center" vertical="center"/>
    </xf>
    <xf numFmtId="0" fontId="5" fillId="0" borderId="38" xfId="5" applyBorder="1" applyAlignment="1">
      <alignment horizontal="center" vertical="center"/>
    </xf>
    <xf numFmtId="0" fontId="5" fillId="0" borderId="29" xfId="5" applyBorder="1" applyAlignment="1">
      <alignment horizontal="center" vertical="center"/>
    </xf>
    <xf numFmtId="0" fontId="5" fillId="0" borderId="33" xfId="5" applyBorder="1" applyAlignment="1">
      <alignment horizontal="center" vertical="center"/>
    </xf>
    <xf numFmtId="3" fontId="16" fillId="0" borderId="28" xfId="5" applyNumberFormat="1" applyFont="1" applyFill="1" applyBorder="1"/>
    <xf numFmtId="3" fontId="16" fillId="0" borderId="40" xfId="5" applyNumberFormat="1" applyFont="1" applyFill="1" applyBorder="1"/>
    <xf numFmtId="0" fontId="12" fillId="0" borderId="35" xfId="5" applyFont="1" applyFill="1" applyBorder="1" applyAlignment="1">
      <alignment horizontal="left" vertical="center"/>
    </xf>
    <xf numFmtId="0" fontId="12" fillId="0" borderId="2" xfId="5" applyFont="1" applyFill="1" applyBorder="1" applyAlignment="1">
      <alignment vertical="center"/>
    </xf>
    <xf numFmtId="0" fontId="12" fillId="0" borderId="41" xfId="5" applyFont="1" applyFill="1" applyBorder="1" applyAlignment="1">
      <alignment vertical="center"/>
    </xf>
    <xf numFmtId="0" fontId="16" fillId="0" borderId="20" xfId="5" applyFont="1" applyFill="1" applyBorder="1" applyAlignment="1">
      <alignment vertical="center" wrapText="1"/>
    </xf>
    <xf numFmtId="0" fontId="12" fillId="0" borderId="2" xfId="5" applyFont="1" applyFill="1" applyBorder="1" applyAlignment="1">
      <alignment vertical="center" wrapText="1"/>
    </xf>
    <xf numFmtId="0" fontId="12" fillId="0" borderId="7" xfId="5" applyFont="1" applyFill="1" applyBorder="1" applyAlignment="1">
      <alignment vertical="center"/>
    </xf>
    <xf numFmtId="0" fontId="16" fillId="0" borderId="41" xfId="5" applyFont="1" applyFill="1" applyBorder="1" applyAlignment="1">
      <alignment horizontal="center" vertical="center"/>
    </xf>
    <xf numFmtId="0" fontId="16" fillId="0" borderId="42" xfId="5" applyFont="1" applyFill="1" applyBorder="1" applyAlignment="1">
      <alignment horizontal="center" vertical="center"/>
    </xf>
    <xf numFmtId="0" fontId="12" fillId="0" borderId="38" xfId="5" applyFont="1" applyFill="1" applyBorder="1" applyAlignment="1">
      <alignment horizontal="center" vertical="center"/>
    </xf>
    <xf numFmtId="0" fontId="12" fillId="0" borderId="29" xfId="5" applyFont="1" applyFill="1" applyBorder="1" applyAlignment="1">
      <alignment horizontal="center" vertical="center"/>
    </xf>
    <xf numFmtId="0" fontId="12" fillId="0" borderId="29" xfId="5" applyFont="1" applyFill="1" applyBorder="1" applyAlignment="1">
      <alignment horizontal="center" vertical="center" wrapText="1"/>
    </xf>
    <xf numFmtId="0" fontId="12" fillId="0" borderId="33" xfId="5" applyFont="1" applyFill="1" applyBorder="1" applyAlignment="1">
      <alignment horizontal="center" vertical="center" wrapText="1"/>
    </xf>
    <xf numFmtId="0" fontId="17" fillId="0" borderId="0" xfId="5" applyFont="1" applyFill="1" applyBorder="1" applyAlignment="1">
      <alignment vertical="center"/>
    </xf>
    <xf numFmtId="0" fontId="13" fillId="0" borderId="0" xfId="5" applyFont="1" applyFill="1" applyBorder="1" applyAlignment="1">
      <alignment vertical="center"/>
    </xf>
    <xf numFmtId="0" fontId="22" fillId="0" borderId="0" xfId="5" applyFont="1" applyFill="1" applyBorder="1" applyAlignment="1">
      <alignment vertical="center"/>
    </xf>
    <xf numFmtId="0" fontId="12" fillId="0" borderId="0" xfId="5" applyFont="1" applyFill="1" applyBorder="1" applyAlignment="1">
      <alignment vertical="center"/>
    </xf>
    <xf numFmtId="0" fontId="7" fillId="0" borderId="0" xfId="5" applyFont="1" applyBorder="1" applyAlignment="1">
      <alignment horizontal="left" vertical="center" wrapText="1"/>
    </xf>
    <xf numFmtId="0" fontId="0" fillId="0" borderId="0" xfId="0" applyAlignment="1">
      <alignment vertical="center"/>
    </xf>
    <xf numFmtId="0" fontId="15" fillId="0" borderId="0" xfId="5" applyFont="1"/>
    <xf numFmtId="0" fontId="16" fillId="0" borderId="43" xfId="5" applyFont="1" applyBorder="1" applyAlignment="1">
      <alignment horizontal="center" vertical="center"/>
    </xf>
    <xf numFmtId="0" fontId="16" fillId="0" borderId="33" xfId="5" applyFont="1" applyFill="1" applyBorder="1" applyAlignment="1">
      <alignment horizontal="center" vertical="center" wrapText="1"/>
    </xf>
    <xf numFmtId="164" fontId="12" fillId="0" borderId="40" xfId="5" applyNumberFormat="1" applyFont="1" applyFill="1" applyBorder="1"/>
    <xf numFmtId="0" fontId="12" fillId="0" borderId="32" xfId="5" applyFont="1" applyFill="1" applyBorder="1" applyAlignment="1">
      <alignment horizontal="center" vertical="center"/>
    </xf>
    <xf numFmtId="0" fontId="12" fillId="0" borderId="5" xfId="5" applyFont="1" applyFill="1" applyBorder="1" applyAlignment="1">
      <alignment vertical="center"/>
    </xf>
    <xf numFmtId="3" fontId="12" fillId="0" borderId="37" xfId="5" applyNumberFormat="1" applyFont="1" applyFill="1" applyBorder="1"/>
    <xf numFmtId="0" fontId="12" fillId="0" borderId="46" xfId="5" applyFont="1" applyFill="1" applyBorder="1" applyAlignment="1">
      <alignment horizontal="center" vertical="center"/>
    </xf>
    <xf numFmtId="0" fontId="12" fillId="0" borderId="47" xfId="5" applyFont="1" applyFill="1" applyBorder="1" applyAlignment="1">
      <alignment vertical="center"/>
    </xf>
    <xf numFmtId="3" fontId="12" fillId="0" borderId="48" xfId="5" applyNumberFormat="1" applyFont="1" applyFill="1" applyBorder="1"/>
    <xf numFmtId="3" fontId="12" fillId="0" borderId="34" xfId="5" applyNumberFormat="1" applyFont="1" applyFill="1" applyBorder="1"/>
    <xf numFmtId="0" fontId="15" fillId="0" borderId="32" xfId="5" applyFont="1" applyBorder="1" applyAlignment="1">
      <alignment horizontal="center" vertical="center"/>
    </xf>
    <xf numFmtId="0" fontId="12" fillId="0" borderId="31" xfId="5" applyFont="1" applyFill="1" applyBorder="1" applyAlignment="1">
      <alignment horizontal="center" vertical="center"/>
    </xf>
    <xf numFmtId="0" fontId="12" fillId="0" borderId="24" xfId="5" applyFont="1" applyFill="1" applyBorder="1"/>
    <xf numFmtId="0" fontId="12" fillId="0" borderId="25" xfId="5" applyFont="1" applyFill="1" applyBorder="1"/>
    <xf numFmtId="0" fontId="12" fillId="0" borderId="31" xfId="5" applyFont="1" applyFill="1" applyBorder="1" applyAlignment="1">
      <alignment horizontal="center" vertical="center" wrapText="1"/>
    </xf>
    <xf numFmtId="0" fontId="12" fillId="0" borderId="7" xfId="5" applyFont="1" applyFill="1" applyBorder="1" applyAlignment="1">
      <alignment vertical="center" wrapText="1"/>
    </xf>
    <xf numFmtId="0" fontId="16" fillId="0" borderId="43" xfId="5" applyFont="1" applyBorder="1" applyAlignment="1">
      <alignment horizontal="center" vertical="center"/>
    </xf>
    <xf numFmtId="0" fontId="1" fillId="0" borderId="32" xfId="5" applyFont="1" applyBorder="1" applyAlignment="1">
      <alignment horizontal="center" vertical="center"/>
    </xf>
    <xf numFmtId="0" fontId="16" fillId="0" borderId="2" xfId="5" applyFont="1" applyFill="1" applyBorder="1" applyAlignment="1">
      <alignment horizontal="right" vertical="center"/>
    </xf>
    <xf numFmtId="0" fontId="16" fillId="0" borderId="35" xfId="5" applyFont="1" applyFill="1" applyBorder="1" applyAlignment="1">
      <alignment horizontal="right" vertical="center"/>
    </xf>
    <xf numFmtId="0" fontId="16" fillId="0" borderId="20" xfId="5" applyFont="1" applyFill="1" applyBorder="1" applyAlignment="1">
      <alignment horizontal="right" vertical="center"/>
    </xf>
    <xf numFmtId="3" fontId="12" fillId="2" borderId="2" xfId="5" applyNumberFormat="1" applyFont="1" applyFill="1" applyBorder="1" applyAlignment="1">
      <alignment horizontal="center" vertical="center"/>
    </xf>
    <xf numFmtId="0" fontId="5" fillId="2" borderId="2" xfId="5" applyFill="1" applyBorder="1"/>
    <xf numFmtId="3" fontId="12" fillId="2" borderId="5" xfId="5" applyNumberFormat="1" applyFont="1" applyFill="1" applyBorder="1" applyAlignment="1">
      <alignment horizontal="center" vertical="center"/>
    </xf>
    <xf numFmtId="3" fontId="12" fillId="7" borderId="2" xfId="5" applyNumberFormat="1" applyFont="1" applyFill="1" applyBorder="1" applyAlignment="1">
      <alignment horizontal="center" vertical="center"/>
    </xf>
    <xf numFmtId="3" fontId="12" fillId="7" borderId="35" xfId="5" applyNumberFormat="1" applyFont="1" applyFill="1" applyBorder="1" applyAlignment="1">
      <alignment horizontal="center" vertical="center"/>
    </xf>
    <xf numFmtId="3" fontId="12" fillId="7" borderId="20" xfId="5" applyNumberFormat="1" applyFont="1" applyFill="1" applyBorder="1" applyAlignment="1">
      <alignment horizontal="center" vertical="center"/>
    </xf>
    <xf numFmtId="3" fontId="12" fillId="2" borderId="35" xfId="5" applyNumberFormat="1" applyFont="1" applyFill="1" applyBorder="1" applyAlignment="1">
      <alignment horizontal="center" vertical="center"/>
    </xf>
    <xf numFmtId="0" fontId="5" fillId="0" borderId="46" xfId="5" applyBorder="1" applyAlignment="1">
      <alignment horizontal="center" vertical="center"/>
    </xf>
    <xf numFmtId="0" fontId="23" fillId="0" borderId="35" xfId="5" applyFont="1" applyFill="1" applyBorder="1" applyAlignment="1">
      <alignment vertical="center" wrapText="1"/>
    </xf>
    <xf numFmtId="3" fontId="16" fillId="2" borderId="35" xfId="5" applyNumberFormat="1" applyFont="1" applyFill="1" applyBorder="1" applyAlignment="1">
      <alignment horizontal="center" vertical="center"/>
    </xf>
    <xf numFmtId="3" fontId="16" fillId="0" borderId="34" xfId="5" applyNumberFormat="1" applyFont="1" applyFill="1" applyBorder="1"/>
    <xf numFmtId="0" fontId="12" fillId="0" borderId="43" xfId="5" applyFont="1" applyFill="1" applyBorder="1" applyAlignment="1">
      <alignment horizontal="center" vertical="center"/>
    </xf>
    <xf numFmtId="164" fontId="12" fillId="0" borderId="42" xfId="5" applyNumberFormat="1" applyFont="1" applyFill="1" applyBorder="1"/>
    <xf numFmtId="166" fontId="12" fillId="7" borderId="2" xfId="3" applyNumberFormat="1" applyFont="1" applyFill="1" applyBorder="1" applyAlignment="1" applyProtection="1">
      <alignment horizontal="center" vertical="center"/>
    </xf>
    <xf numFmtId="166" fontId="12" fillId="7" borderId="2" xfId="3" quotePrefix="1" applyNumberFormat="1" applyFont="1" applyFill="1" applyBorder="1" applyAlignment="1" applyProtection="1">
      <alignment horizontal="center" vertical="center"/>
    </xf>
    <xf numFmtId="166" fontId="12" fillId="7" borderId="7" xfId="3" applyNumberFormat="1" applyFont="1" applyFill="1" applyBorder="1" applyAlignment="1" applyProtection="1">
      <alignment horizontal="center" vertical="center"/>
      <protection locked="0"/>
    </xf>
    <xf numFmtId="166" fontId="12" fillId="7" borderId="2" xfId="3" applyNumberFormat="1" applyFont="1" applyFill="1" applyBorder="1" applyAlignment="1" applyProtection="1">
      <alignment horizontal="center" vertical="center"/>
      <protection locked="0"/>
    </xf>
    <xf numFmtId="164" fontId="12" fillId="7" borderId="41" xfId="5" applyNumberFormat="1" applyFont="1" applyFill="1" applyBorder="1"/>
    <xf numFmtId="3" fontId="16" fillId="7" borderId="7" xfId="5" applyNumberFormat="1" applyFont="1" applyFill="1" applyBorder="1"/>
    <xf numFmtId="3" fontId="16" fillId="7" borderId="2" xfId="5" applyNumberFormat="1" applyFont="1" applyFill="1" applyBorder="1"/>
    <xf numFmtId="3" fontId="16" fillId="7" borderId="20" xfId="5" applyNumberFormat="1" applyFont="1" applyFill="1" applyBorder="1"/>
    <xf numFmtId="3" fontId="12" fillId="2" borderId="35" xfId="5" applyNumberFormat="1" applyFont="1" applyFill="1" applyBorder="1"/>
    <xf numFmtId="3" fontId="12" fillId="2" borderId="2" xfId="5" applyNumberFormat="1" applyFont="1" applyFill="1" applyBorder="1"/>
    <xf numFmtId="0" fontId="15" fillId="6" borderId="0" xfId="0" applyFont="1" applyFill="1" applyAlignment="1">
      <alignment horizontal="center" vertical="center"/>
    </xf>
    <xf numFmtId="0" fontId="12" fillId="0" borderId="26" xfId="5" applyFont="1" applyFill="1" applyBorder="1" applyAlignment="1">
      <alignment horizontal="center" vertical="center" wrapText="1"/>
    </xf>
    <xf numFmtId="0" fontId="12" fillId="0" borderId="6" xfId="5" applyFont="1" applyFill="1" applyBorder="1" applyAlignment="1">
      <alignment vertical="center" wrapText="1"/>
    </xf>
    <xf numFmtId="3" fontId="16" fillId="5" borderId="6" xfId="5" applyNumberFormat="1" applyFont="1" applyFill="1" applyBorder="1"/>
    <xf numFmtId="3" fontId="12" fillId="2" borderId="7" xfId="5" applyNumberFormat="1" applyFont="1" applyFill="1" applyBorder="1"/>
    <xf numFmtId="0" fontId="12" fillId="0" borderId="43" xfId="5" applyFont="1" applyFill="1" applyBorder="1" applyAlignment="1">
      <alignment horizontal="center" vertical="center" wrapText="1"/>
    </xf>
    <xf numFmtId="3" fontId="16" fillId="3" borderId="41" xfId="5" applyNumberFormat="1" applyFont="1" applyFill="1" applyBorder="1"/>
    <xf numFmtId="0" fontId="16" fillId="0" borderId="41" xfId="5" applyFont="1" applyFill="1" applyBorder="1" applyAlignment="1">
      <alignment vertical="center" wrapText="1"/>
    </xf>
    <xf numFmtId="3" fontId="16" fillId="0" borderId="41" xfId="5" applyNumberFormat="1" applyFont="1" applyFill="1" applyBorder="1"/>
    <xf numFmtId="3" fontId="12" fillId="0" borderId="52" xfId="5" applyNumberFormat="1" applyFont="1" applyFill="1" applyBorder="1"/>
    <xf numFmtId="3" fontId="12" fillId="5" borderId="5" xfId="5" applyNumberFormat="1" applyFont="1" applyFill="1" applyBorder="1"/>
    <xf numFmtId="3" fontId="12" fillId="5" borderId="7" xfId="5" applyNumberFormat="1" applyFont="1" applyFill="1" applyBorder="1"/>
    <xf numFmtId="3" fontId="12" fillId="5" borderId="2" xfId="5" applyNumberFormat="1" applyFont="1" applyFill="1" applyBorder="1"/>
    <xf numFmtId="3" fontId="12" fillId="3" borderId="2" xfId="5" applyNumberFormat="1" applyFont="1" applyFill="1" applyBorder="1"/>
    <xf numFmtId="3" fontId="12" fillId="3" borderId="5" xfId="5" applyNumberFormat="1" applyFont="1" applyFill="1" applyBorder="1"/>
    <xf numFmtId="3" fontId="12" fillId="5" borderId="47" xfId="5" applyNumberFormat="1" applyFont="1" applyFill="1" applyBorder="1"/>
    <xf numFmtId="164" fontId="12" fillId="3" borderId="20" xfId="5" applyNumberFormat="1" applyFont="1" applyFill="1" applyBorder="1"/>
    <xf numFmtId="3" fontId="12" fillId="7" borderId="2" xfId="5" applyNumberFormat="1" applyFont="1" applyFill="1" applyBorder="1"/>
    <xf numFmtId="0" fontId="15" fillId="6" borderId="0" xfId="5" applyFont="1" applyFill="1" applyBorder="1"/>
    <xf numFmtId="0" fontId="18" fillId="2" borderId="0" xfId="0" applyFont="1" applyFill="1" applyAlignment="1">
      <alignment horizontal="center" vertical="center"/>
    </xf>
    <xf numFmtId="0" fontId="18" fillId="7" borderId="0" xfId="0" applyFont="1" applyFill="1" applyAlignment="1">
      <alignment horizontal="center" vertical="center"/>
    </xf>
    <xf numFmtId="0" fontId="4" fillId="6" borderId="0" xfId="0" applyFont="1" applyFill="1"/>
    <xf numFmtId="0" fontId="0" fillId="6" borderId="2" xfId="0" applyFill="1" applyBorder="1"/>
    <xf numFmtId="0" fontId="15" fillId="0" borderId="44" xfId="0" applyFont="1" applyFill="1" applyBorder="1" applyAlignment="1">
      <alignment horizontal="center"/>
    </xf>
    <xf numFmtId="0" fontId="16" fillId="0" borderId="35" xfId="0" applyFont="1" applyFill="1" applyBorder="1" applyAlignment="1">
      <alignment horizontal="center" vertical="center"/>
    </xf>
    <xf numFmtId="0" fontId="16" fillId="0" borderId="39" xfId="0" applyFont="1" applyFill="1" applyBorder="1" applyAlignment="1">
      <alignment horizontal="center" vertical="center"/>
    </xf>
    <xf numFmtId="0" fontId="13" fillId="0" borderId="0" xfId="5" applyFont="1" applyBorder="1" applyAlignment="1">
      <alignment horizontal="left"/>
    </xf>
    <xf numFmtId="0" fontId="15" fillId="0" borderId="28" xfId="0" applyFont="1" applyFill="1" applyBorder="1" applyAlignment="1">
      <alignment wrapText="1"/>
    </xf>
    <xf numFmtId="0" fontId="15" fillId="0" borderId="34" xfId="0" applyFont="1" applyFill="1" applyBorder="1" applyAlignment="1">
      <alignment wrapText="1"/>
    </xf>
    <xf numFmtId="0" fontId="0" fillId="5" borderId="2" xfId="0" applyFill="1" applyBorder="1"/>
    <xf numFmtId="0" fontId="15" fillId="6" borderId="0" xfId="0" applyFont="1" applyFill="1" applyBorder="1" applyAlignment="1">
      <alignment vertical="top"/>
    </xf>
    <xf numFmtId="0" fontId="15" fillId="6" borderId="0" xfId="0" applyFont="1" applyFill="1" applyBorder="1" applyAlignment="1">
      <alignment horizontal="center" vertical="center"/>
    </xf>
    <xf numFmtId="0" fontId="15" fillId="6" borderId="0" xfId="0" applyFont="1" applyFill="1" applyAlignment="1">
      <alignment vertical="center"/>
    </xf>
    <xf numFmtId="0" fontId="0" fillId="6" borderId="0" xfId="0" applyFill="1" applyAlignment="1"/>
    <xf numFmtId="0" fontId="15" fillId="6" borderId="53" xfId="0" applyFont="1" applyFill="1" applyBorder="1" applyAlignment="1">
      <alignment horizontal="center"/>
    </xf>
    <xf numFmtId="0" fontId="15" fillId="6" borderId="54" xfId="0" applyFont="1" applyFill="1" applyBorder="1" applyAlignment="1">
      <alignment horizontal="center" vertical="center"/>
    </xf>
    <xf numFmtId="0" fontId="13" fillId="0" borderId="38" xfId="0" applyFont="1" applyFill="1" applyBorder="1" applyAlignment="1">
      <alignment horizontal="center" vertical="center"/>
    </xf>
    <xf numFmtId="0" fontId="15" fillId="6" borderId="29" xfId="0" applyFont="1" applyFill="1" applyBorder="1"/>
    <xf numFmtId="0" fontId="16" fillId="6" borderId="33" xfId="0" applyFont="1" applyFill="1" applyBorder="1"/>
    <xf numFmtId="0" fontId="18" fillId="6" borderId="0" xfId="0" applyFont="1" applyFill="1" applyBorder="1" applyAlignment="1">
      <alignment horizontal="center" vertical="center"/>
    </xf>
    <xf numFmtId="0" fontId="15" fillId="6" borderId="0" xfId="0" applyFont="1" applyFill="1" applyBorder="1" applyAlignment="1"/>
    <xf numFmtId="0" fontId="15" fillId="6" borderId="0" xfId="0" applyFont="1" applyFill="1" applyBorder="1" applyAlignment="1">
      <alignment horizontal="center"/>
    </xf>
    <xf numFmtId="0" fontId="0" fillId="6" borderId="30" xfId="0" applyFill="1" applyBorder="1" applyAlignment="1">
      <alignment horizontal="center" vertical="center"/>
    </xf>
    <xf numFmtId="0" fontId="13" fillId="0" borderId="0" xfId="0" applyFont="1" applyFill="1" applyBorder="1" applyAlignment="1">
      <alignment horizontal="right"/>
    </xf>
    <xf numFmtId="0" fontId="14" fillId="0" borderId="2" xfId="0" applyFont="1" applyFill="1" applyBorder="1" applyAlignment="1">
      <alignment horizontal="right"/>
    </xf>
    <xf numFmtId="0" fontId="16" fillId="0" borderId="43" xfId="5" applyFont="1" applyBorder="1" applyAlignment="1">
      <alignment horizontal="center" vertical="center"/>
    </xf>
    <xf numFmtId="0" fontId="13" fillId="0" borderId="0" xfId="5" applyFont="1" applyBorder="1" applyAlignment="1">
      <alignment horizontal="left"/>
    </xf>
    <xf numFmtId="0" fontId="16" fillId="0" borderId="23" xfId="5" applyFont="1" applyBorder="1" applyAlignment="1">
      <alignment horizontal="center" vertical="center"/>
    </xf>
    <xf numFmtId="0" fontId="5" fillId="0" borderId="31" xfId="5" applyBorder="1" applyAlignment="1">
      <alignment horizontal="center" vertical="center"/>
    </xf>
    <xf numFmtId="164" fontId="12" fillId="7" borderId="7" xfId="5" applyNumberFormat="1" applyFont="1" applyFill="1" applyBorder="1" applyAlignment="1">
      <alignment horizontal="center" vertical="center"/>
    </xf>
    <xf numFmtId="0" fontId="16" fillId="0" borderId="5" xfId="5" applyFont="1" applyBorder="1" applyAlignment="1">
      <alignment horizontal="right"/>
    </xf>
    <xf numFmtId="0" fontId="16" fillId="0" borderId="47" xfId="5" applyFont="1" applyFill="1" applyBorder="1" applyAlignment="1">
      <alignment horizontal="right" vertical="center" wrapText="1"/>
    </xf>
    <xf numFmtId="3" fontId="16" fillId="7" borderId="47" xfId="5" applyNumberFormat="1" applyFont="1" applyFill="1" applyBorder="1" applyAlignment="1">
      <alignment horizontal="center" vertical="center"/>
    </xf>
    <xf numFmtId="0" fontId="5" fillId="0" borderId="32" xfId="5" applyBorder="1"/>
    <xf numFmtId="0" fontId="16" fillId="0" borderId="19" xfId="5" applyFont="1" applyBorder="1" applyAlignment="1">
      <alignment horizontal="center" vertical="center" wrapText="1"/>
    </xf>
    <xf numFmtId="3" fontId="12" fillId="7" borderId="57" xfId="5" applyNumberFormat="1" applyFont="1" applyFill="1" applyBorder="1" applyAlignment="1">
      <alignment horizontal="center" vertical="center"/>
    </xf>
    <xf numFmtId="3" fontId="12" fillId="7" borderId="55" xfId="5" applyNumberFormat="1" applyFont="1" applyFill="1" applyBorder="1" applyAlignment="1">
      <alignment horizontal="center" vertical="center"/>
    </xf>
    <xf numFmtId="3" fontId="12" fillId="7" borderId="56" xfId="5" applyNumberFormat="1" applyFont="1" applyFill="1" applyBorder="1" applyAlignment="1">
      <alignment horizontal="center" vertical="center"/>
    </xf>
    <xf numFmtId="3" fontId="5" fillId="2" borderId="57" xfId="5" applyNumberFormat="1" applyFill="1" applyBorder="1"/>
    <xf numFmtId="3" fontId="24" fillId="0" borderId="36" xfId="5" applyNumberFormat="1" applyFont="1" applyFill="1" applyBorder="1" applyAlignment="1">
      <alignment horizontal="center" vertical="center"/>
    </xf>
    <xf numFmtId="3" fontId="24" fillId="0" borderId="28" xfId="5" applyNumberFormat="1" applyFont="1" applyFill="1" applyBorder="1" applyAlignment="1">
      <alignment horizontal="center" vertical="center"/>
    </xf>
    <xf numFmtId="0" fontId="25" fillId="0" borderId="28" xfId="5" applyFont="1" applyBorder="1"/>
    <xf numFmtId="3" fontId="24" fillId="0" borderId="37" xfId="5" applyNumberFormat="1" applyFont="1" applyFill="1" applyBorder="1" applyAlignment="1">
      <alignment horizontal="center" vertical="center"/>
    </xf>
    <xf numFmtId="166" fontId="24" fillId="0" borderId="40" xfId="5" applyNumberFormat="1" applyFont="1" applyFill="1" applyBorder="1" applyAlignment="1">
      <alignment horizontal="center" vertical="center"/>
    </xf>
    <xf numFmtId="164" fontId="24" fillId="0" borderId="34" xfId="5" applyNumberFormat="1" applyFont="1" applyFill="1" applyBorder="1" applyAlignment="1">
      <alignment horizontal="center" vertical="center"/>
    </xf>
    <xf numFmtId="166" fontId="24" fillId="0" borderId="37" xfId="5" applyNumberFormat="1" applyFont="1" applyFill="1" applyBorder="1" applyAlignment="1">
      <alignment horizontal="center"/>
    </xf>
    <xf numFmtId="166" fontId="26" fillId="0" borderId="48" xfId="5" applyNumberFormat="1" applyFont="1" applyFill="1" applyBorder="1" applyAlignment="1">
      <alignment horizontal="center" vertical="center"/>
    </xf>
    <xf numFmtId="3" fontId="12" fillId="7" borderId="58" xfId="5" applyNumberFormat="1" applyFont="1" applyFill="1" applyBorder="1" applyAlignment="1">
      <alignment horizontal="center"/>
    </xf>
    <xf numFmtId="3" fontId="16" fillId="3" borderId="15" xfId="5" applyNumberFormat="1" applyFont="1" applyFill="1" applyBorder="1" applyAlignment="1">
      <alignment horizontal="center"/>
    </xf>
    <xf numFmtId="9" fontId="5" fillId="9" borderId="59" xfId="5" applyNumberFormat="1" applyFill="1" applyBorder="1"/>
    <xf numFmtId="3" fontId="5" fillId="2" borderId="55" xfId="5" applyNumberFormat="1" applyFill="1" applyBorder="1"/>
    <xf numFmtId="3" fontId="5" fillId="2" borderId="58" xfId="5" applyNumberFormat="1" applyFill="1" applyBorder="1"/>
    <xf numFmtId="3" fontId="5" fillId="2" borderId="19" xfId="5" applyNumberFormat="1" applyFill="1" applyBorder="1"/>
    <xf numFmtId="3" fontId="5" fillId="2" borderId="14" xfId="5" applyNumberFormat="1" applyFill="1" applyBorder="1"/>
    <xf numFmtId="0" fontId="16" fillId="0" borderId="14" xfId="5" applyFont="1" applyFill="1" applyBorder="1" applyAlignment="1">
      <alignment horizontal="center" vertical="center" wrapText="1"/>
    </xf>
    <xf numFmtId="3" fontId="12" fillId="2" borderId="57" xfId="5" applyNumberFormat="1" applyFont="1" applyFill="1" applyBorder="1"/>
    <xf numFmtId="3" fontId="12" fillId="2" borderId="55" xfId="5" applyNumberFormat="1" applyFont="1" applyFill="1" applyBorder="1"/>
    <xf numFmtId="3" fontId="16" fillId="7" borderId="59" xfId="5" applyNumberFormat="1" applyFont="1" applyFill="1" applyBorder="1"/>
    <xf numFmtId="3" fontId="16" fillId="5" borderId="17" xfId="5" applyNumberFormat="1" applyFont="1" applyFill="1" applyBorder="1"/>
    <xf numFmtId="3" fontId="16" fillId="3" borderId="14" xfId="5" applyNumberFormat="1" applyFont="1" applyFill="1" applyBorder="1"/>
    <xf numFmtId="3" fontId="12" fillId="2" borderId="59" xfId="5" applyNumberFormat="1" applyFont="1" applyFill="1" applyBorder="1"/>
    <xf numFmtId="3" fontId="16" fillId="7" borderId="55" xfId="5" applyNumberFormat="1" applyFont="1" applyFill="1" applyBorder="1"/>
    <xf numFmtId="3" fontId="16" fillId="7" borderId="56" xfId="5" applyNumberFormat="1" applyFont="1" applyFill="1" applyBorder="1"/>
    <xf numFmtId="164" fontId="12" fillId="9" borderId="14" xfId="5" applyNumberFormat="1" applyFont="1" applyFill="1" applyBorder="1"/>
    <xf numFmtId="164" fontId="12" fillId="7" borderId="2" xfId="6" applyNumberFormat="1" applyFont="1" applyFill="1" applyBorder="1" applyAlignment="1" applyProtection="1">
      <alignment horizontal="center" vertical="center"/>
      <protection locked="0"/>
    </xf>
    <xf numFmtId="165" fontId="14" fillId="7" borderId="2" xfId="1" applyNumberFormat="1" applyFont="1" applyFill="1" applyBorder="1" applyAlignment="1">
      <alignment horizontal="left" wrapText="1"/>
    </xf>
    <xf numFmtId="0" fontId="14" fillId="7" borderId="2" xfId="0" applyFont="1" applyFill="1" applyBorder="1" applyAlignment="1">
      <alignment horizontal="left"/>
    </xf>
    <xf numFmtId="0" fontId="12" fillId="10" borderId="35" xfId="5" applyFont="1" applyFill="1" applyBorder="1" applyAlignment="1">
      <alignment horizontal="left" vertical="center"/>
    </xf>
    <xf numFmtId="0" fontId="12" fillId="10" borderId="2" xfId="5" applyFont="1" applyFill="1" applyBorder="1" applyAlignment="1">
      <alignment horizontal="left" vertical="center"/>
    </xf>
    <xf numFmtId="0" fontId="12" fillId="11" borderId="2" xfId="5" applyFont="1" applyFill="1" applyBorder="1" applyAlignment="1">
      <alignment horizontal="left" vertical="center"/>
    </xf>
    <xf numFmtId="0" fontId="12" fillId="11" borderId="2" xfId="5" applyFont="1" applyFill="1" applyBorder="1" applyAlignment="1">
      <alignment vertical="center"/>
    </xf>
    <xf numFmtId="0" fontId="12" fillId="12" borderId="2" xfId="5" applyFont="1" applyFill="1" applyBorder="1" applyAlignment="1">
      <alignment horizontal="left" vertical="center"/>
    </xf>
    <xf numFmtId="0" fontId="12" fillId="12" borderId="2" xfId="5" applyFont="1" applyFill="1" applyBorder="1" applyAlignment="1">
      <alignment vertical="center"/>
    </xf>
    <xf numFmtId="0" fontId="12" fillId="13" borderId="2" xfId="5" applyFont="1" applyFill="1" applyBorder="1" applyAlignment="1">
      <alignment horizontal="left" vertical="center"/>
    </xf>
    <xf numFmtId="0" fontId="12" fillId="13" borderId="2" xfId="5" applyFont="1" applyFill="1" applyBorder="1" applyAlignment="1">
      <alignment vertical="center"/>
    </xf>
    <xf numFmtId="0" fontId="12" fillId="14" borderId="2" xfId="5" applyFont="1" applyFill="1" applyBorder="1" applyAlignment="1">
      <alignment horizontal="left" vertical="center"/>
    </xf>
    <xf numFmtId="0" fontId="12" fillId="14" borderId="2" xfId="5" applyFont="1" applyFill="1" applyBorder="1" applyAlignment="1">
      <alignment vertical="center"/>
    </xf>
    <xf numFmtId="0" fontId="12" fillId="14" borderId="5" xfId="5" applyFont="1" applyFill="1" applyBorder="1" applyAlignment="1">
      <alignment horizontal="left" vertical="center"/>
    </xf>
    <xf numFmtId="0" fontId="13" fillId="0" borderId="0" xfId="0" applyFont="1" applyFill="1" applyBorder="1" applyAlignment="1">
      <alignment vertical="center"/>
    </xf>
    <xf numFmtId="0" fontId="12" fillId="0" borderId="53" xfId="0" applyFont="1" applyFill="1" applyBorder="1" applyAlignment="1">
      <alignment horizontal="center" vertical="center"/>
    </xf>
    <xf numFmtId="165" fontId="16" fillId="8" borderId="2" xfId="1" applyNumberFormat="1" applyFont="1" applyFill="1" applyBorder="1" applyAlignment="1">
      <alignment horizontal="center" vertical="center" wrapText="1"/>
    </xf>
    <xf numFmtId="0" fontId="12" fillId="0" borderId="7" xfId="0" applyFont="1" applyFill="1" applyBorder="1" applyAlignment="1">
      <alignment horizontal="left" vertical="center" wrapText="1"/>
    </xf>
    <xf numFmtId="165" fontId="12" fillId="7" borderId="7" xfId="1" applyNumberFormat="1" applyFont="1" applyFill="1" applyBorder="1" applyAlignment="1" applyProtection="1">
      <alignment horizontal="center" vertical="center" wrapText="1"/>
    </xf>
    <xf numFmtId="166" fontId="12" fillId="7" borderId="7" xfId="3" quotePrefix="1" applyNumberFormat="1" applyFont="1" applyFill="1" applyBorder="1" applyAlignment="1" applyProtection="1">
      <alignment horizontal="center" vertical="center"/>
    </xf>
    <xf numFmtId="0" fontId="1" fillId="0" borderId="0" xfId="0" applyFont="1"/>
    <xf numFmtId="0" fontId="13" fillId="8" borderId="28" xfId="0" applyFont="1" applyFill="1" applyBorder="1" applyAlignment="1">
      <alignment vertical="top"/>
    </xf>
    <xf numFmtId="0" fontId="16" fillId="0" borderId="2" xfId="0" applyFont="1" applyFill="1" applyBorder="1" applyAlignment="1">
      <alignment horizontal="right" vertical="center" wrapText="1"/>
    </xf>
    <xf numFmtId="0" fontId="12" fillId="0" borderId="2" xfId="0" applyFont="1" applyFill="1" applyBorder="1" applyAlignment="1">
      <alignment horizontal="left" vertical="center" wrapText="1"/>
    </xf>
    <xf numFmtId="0" fontId="12" fillId="0" borderId="8" xfId="0" applyFont="1" applyFill="1" applyBorder="1" applyAlignment="1">
      <alignment vertical="center" wrapText="1"/>
    </xf>
    <xf numFmtId="0" fontId="12" fillId="0" borderId="2" xfId="0" applyFont="1" applyFill="1" applyBorder="1" applyAlignment="1">
      <alignment vertical="center" wrapText="1"/>
    </xf>
    <xf numFmtId="165" fontId="12" fillId="15" borderId="2" xfId="1" applyNumberFormat="1" applyFont="1" applyFill="1" applyBorder="1" applyAlignment="1">
      <alignment horizontal="center" vertical="center"/>
    </xf>
    <xf numFmtId="166" fontId="16" fillId="8" borderId="2" xfId="0" applyNumberFormat="1" applyFont="1" applyFill="1" applyBorder="1" applyAlignment="1">
      <alignment horizontal="center" vertical="center" wrapText="1"/>
    </xf>
    <xf numFmtId="0" fontId="16" fillId="8" borderId="2" xfId="0" applyFont="1" applyFill="1" applyBorder="1" applyAlignment="1">
      <alignment horizontal="center" vertical="center" wrapText="1"/>
    </xf>
    <xf numFmtId="0" fontId="13" fillId="6" borderId="14" xfId="0" applyFont="1" applyFill="1" applyBorder="1" applyAlignment="1">
      <alignment horizontal="center" vertical="center"/>
    </xf>
    <xf numFmtId="0" fontId="15" fillId="6" borderId="5" xfId="0" applyFont="1" applyFill="1" applyBorder="1"/>
    <xf numFmtId="0" fontId="15" fillId="7" borderId="14" xfId="0" applyFont="1" applyFill="1" applyBorder="1"/>
    <xf numFmtId="0" fontId="15" fillId="2" borderId="7" xfId="0" applyFont="1" applyFill="1" applyBorder="1" applyAlignment="1">
      <alignment vertical="center"/>
    </xf>
    <xf numFmtId="0" fontId="0" fillId="2" borderId="2" xfId="0" applyFill="1" applyBorder="1"/>
    <xf numFmtId="0" fontId="15" fillId="2" borderId="2" xfId="0" applyFont="1" applyFill="1" applyBorder="1"/>
    <xf numFmtId="0" fontId="15" fillId="2" borderId="5" xfId="0" applyFont="1" applyFill="1" applyBorder="1"/>
    <xf numFmtId="3" fontId="26" fillId="0" borderId="40" xfId="5" applyNumberFormat="1" applyFont="1" applyFill="1" applyBorder="1" applyAlignment="1">
      <alignment horizontal="center" vertical="center"/>
    </xf>
    <xf numFmtId="0" fontId="16" fillId="0" borderId="0" xfId="5" applyFont="1" applyFill="1" applyBorder="1" applyAlignment="1">
      <alignment horizontal="center" vertical="center" wrapText="1"/>
    </xf>
    <xf numFmtId="3" fontId="12" fillId="0" borderId="0" xfId="5" applyNumberFormat="1" applyFont="1" applyFill="1" applyBorder="1"/>
    <xf numFmtId="3" fontId="16" fillId="0" borderId="0" xfId="5" applyNumberFormat="1" applyFont="1" applyFill="1" applyBorder="1"/>
    <xf numFmtId="3" fontId="16" fillId="3" borderId="60" xfId="5" applyNumberFormat="1" applyFont="1" applyFill="1" applyBorder="1"/>
    <xf numFmtId="3" fontId="16" fillId="0" borderId="14" xfId="5" applyNumberFormat="1" applyFont="1" applyFill="1" applyBorder="1"/>
    <xf numFmtId="0" fontId="17" fillId="0" borderId="0" xfId="0" applyFont="1"/>
    <xf numFmtId="0" fontId="27" fillId="0" borderId="0" xfId="5" applyFont="1"/>
    <xf numFmtId="165" fontId="12" fillId="7" borderId="6" xfId="1" applyNumberFormat="1" applyFont="1" applyFill="1" applyBorder="1" applyAlignment="1" applyProtection="1">
      <alignment horizontal="center" vertical="center" wrapText="1"/>
      <protection locked="0"/>
    </xf>
    <xf numFmtId="0" fontId="0" fillId="0" borderId="23" xfId="0" applyBorder="1"/>
    <xf numFmtId="0" fontId="0" fillId="0" borderId="21" xfId="0" applyBorder="1"/>
    <xf numFmtId="0" fontId="0" fillId="0" borderId="45" xfId="0" applyBorder="1"/>
    <xf numFmtId="0" fontId="5" fillId="0" borderId="30" xfId="5" applyBorder="1"/>
    <xf numFmtId="0" fontId="5" fillId="0" borderId="18" xfId="5" applyBorder="1"/>
    <xf numFmtId="0" fontId="15" fillId="0" borderId="61" xfId="5" applyFont="1" applyFill="1" applyBorder="1"/>
    <xf numFmtId="0" fontId="15" fillId="0" borderId="62" xfId="5" applyFont="1" applyFill="1" applyBorder="1"/>
    <xf numFmtId="0" fontId="5" fillId="0" borderId="62" xfId="5" applyBorder="1"/>
    <xf numFmtId="0" fontId="5" fillId="0" borderId="16" xfId="5" applyBorder="1"/>
    <xf numFmtId="0" fontId="15" fillId="0" borderId="23" xfId="5" applyFont="1" applyBorder="1"/>
    <xf numFmtId="0" fontId="15" fillId="0" borderId="21" xfId="5" applyFont="1" applyBorder="1"/>
    <xf numFmtId="0" fontId="5" fillId="0" borderId="21" xfId="5" applyBorder="1"/>
    <xf numFmtId="0" fontId="5" fillId="0" borderId="45" xfId="5" applyBorder="1"/>
    <xf numFmtId="0" fontId="15" fillId="0" borderId="30" xfId="5" applyFont="1" applyBorder="1"/>
    <xf numFmtId="0" fontId="15" fillId="0" borderId="61" xfId="5" applyFont="1" applyBorder="1"/>
    <xf numFmtId="0" fontId="15" fillId="0" borderId="62" xfId="5" applyFont="1" applyBorder="1"/>
    <xf numFmtId="0" fontId="12" fillId="0" borderId="0" xfId="0" applyFont="1" applyFill="1" applyBorder="1" applyAlignment="1">
      <alignment vertical="center"/>
    </xf>
    <xf numFmtId="0" fontId="13" fillId="8" borderId="29" xfId="0" applyFont="1" applyFill="1" applyBorder="1" applyAlignment="1">
      <alignment horizontal="center" vertical="center" wrapText="1"/>
    </xf>
    <xf numFmtId="0" fontId="16" fillId="8" borderId="29" xfId="0" applyFont="1" applyFill="1" applyBorder="1" applyAlignment="1">
      <alignment horizontal="center" vertical="center" wrapText="1"/>
    </xf>
    <xf numFmtId="165" fontId="12" fillId="0" borderId="0" xfId="1" applyNumberFormat="1" applyFont="1" applyFill="1" applyBorder="1" applyAlignment="1" applyProtection="1">
      <alignment horizontal="center" vertical="center" wrapText="1"/>
    </xf>
    <xf numFmtId="37" fontId="12" fillId="0" borderId="0" xfId="1" applyNumberFormat="1" applyFont="1" applyFill="1" applyBorder="1" applyAlignment="1" applyProtection="1">
      <alignment horizontal="center" vertical="center" readingOrder="1"/>
    </xf>
    <xf numFmtId="5" fontId="16" fillId="7" borderId="2" xfId="1" applyNumberFormat="1" applyFont="1" applyFill="1" applyBorder="1" applyAlignment="1" applyProtection="1">
      <alignment horizontal="center" vertical="center" wrapText="1"/>
    </xf>
    <xf numFmtId="165" fontId="16" fillId="7" borderId="2" xfId="1" applyNumberFormat="1" applyFont="1" applyFill="1" applyBorder="1" applyAlignment="1" applyProtection="1">
      <alignment horizontal="center" vertical="center" wrapText="1"/>
    </xf>
    <xf numFmtId="37" fontId="16" fillId="0" borderId="20" xfId="1" applyNumberFormat="1" applyFont="1" applyFill="1" applyBorder="1" applyAlignment="1">
      <alignment horizontal="center" vertical="center" readingOrder="1"/>
    </xf>
    <xf numFmtId="37" fontId="16" fillId="0" borderId="2" xfId="1" applyNumberFormat="1" applyFont="1" applyFill="1" applyBorder="1" applyAlignment="1">
      <alignment horizontal="center" vertical="center" wrapText="1" readingOrder="1"/>
    </xf>
    <xf numFmtId="0" fontId="3" fillId="6" borderId="2" xfId="0" applyFont="1" applyFill="1" applyBorder="1" applyAlignment="1">
      <alignment horizontal="center" vertical="center"/>
    </xf>
    <xf numFmtId="0" fontId="0" fillId="5" borderId="2" xfId="0" applyFill="1" applyBorder="1" applyAlignment="1"/>
    <xf numFmtId="0" fontId="0" fillId="5" borderId="13" xfId="0" applyFill="1" applyBorder="1" applyAlignment="1"/>
    <xf numFmtId="0" fontId="13" fillId="6" borderId="0" xfId="0" applyFont="1" applyFill="1" applyBorder="1" applyAlignment="1"/>
    <xf numFmtId="0" fontId="16" fillId="0" borderId="2" xfId="0" applyFont="1" applyFill="1" applyBorder="1" applyAlignment="1"/>
    <xf numFmtId="0" fontId="12" fillId="0" borderId="2" xfId="0" applyFont="1" applyFill="1" applyBorder="1" applyAlignment="1"/>
    <xf numFmtId="0" fontId="12" fillId="0" borderId="2" xfId="0" applyFont="1" applyFill="1" applyBorder="1" applyAlignment="1">
      <alignment horizontal="left"/>
    </xf>
    <xf numFmtId="0" fontId="12" fillId="0" borderId="2" xfId="0" applyFont="1" applyFill="1" applyBorder="1" applyAlignment="1">
      <alignment horizontal="left" vertical="top"/>
    </xf>
    <xf numFmtId="0" fontId="12" fillId="0" borderId="13" xfId="0" applyFont="1" applyFill="1" applyBorder="1" applyAlignment="1">
      <alignment horizontal="left" vertical="top"/>
    </xf>
    <xf numFmtId="0" fontId="12" fillId="2" borderId="2" xfId="0" applyFont="1" applyFill="1" applyBorder="1" applyAlignment="1">
      <alignment horizontal="left"/>
    </xf>
    <xf numFmtId="0" fontId="12" fillId="2" borderId="2" xfId="0" applyFont="1" applyFill="1" applyBorder="1" applyAlignment="1"/>
    <xf numFmtId="0" fontId="12" fillId="0" borderId="2" xfId="1" applyNumberFormat="1" applyFont="1" applyFill="1" applyBorder="1" applyAlignment="1">
      <alignment horizontal="left" vertical="top" readingOrder="1"/>
    </xf>
    <xf numFmtId="0" fontId="12" fillId="2" borderId="2" xfId="1" applyNumberFormat="1" applyFont="1" applyFill="1" applyBorder="1" applyAlignment="1">
      <alignment horizontal="left" wrapText="1"/>
    </xf>
    <xf numFmtId="0" fontId="15" fillId="4" borderId="20" xfId="0" applyFont="1" applyFill="1" applyBorder="1"/>
    <xf numFmtId="0" fontId="15" fillId="6" borderId="43" xfId="0" applyFont="1" applyFill="1" applyBorder="1" applyAlignment="1">
      <alignment horizontal="center" vertical="center"/>
    </xf>
    <xf numFmtId="0" fontId="16" fillId="6" borderId="41" xfId="0" applyFont="1" applyFill="1" applyBorder="1"/>
    <xf numFmtId="0" fontId="15" fillId="7" borderId="60" xfId="0" applyFont="1" applyFill="1" applyBorder="1"/>
    <xf numFmtId="0" fontId="15" fillId="6" borderId="32" xfId="0" applyFont="1" applyFill="1" applyBorder="1" applyAlignment="1">
      <alignment horizontal="center"/>
    </xf>
    <xf numFmtId="0" fontId="18" fillId="6" borderId="5" xfId="0" applyFont="1" applyFill="1" applyBorder="1"/>
    <xf numFmtId="0" fontId="15" fillId="6" borderId="43" xfId="0" applyFont="1" applyFill="1" applyBorder="1" applyAlignment="1">
      <alignment horizontal="center"/>
    </xf>
    <xf numFmtId="0" fontId="15" fillId="6" borderId="32" xfId="0" applyFont="1" applyFill="1" applyBorder="1" applyAlignment="1">
      <alignment horizontal="center" vertical="center"/>
    </xf>
    <xf numFmtId="0" fontId="15" fillId="5" borderId="5" xfId="0" applyFont="1" applyFill="1" applyBorder="1"/>
    <xf numFmtId="0" fontId="15" fillId="6" borderId="43" xfId="0" applyFont="1" applyFill="1" applyBorder="1"/>
    <xf numFmtId="0" fontId="15" fillId="3" borderId="41" xfId="0" applyFont="1" applyFill="1" applyBorder="1"/>
    <xf numFmtId="5" fontId="16" fillId="7" borderId="2" xfId="1" applyNumberFormat="1" applyFont="1" applyFill="1" applyBorder="1" applyAlignment="1" applyProtection="1">
      <alignment horizontal="center" vertical="center" readingOrder="1"/>
    </xf>
    <xf numFmtId="3" fontId="5" fillId="9" borderId="59" xfId="5" applyNumberFormat="1" applyFill="1" applyBorder="1"/>
    <xf numFmtId="0" fontId="15" fillId="6" borderId="0" xfId="0" applyFont="1" applyFill="1" applyBorder="1" applyAlignment="1">
      <alignment horizontal="center" vertical="center"/>
    </xf>
    <xf numFmtId="0" fontId="11" fillId="0" borderId="24" xfId="0" applyFont="1" applyBorder="1" applyAlignment="1">
      <alignment horizontal="right" vertical="center"/>
    </xf>
    <xf numFmtId="0" fontId="11" fillId="0" borderId="24" xfId="0" applyFont="1" applyBorder="1" applyAlignment="1">
      <alignment vertical="center"/>
    </xf>
    <xf numFmtId="0" fontId="11" fillId="0" borderId="25" xfId="0" applyFont="1" applyBorder="1" applyAlignment="1">
      <alignment vertical="center"/>
    </xf>
    <xf numFmtId="0" fontId="15" fillId="0" borderId="0" xfId="0" applyFont="1" applyFill="1" applyAlignment="1">
      <alignment horizontal="right"/>
    </xf>
    <xf numFmtId="0" fontId="1" fillId="0" borderId="0" xfId="0" applyFont="1" applyAlignment="1">
      <alignment wrapText="1"/>
    </xf>
    <xf numFmtId="3" fontId="12" fillId="9" borderId="56" xfId="5" applyNumberFormat="1" applyFont="1" applyFill="1" applyBorder="1" applyAlignment="1">
      <alignment horizontal="center" vertical="center"/>
    </xf>
    <xf numFmtId="0" fontId="16" fillId="8" borderId="2" xfId="0" applyFont="1" applyFill="1" applyBorder="1" applyAlignment="1">
      <alignment horizontal="center" vertical="center" wrapText="1"/>
    </xf>
    <xf numFmtId="6" fontId="12" fillId="7" borderId="7" xfId="3" quotePrefix="1" applyNumberFormat="1" applyFont="1" applyFill="1" applyBorder="1" applyAlignment="1" applyProtection="1">
      <alignment horizontal="center" vertical="center"/>
    </xf>
    <xf numFmtId="6" fontId="12" fillId="7" borderId="2" xfId="3" applyNumberFormat="1" applyFont="1" applyFill="1" applyBorder="1" applyAlignment="1" applyProtection="1">
      <alignment horizontal="center" vertical="center"/>
    </xf>
    <xf numFmtId="0" fontId="15" fillId="0" borderId="0" xfId="0" applyFont="1" applyFill="1" applyBorder="1" applyAlignment="1">
      <alignment horizontal="center" vertical="center"/>
    </xf>
    <xf numFmtId="0" fontId="16" fillId="0" borderId="2" xfId="0" applyFont="1" applyFill="1" applyBorder="1" applyAlignment="1">
      <alignment horizontal="right" vertical="center" wrapText="1"/>
    </xf>
    <xf numFmtId="0" fontId="12" fillId="0" borderId="0" xfId="0" applyFont="1" applyFill="1" applyBorder="1" applyAlignment="1">
      <alignment vertical="center" wrapText="1"/>
    </xf>
    <xf numFmtId="0" fontId="0" fillId="0" borderId="0" xfId="0" applyBorder="1" applyAlignment="1">
      <alignment horizontal="left" vertical="center"/>
    </xf>
    <xf numFmtId="0" fontId="23" fillId="0" borderId="0" xfId="0" applyFont="1" applyBorder="1" applyAlignment="1">
      <alignment horizontal="left" vertical="center"/>
    </xf>
    <xf numFmtId="165" fontId="12" fillId="7" borderId="2" xfId="1" applyNumberFormat="1" applyFont="1" applyFill="1" applyBorder="1" applyAlignment="1">
      <alignment horizontal="center" vertical="center" wrapText="1"/>
    </xf>
    <xf numFmtId="0" fontId="28" fillId="2" borderId="2" xfId="8" applyFill="1" applyBorder="1" applyAlignment="1"/>
    <xf numFmtId="0" fontId="1" fillId="2" borderId="2" xfId="0" applyFont="1" applyFill="1" applyBorder="1"/>
    <xf numFmtId="1" fontId="12" fillId="3" borderId="5" xfId="5" applyNumberFormat="1" applyFont="1" applyFill="1" applyBorder="1" applyAlignment="1">
      <alignment horizontal="center"/>
    </xf>
    <xf numFmtId="167" fontId="0" fillId="17" borderId="2" xfId="0" applyNumberFormat="1" applyFill="1" applyBorder="1"/>
    <xf numFmtId="37" fontId="16" fillId="7" borderId="2" xfId="1" applyNumberFormat="1" applyFont="1" applyFill="1" applyBorder="1" applyAlignment="1" applyProtection="1">
      <alignment horizontal="right" vertical="center" wrapText="1"/>
    </xf>
    <xf numFmtId="0" fontId="15" fillId="6" borderId="0" xfId="0" applyFont="1" applyFill="1" applyAlignment="1">
      <alignment horizontal="center" vertical="center"/>
    </xf>
    <xf numFmtId="0" fontId="15" fillId="6" borderId="0" xfId="0" applyFont="1" applyFill="1" applyBorder="1" applyAlignment="1">
      <alignment horizontal="center"/>
    </xf>
    <xf numFmtId="0" fontId="15" fillId="6" borderId="0" xfId="0" applyFont="1" applyFill="1" applyBorder="1" applyAlignment="1">
      <alignment horizontal="center" vertical="center"/>
    </xf>
    <xf numFmtId="0" fontId="15" fillId="6" borderId="0" xfId="0" applyFont="1" applyFill="1" applyBorder="1" applyAlignment="1">
      <alignment horizontal="left" vertical="top" wrapText="1"/>
    </xf>
    <xf numFmtId="0" fontId="18" fillId="6" borderId="0" xfId="0" applyFont="1" applyFill="1" applyBorder="1" applyAlignment="1">
      <alignment horizontal="center" vertical="center"/>
    </xf>
    <xf numFmtId="0" fontId="17" fillId="6" borderId="0" xfId="5" applyFont="1" applyFill="1" applyBorder="1" applyAlignment="1">
      <alignment horizontal="left"/>
    </xf>
    <xf numFmtId="0" fontId="17" fillId="6" borderId="0" xfId="0" applyFont="1" applyFill="1" applyAlignment="1">
      <alignment horizontal="left"/>
    </xf>
    <xf numFmtId="0" fontId="1" fillId="6" borderId="0" xfId="0" applyFont="1" applyFill="1" applyAlignment="1">
      <alignment horizontal="center" vertical="center"/>
    </xf>
    <xf numFmtId="0" fontId="16" fillId="0" borderId="43" xfId="5" applyFont="1" applyBorder="1" applyAlignment="1">
      <alignment horizontal="center" vertical="center"/>
    </xf>
    <xf numFmtId="0" fontId="16" fillId="0" borderId="41" xfId="5" applyFont="1" applyBorder="1" applyAlignment="1">
      <alignment horizontal="center" vertical="center"/>
    </xf>
    <xf numFmtId="0" fontId="16" fillId="0" borderId="44" xfId="5" applyFont="1" applyFill="1" applyBorder="1" applyAlignment="1">
      <alignment horizontal="center" vertical="center"/>
    </xf>
    <xf numFmtId="0" fontId="16" fillId="0" borderId="50" xfId="5" applyFont="1" applyFill="1" applyBorder="1" applyAlignment="1">
      <alignment horizontal="center" vertical="center"/>
    </xf>
    <xf numFmtId="0" fontId="16" fillId="0" borderId="38" xfId="5" applyFont="1" applyFill="1" applyBorder="1" applyAlignment="1">
      <alignment horizontal="center" vertical="center"/>
    </xf>
    <xf numFmtId="0" fontId="16" fillId="0" borderId="49" xfId="5" applyFont="1" applyFill="1" applyBorder="1" applyAlignment="1">
      <alignment horizontal="center" vertical="center"/>
    </xf>
    <xf numFmtId="0" fontId="16" fillId="0" borderId="51" xfId="5" applyFont="1" applyFill="1" applyBorder="1" applyAlignment="1">
      <alignment horizontal="center" vertical="center"/>
    </xf>
    <xf numFmtId="0" fontId="16" fillId="0" borderId="24" xfId="5" applyFont="1" applyFill="1" applyBorder="1" applyAlignment="1">
      <alignment horizontal="center" vertical="center"/>
    </xf>
    <xf numFmtId="0" fontId="17" fillId="0" borderId="0" xfId="5" applyFont="1" applyBorder="1" applyAlignment="1">
      <alignment horizontal="left"/>
    </xf>
    <xf numFmtId="0" fontId="13" fillId="0" borderId="0" xfId="5" applyFont="1" applyBorder="1" applyAlignment="1">
      <alignment horizontal="left"/>
    </xf>
    <xf numFmtId="0" fontId="21" fillId="0" borderId="43" xfId="5" applyFont="1" applyFill="1" applyBorder="1" applyAlignment="1">
      <alignment horizontal="left" wrapText="1"/>
    </xf>
    <xf numFmtId="0" fontId="21" fillId="0" borderId="41" xfId="5" applyFont="1" applyFill="1" applyBorder="1" applyAlignment="1">
      <alignment horizontal="left" wrapText="1"/>
    </xf>
    <xf numFmtId="0" fontId="21" fillId="0" borderId="42" xfId="5" applyFont="1" applyFill="1" applyBorder="1" applyAlignment="1">
      <alignment horizontal="left" wrapText="1"/>
    </xf>
    <xf numFmtId="0" fontId="12" fillId="0" borderId="2" xfId="0" applyFont="1" applyFill="1" applyBorder="1" applyAlignment="1">
      <alignment horizontal="left" vertical="center" wrapText="1"/>
    </xf>
    <xf numFmtId="0" fontId="16" fillId="0" borderId="2" xfId="0" applyFont="1" applyFill="1" applyBorder="1" applyAlignment="1">
      <alignment horizontal="right" vertical="center" wrapText="1"/>
    </xf>
    <xf numFmtId="0" fontId="12" fillId="0" borderId="2" xfId="0" applyFont="1" applyFill="1" applyBorder="1" applyAlignment="1">
      <alignment horizontal="right" vertical="center" wrapText="1"/>
    </xf>
    <xf numFmtId="0" fontId="16" fillId="0" borderId="20" xfId="0" applyFont="1" applyFill="1" applyBorder="1" applyAlignment="1">
      <alignment horizontal="right" vertical="center" wrapText="1"/>
    </xf>
    <xf numFmtId="0" fontId="16" fillId="8" borderId="2" xfId="0" applyFont="1" applyFill="1" applyBorder="1" applyAlignment="1">
      <alignment horizontal="center" vertical="center"/>
    </xf>
    <xf numFmtId="0" fontId="11" fillId="0" borderId="23" xfId="0" applyFont="1" applyBorder="1" applyAlignment="1">
      <alignment horizontal="left"/>
    </xf>
    <xf numFmtId="0" fontId="11" fillId="0" borderId="21" xfId="0" applyFont="1" applyBorder="1" applyAlignment="1">
      <alignment horizontal="left"/>
    </xf>
    <xf numFmtId="0" fontId="13" fillId="0" borderId="2" xfId="0" applyFont="1" applyFill="1" applyBorder="1" applyAlignment="1">
      <alignment horizontal="right"/>
    </xf>
    <xf numFmtId="0" fontId="13" fillId="0" borderId="13" xfId="0" applyFont="1" applyFill="1" applyBorder="1" applyAlignment="1">
      <alignment horizontal="right"/>
    </xf>
    <xf numFmtId="0" fontId="12" fillId="7" borderId="13" xfId="0" applyNumberFormat="1" applyFont="1" applyFill="1" applyBorder="1" applyAlignment="1">
      <alignment horizontal="left" readingOrder="1"/>
    </xf>
    <xf numFmtId="0" fontId="12" fillId="7" borderId="12" xfId="0" applyNumberFormat="1" applyFont="1" applyFill="1" applyBorder="1" applyAlignment="1">
      <alignment horizontal="left" readingOrder="1"/>
    </xf>
    <xf numFmtId="0" fontId="12" fillId="7" borderId="27" xfId="0" applyNumberFormat="1" applyFont="1" applyFill="1" applyBorder="1" applyAlignment="1">
      <alignment horizontal="left" readingOrder="1"/>
    </xf>
    <xf numFmtId="9" fontId="15" fillId="0" borderId="18" xfId="0" applyNumberFormat="1" applyFont="1" applyFill="1" applyBorder="1" applyAlignment="1">
      <alignment horizontal="center" vertical="center"/>
    </xf>
    <xf numFmtId="0" fontId="13" fillId="0" borderId="0" xfId="0" applyFont="1" applyFill="1" applyBorder="1" applyAlignment="1">
      <alignment horizontal="right"/>
    </xf>
    <xf numFmtId="0" fontId="14" fillId="0" borderId="2" xfId="0" applyFont="1" applyFill="1" applyBorder="1" applyAlignment="1">
      <alignment horizontal="right"/>
    </xf>
    <xf numFmtId="165" fontId="14" fillId="0" borderId="2" xfId="1" applyNumberFormat="1" applyFont="1" applyFill="1" applyBorder="1" applyAlignment="1">
      <alignment horizontal="right" wrapText="1"/>
    </xf>
    <xf numFmtId="165" fontId="18" fillId="16" borderId="9" xfId="1" applyNumberFormat="1" applyFont="1" applyFill="1" applyBorder="1" applyAlignment="1">
      <alignment horizontal="center" vertical="center" wrapText="1"/>
    </xf>
    <xf numFmtId="165" fontId="18" fillId="16" borderId="11" xfId="1" applyNumberFormat="1" applyFont="1" applyFill="1" applyBorder="1" applyAlignment="1">
      <alignment horizontal="center" vertical="center" wrapText="1"/>
    </xf>
    <xf numFmtId="165" fontId="18" fillId="16" borderId="3" xfId="1" applyNumberFormat="1" applyFont="1" applyFill="1" applyBorder="1" applyAlignment="1">
      <alignment horizontal="center" vertical="center" wrapText="1"/>
    </xf>
    <xf numFmtId="165" fontId="18" fillId="16" borderId="4" xfId="1" applyNumberFormat="1" applyFont="1" applyFill="1" applyBorder="1" applyAlignment="1">
      <alignment horizontal="center" vertical="center" wrapText="1"/>
    </xf>
    <xf numFmtId="0" fontId="16" fillId="8" borderId="13" xfId="0" applyFont="1" applyFill="1" applyBorder="1" applyAlignment="1">
      <alignment horizontal="center" vertical="center" wrapText="1"/>
    </xf>
    <xf numFmtId="0" fontId="16" fillId="8" borderId="8" xfId="0" applyFont="1" applyFill="1" applyBorder="1" applyAlignment="1">
      <alignment horizontal="center" vertical="center" wrapText="1"/>
    </xf>
    <xf numFmtId="0" fontId="18" fillId="16" borderId="9" xfId="0" applyFont="1" applyFill="1" applyBorder="1" applyAlignment="1">
      <alignment horizontal="center" vertical="center"/>
    </xf>
    <xf numFmtId="0" fontId="18" fillId="16" borderId="11" xfId="0" applyFont="1" applyFill="1" applyBorder="1" applyAlignment="1">
      <alignment horizontal="center" vertical="center"/>
    </xf>
    <xf numFmtId="0" fontId="18" fillId="16" borderId="3" xfId="0" applyFont="1" applyFill="1" applyBorder="1" applyAlignment="1">
      <alignment horizontal="center" vertical="center"/>
    </xf>
    <xf numFmtId="0" fontId="18" fillId="16" borderId="4" xfId="0" applyFont="1" applyFill="1" applyBorder="1" applyAlignment="1">
      <alignment horizontal="center" vertical="center"/>
    </xf>
    <xf numFmtId="0" fontId="14" fillId="0" borderId="13" xfId="0" applyFont="1" applyFill="1" applyBorder="1" applyAlignment="1">
      <alignment horizontal="right"/>
    </xf>
    <xf numFmtId="0" fontId="14" fillId="0" borderId="8" xfId="0" applyFont="1" applyFill="1" applyBorder="1" applyAlignment="1">
      <alignment horizontal="right"/>
    </xf>
    <xf numFmtId="0" fontId="14" fillId="7" borderId="13" xfId="0" applyNumberFormat="1" applyFont="1" applyFill="1" applyBorder="1" applyAlignment="1">
      <alignment horizontal="left"/>
    </xf>
    <xf numFmtId="0" fontId="14" fillId="7" borderId="27" xfId="0" applyNumberFormat="1" applyFont="1" applyFill="1" applyBorder="1" applyAlignment="1">
      <alignment horizontal="left"/>
    </xf>
    <xf numFmtId="0" fontId="14" fillId="7" borderId="13" xfId="0" applyFont="1" applyFill="1" applyBorder="1" applyAlignment="1">
      <alignment horizontal="left"/>
    </xf>
    <xf numFmtId="0" fontId="14" fillId="7" borderId="27" xfId="0" applyFont="1" applyFill="1" applyBorder="1" applyAlignment="1">
      <alignment horizontal="left"/>
    </xf>
    <xf numFmtId="0" fontId="14" fillId="7" borderId="2" xfId="0" applyFont="1" applyFill="1" applyBorder="1" applyAlignment="1">
      <alignment horizontal="left"/>
    </xf>
    <xf numFmtId="0" fontId="14" fillId="7" borderId="28" xfId="0" applyFont="1" applyFill="1" applyBorder="1" applyAlignment="1">
      <alignment horizontal="left"/>
    </xf>
    <xf numFmtId="0" fontId="16" fillId="8" borderId="2" xfId="0" applyFont="1" applyFill="1" applyBorder="1" applyAlignment="1">
      <alignment horizontal="center" vertical="center" wrapText="1"/>
    </xf>
  </cellXfs>
  <cellStyles count="9">
    <cellStyle name="Comma" xfId="1" builtinId="3"/>
    <cellStyle name="Comma 2" xfId="2" xr:uid="{00000000-0005-0000-0000-000001000000}"/>
    <cellStyle name="Currency" xfId="3" builtinId="4"/>
    <cellStyle name="Currency 2" xfId="4" xr:uid="{00000000-0005-0000-0000-000003000000}"/>
    <cellStyle name="Hyperlink" xfId="8" builtinId="8"/>
    <cellStyle name="Normal" xfId="0" builtinId="0"/>
    <cellStyle name="Normal 2" xfId="5" xr:uid="{00000000-0005-0000-0000-000006000000}"/>
    <cellStyle name="Percent" xfId="6" builtinId="5"/>
    <cellStyle name="Percent 2" xfId="7" xr:uid="{00000000-0005-0000-0000-000008000000}"/>
  </cellStyles>
  <dxfs count="0"/>
  <tableStyles count="0" defaultTableStyle="TableStyleMedium9" defaultPivotStyle="PivotStyleLight16"/>
  <colors>
    <mruColors>
      <color rgb="FFDAEEF3"/>
      <color rgb="FFF79646"/>
      <color rgb="FF536D6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Radio" checked="Checked" firstButton="1" fmlaLink="$I$2"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checked="Checked" firstButton="1" fmlaLink="$I$2" lockText="1" noThreeD="1"/>
</file>

<file path=xl/ctrlProps/ctrlProp4.xml><?xml version="1.0" encoding="utf-8"?>
<formControlPr xmlns="http://schemas.microsoft.com/office/spreadsheetml/2009/9/main" objectType="Radio"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238124</xdr:colOff>
      <xdr:row>8</xdr:row>
      <xdr:rowOff>123825</xdr:rowOff>
    </xdr:from>
    <xdr:to>
      <xdr:col>10</xdr:col>
      <xdr:colOff>247650</xdr:colOff>
      <xdr:row>42</xdr:row>
      <xdr:rowOff>57150</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238124" y="1419225"/>
          <a:ext cx="6105526" cy="54387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baseline="0">
            <a:latin typeface="Arial" panose="020B0604020202020204" pitchFamily="34" charset="0"/>
            <a:cs typeface="Arial" panose="020B0604020202020204" pitchFamily="34" charset="0"/>
          </a:endParaRPr>
        </a:p>
        <a:p>
          <a:r>
            <a:rPr lang="en-US" sz="1100" baseline="0">
              <a:latin typeface="Arial" panose="020B0604020202020204" pitchFamily="34" charset="0"/>
              <a:cs typeface="Arial" panose="020B0604020202020204" pitchFamily="34" charset="0"/>
            </a:rPr>
            <a:t>Please fill out each excel page tab in sequence, beginning with Step 2 and working through each worksheet. Values inputted will </a:t>
          </a:r>
          <a:r>
            <a:rPr lang="en-US" sz="1100" baseline="0">
              <a:solidFill>
                <a:sysClr val="windowText" lastClr="000000"/>
              </a:solidFill>
              <a:latin typeface="Arial" panose="020B0604020202020204" pitchFamily="34" charset="0"/>
              <a:cs typeface="Arial" panose="020B0604020202020204" pitchFamily="34" charset="0"/>
            </a:rPr>
            <a:t>then populate on the final CBR Summary form tab. Instructions on how to complete the steps will be included with each tab. </a:t>
          </a:r>
        </a:p>
        <a:p>
          <a:endParaRPr lang="en-US" sz="1100" baseline="0">
            <a:solidFill>
              <a:sysClr val="windowText" lastClr="000000"/>
            </a:solidFill>
            <a:latin typeface="Arial" panose="020B0604020202020204" pitchFamily="34" charset="0"/>
            <a:cs typeface="Arial" panose="020B0604020202020204" pitchFamily="34" charset="0"/>
          </a:endParaRPr>
        </a:p>
        <a:p>
          <a:r>
            <a:rPr lang="en-US" sz="1100" baseline="0">
              <a:solidFill>
                <a:sysClr val="windowText" lastClr="000000"/>
              </a:solidFill>
              <a:latin typeface="Arial" panose="020B0604020202020204" pitchFamily="34" charset="0"/>
              <a:cs typeface="Arial" panose="020B0604020202020204" pitchFamily="34" charset="0"/>
            </a:rPr>
            <a:t>Please review the final CBR Summary tab for accuracy before submitting data </a:t>
          </a:r>
          <a:r>
            <a:rPr lang="en-US" sz="1100" baseline="0">
              <a:latin typeface="Arial" panose="020B0604020202020204" pitchFamily="34" charset="0"/>
              <a:cs typeface="Arial" panose="020B0604020202020204" pitchFamily="34" charset="0"/>
            </a:rPr>
            <a:t>to OHA.</a:t>
          </a:r>
        </a:p>
        <a:p>
          <a:endParaRPr lang="en-US" sz="1100" baseline="0">
            <a:solidFill>
              <a:schemeClr val="dk1"/>
            </a:solidFill>
            <a:latin typeface="Arial" panose="020B0604020202020204" pitchFamily="34" charset="0"/>
            <a:ea typeface="+mn-ea"/>
            <a:cs typeface="Arial" panose="020B0604020202020204" pitchFamily="34" charset="0"/>
          </a:endParaRPr>
        </a:p>
        <a:p>
          <a:r>
            <a:rPr lang="en-US" sz="1100" baseline="0">
              <a:latin typeface="Arial" panose="020B0604020202020204" pitchFamily="34" charset="0"/>
              <a:cs typeface="Arial" panose="020B0604020202020204" pitchFamily="34" charset="0"/>
            </a:rPr>
            <a:t>In addition to completing this form, please remember to submit: </a:t>
          </a:r>
        </a:p>
        <a:p>
          <a:endParaRPr lang="en-US" sz="1100" b="1" baseline="0">
            <a:latin typeface="Arial" panose="020B0604020202020204" pitchFamily="34" charset="0"/>
            <a:cs typeface="Arial" panose="020B0604020202020204" pitchFamily="34" charset="0"/>
          </a:endParaRPr>
        </a:p>
        <a:p>
          <a:r>
            <a:rPr lang="en-US" sz="1100" b="1" baseline="0">
              <a:latin typeface="Arial" panose="020B0604020202020204" pitchFamily="34" charset="0"/>
              <a:cs typeface="Arial" panose="020B0604020202020204" pitchFamily="34" charset="0"/>
            </a:rPr>
            <a:t>- The most recent version of your hospital's community needs assessment, completed in compliance with section 501(r)(3) of the Internal Revenue Service codes. </a:t>
          </a:r>
        </a:p>
        <a:p>
          <a:endParaRPr lang="en-US" sz="1100" b="1" baseline="0">
            <a:latin typeface="Arial" panose="020B0604020202020204" pitchFamily="34" charset="0"/>
            <a:cs typeface="Arial" panose="020B0604020202020204" pitchFamily="34" charset="0"/>
          </a:endParaRPr>
        </a:p>
        <a:p>
          <a:r>
            <a:rPr lang="en-US" sz="1100" b="1" baseline="0">
              <a:latin typeface="Arial" panose="020B0604020202020204" pitchFamily="34" charset="0"/>
              <a:cs typeface="Arial" panose="020B0604020202020204" pitchFamily="34" charset="0"/>
            </a:rPr>
            <a:t>- A community benefit supplemental narrative answering the following questions</a:t>
          </a:r>
        </a:p>
        <a:p>
          <a:endParaRPr lang="en-US" sz="1100" b="1" baseline="0">
            <a:latin typeface="Arial" panose="020B0604020202020204" pitchFamily="34" charset="0"/>
            <a:cs typeface="Arial" panose="020B0604020202020204" pitchFamily="34" charset="0"/>
          </a:endParaRPr>
        </a:p>
        <a:p>
          <a:pPr marL="342900" marR="0" lvl="0" indent="-342900">
            <a:lnSpc>
              <a:spcPct val="107000"/>
            </a:lnSpc>
            <a:spcBef>
              <a:spcPts val="0"/>
            </a:spcBef>
            <a:spcAft>
              <a:spcPts val="0"/>
            </a:spcAft>
            <a:buFont typeface="+mj-lt"/>
            <a:buAutoNum type="arabicPeriod"/>
          </a:pPr>
          <a:r>
            <a:rPr lang="en-US" sz="1100" b="1">
              <a:effectLst/>
              <a:latin typeface="Calibri" panose="020F0502020204030204" pitchFamily="34" charset="0"/>
              <a:ea typeface="Calibri" panose="020F0502020204030204" pitchFamily="34" charset="0"/>
              <a:cs typeface="Calibri" panose="020F0502020204030204" pitchFamily="34" charset="0"/>
            </a:rPr>
            <a:t>The year of publication for the current community health needs assessment.</a:t>
          </a:r>
          <a:endParaRPr lang="en-US" sz="1050" b="1">
            <a:effectLst/>
            <a:latin typeface="Calibri" panose="020F0502020204030204" pitchFamily="34" charset="0"/>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0"/>
            </a:spcAft>
            <a:buFont typeface="+mj-lt"/>
            <a:buAutoNum type="arabicPeriod"/>
          </a:pPr>
          <a:r>
            <a:rPr lang="en-US" sz="1100" b="1">
              <a:effectLst/>
              <a:latin typeface="Calibri" panose="020F0502020204030204" pitchFamily="34" charset="0"/>
              <a:ea typeface="Calibri" panose="020F0502020204030204" pitchFamily="34" charset="0"/>
              <a:cs typeface="Calibri" panose="020F0502020204030204" pitchFamily="34" charset="0"/>
            </a:rPr>
            <a:t>The top health needs identified in the hospital’s most recent community health needs assessment. Include information on geographies, populations or demographic groups affected.</a:t>
          </a:r>
          <a:endParaRPr lang="en-US" sz="1050" b="1">
            <a:effectLst/>
            <a:latin typeface="Calibri" panose="020F0502020204030204" pitchFamily="34" charset="0"/>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0"/>
            </a:spcAft>
            <a:buFont typeface="+mj-lt"/>
            <a:buAutoNum type="arabicPeriod"/>
          </a:pPr>
          <a:r>
            <a:rPr lang="en-US" sz="1100" b="1">
              <a:effectLst/>
              <a:latin typeface="Calibri" panose="020F0502020204030204" pitchFamily="34" charset="0"/>
              <a:ea typeface="Calibri" panose="020F0502020204030204" pitchFamily="34" charset="0"/>
              <a:cs typeface="Calibri" panose="020F0502020204030204" pitchFamily="34" charset="0"/>
            </a:rPr>
            <a:t>The significant community benefit activities the hospital engaged in that addressed the health needs identified above.</a:t>
          </a:r>
          <a:endParaRPr lang="en-US" sz="1050" b="1">
            <a:effectLst/>
            <a:latin typeface="Calibri" panose="020F0502020204030204" pitchFamily="34" charset="0"/>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0"/>
            </a:spcAft>
            <a:buFont typeface="+mj-lt"/>
            <a:buAutoNum type="arabicPeriod"/>
          </a:pPr>
          <a:r>
            <a:rPr lang="en-US" sz="1100" b="1">
              <a:effectLst/>
              <a:latin typeface="Calibri" panose="020F0502020204030204" pitchFamily="34" charset="0"/>
              <a:ea typeface="Calibri" panose="020F0502020204030204" pitchFamily="34" charset="0"/>
              <a:cs typeface="Calibri" panose="020F0502020204030204" pitchFamily="34" charset="0"/>
            </a:rPr>
            <a:t>Identify any community benefit activity that addresses the social determinants of health. Separate activities into those that:</a:t>
          </a:r>
          <a:endParaRPr lang="en-US" sz="1050" b="1">
            <a:effectLst/>
            <a:latin typeface="Calibri" panose="020F0502020204030204" pitchFamily="34" charset="0"/>
            <a:ea typeface="Calibri" panose="020F0502020204030204" pitchFamily="34" charset="0"/>
            <a:cs typeface="Times New Roman" panose="02020603050405020304" pitchFamily="18" charset="0"/>
          </a:endParaRPr>
        </a:p>
        <a:p>
          <a:pPr marL="742950" marR="0" lvl="1" indent="-285750">
            <a:lnSpc>
              <a:spcPct val="107000"/>
            </a:lnSpc>
            <a:spcBef>
              <a:spcPts val="0"/>
            </a:spcBef>
            <a:spcAft>
              <a:spcPts val="0"/>
            </a:spcAft>
            <a:buFont typeface="+mj-lt"/>
            <a:buAutoNum type="alphaLcPeriod"/>
          </a:pPr>
          <a:r>
            <a:rPr lang="en-US" sz="1100" b="1">
              <a:effectLst/>
              <a:latin typeface="Calibri" panose="020F0502020204030204" pitchFamily="34" charset="0"/>
              <a:ea typeface="Calibri" panose="020F0502020204030204" pitchFamily="34" charset="0"/>
              <a:cs typeface="Calibri" panose="020F0502020204030204" pitchFamily="34" charset="0"/>
            </a:rPr>
            <a:t>Address individual health-related social needs</a:t>
          </a:r>
          <a:endParaRPr lang="en-US" sz="1050" b="1">
            <a:effectLst/>
            <a:latin typeface="Calibri" panose="020F0502020204030204" pitchFamily="34" charset="0"/>
            <a:ea typeface="Calibri" panose="020F0502020204030204" pitchFamily="34" charset="0"/>
            <a:cs typeface="Times New Roman" panose="02020603050405020304" pitchFamily="18" charset="0"/>
          </a:endParaRPr>
        </a:p>
        <a:p>
          <a:pPr marL="742950" marR="0" lvl="1" indent="-285750">
            <a:lnSpc>
              <a:spcPct val="107000"/>
            </a:lnSpc>
            <a:spcBef>
              <a:spcPts val="0"/>
            </a:spcBef>
            <a:spcAft>
              <a:spcPts val="800"/>
            </a:spcAft>
            <a:buFont typeface="+mj-lt"/>
            <a:buAutoNum type="alphaLcPeriod"/>
          </a:pPr>
          <a:r>
            <a:rPr lang="en-US" sz="1100" b="1">
              <a:effectLst/>
              <a:latin typeface="Calibri" panose="020F0502020204030204" pitchFamily="34" charset="0"/>
              <a:ea typeface="Calibri" panose="020F0502020204030204" pitchFamily="34" charset="0"/>
              <a:cs typeface="Calibri" panose="020F0502020204030204" pitchFamily="34" charset="0"/>
            </a:rPr>
            <a:t>Address systemic issues or root causes of health and health equity</a:t>
          </a:r>
          <a:endParaRPr lang="en-US" sz="1050" b="1">
            <a:effectLst/>
            <a:latin typeface="Calibri" panose="020F0502020204030204" pitchFamily="34" charset="0"/>
            <a:ea typeface="Calibri" panose="020F0502020204030204" pitchFamily="34" charset="0"/>
            <a:cs typeface="Times New Roman" panose="02020603050405020304" pitchFamily="18" charset="0"/>
          </a:endParaRPr>
        </a:p>
        <a:p>
          <a:endParaRPr lang="en-US" sz="1100" b="1" baseline="0">
            <a:latin typeface="Arial" panose="020B0604020202020204" pitchFamily="34" charset="0"/>
            <a:cs typeface="Arial" panose="020B0604020202020204" pitchFamily="34" charset="0"/>
          </a:endParaRPr>
        </a:p>
        <a:p>
          <a:r>
            <a:rPr lang="en-US" sz="1100" b="1" baseline="0">
              <a:latin typeface="Arial" panose="020B0604020202020204" pitchFamily="34" charset="0"/>
              <a:cs typeface="Arial" panose="020B0604020202020204" pitchFamily="34" charset="0"/>
            </a:rPr>
            <a:t>For more information on completing the supplemental narrative, please refer to the community benefit report form instructions. </a:t>
          </a:r>
        </a:p>
        <a:p>
          <a:endParaRPr lang="en-US" sz="1100" b="1" baseline="0">
            <a:latin typeface="Arial" panose="020B0604020202020204" pitchFamily="34" charset="0"/>
            <a:cs typeface="Arial" panose="020B0604020202020204" pitchFamily="34" charset="0"/>
          </a:endParaRPr>
        </a:p>
        <a:p>
          <a:r>
            <a:rPr lang="en-US" sz="1100" b="1" baseline="0">
              <a:latin typeface="Arial" panose="020B0604020202020204" pitchFamily="34" charset="0"/>
              <a:cs typeface="Arial" panose="020B0604020202020204" pitchFamily="34" charset="0"/>
            </a:rPr>
            <a:t>Submit completed CBR-1 form, CHNA and supplemental narrative to hdd.admin@odhsoha.oregon.gov</a:t>
          </a:r>
        </a:p>
      </xdr:txBody>
    </xdr:sp>
    <xdr:clientData/>
  </xdr:twoCellAnchor>
  <xdr:twoCellAnchor editAs="oneCell">
    <xdr:from>
      <xdr:col>0</xdr:col>
      <xdr:colOff>228600</xdr:colOff>
      <xdr:row>0</xdr:row>
      <xdr:rowOff>123825</xdr:rowOff>
    </xdr:from>
    <xdr:to>
      <xdr:col>5</xdr:col>
      <xdr:colOff>352868</xdr:colOff>
      <xdr:row>8</xdr:row>
      <xdr:rowOff>66848</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28600" y="123825"/>
          <a:ext cx="3172268" cy="123842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14</xdr:row>
      <xdr:rowOff>19050</xdr:rowOff>
    </xdr:from>
    <xdr:to>
      <xdr:col>5</xdr:col>
      <xdr:colOff>9525</xdr:colOff>
      <xdr:row>16</xdr:row>
      <xdr:rowOff>0</xdr:rowOff>
    </xdr:to>
    <xdr:sp macro="" textlink="">
      <xdr:nvSpPr>
        <xdr:cNvPr id="3" name="TextBox 2">
          <a:extLst>
            <a:ext uri="{FF2B5EF4-FFF2-40B4-BE49-F238E27FC236}">
              <a16:creationId xmlns:a16="http://schemas.microsoft.com/office/drawing/2014/main" id="{00000000-0008-0000-0100-000003000000}"/>
            </a:ext>
          </a:extLst>
        </xdr:cNvPr>
        <xdr:cNvSpPr txBox="1"/>
      </xdr:nvSpPr>
      <xdr:spPr>
        <a:xfrm>
          <a:off x="342900" y="3333750"/>
          <a:ext cx="9963150" cy="304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a:t>Please identify any clinics</a:t>
          </a:r>
          <a:r>
            <a:rPr lang="en-US" sz="1400" b="1" baseline="0"/>
            <a:t> or other health care facilities whose activities are included in this CBR-1 form</a:t>
          </a:r>
          <a:endParaRPr lang="en-US" sz="1400" b="1"/>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1</xdr:col>
      <xdr:colOff>1</xdr:colOff>
      <xdr:row>4</xdr:row>
      <xdr:rowOff>304799</xdr:rowOff>
    </xdr:from>
    <xdr:ext cx="10439400" cy="1666876"/>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219076" y="1438274"/>
          <a:ext cx="10439400" cy="1666876"/>
        </a:xfrm>
        <a:prstGeom prst="rect">
          <a:avLst/>
        </a:prstGeom>
        <a:noFill/>
        <a:ln>
          <a:solidFill>
            <a:schemeClr val="accent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200">
              <a:latin typeface="Arial" panose="020B0604020202020204" pitchFamily="34" charset="0"/>
              <a:cs typeface="Arial" panose="020B0604020202020204" pitchFamily="34" charset="0"/>
            </a:rPr>
            <a:t>Community Health Improvement Services are activities that are carried out to improve community health. These services do not generate inpatient or outpatient bills. They may involve a nominal patient fee or sliding scale fee. These activities are based on an identified community need. Eligible expenses include direct and indirect costs, equipment, transportation and employee time as long as the employee is performing the function during their normal working hours. </a:t>
          </a:r>
          <a:r>
            <a:rPr lang="en-US" sz="1200" b="1">
              <a:latin typeface="Arial" panose="020B0604020202020204" pitchFamily="34" charset="0"/>
              <a:cs typeface="Arial" panose="020B0604020202020204" pitchFamily="34" charset="0"/>
            </a:rPr>
            <a:t>Count: </a:t>
          </a:r>
          <a:r>
            <a:rPr lang="en-US" sz="1200" b="0">
              <a:latin typeface="Arial" panose="020B0604020202020204" pitchFamily="34" charset="0"/>
              <a:cs typeface="Arial" panose="020B0604020202020204" pitchFamily="34" charset="0"/>
            </a:rPr>
            <a:t>School based health programs, wellness</a:t>
          </a:r>
          <a:r>
            <a:rPr lang="en-US" sz="1200" b="0" baseline="0">
              <a:latin typeface="Arial" panose="020B0604020202020204" pitchFamily="34" charset="0"/>
              <a:cs typeface="Arial" panose="020B0604020202020204" pitchFamily="34" charset="0"/>
            </a:rPr>
            <a:t> classes, general chronic disease management, weight loss and nutrition classes, special event health screenings, transportation support. </a:t>
          </a:r>
          <a:r>
            <a:rPr lang="en-US" sz="1200" b="1" baseline="0">
              <a:latin typeface="Arial" panose="020B0604020202020204" pitchFamily="34" charset="0"/>
              <a:cs typeface="Arial" panose="020B0604020202020204" pitchFamily="34" charset="0"/>
            </a:rPr>
            <a:t>Do not count: </a:t>
          </a:r>
          <a:r>
            <a:rPr lang="en-US" sz="1200" b="1">
              <a:latin typeface="Arial" panose="020B0604020202020204" pitchFamily="34" charset="0"/>
              <a:cs typeface="Arial" panose="020B0604020202020204" pitchFamily="34" charset="0"/>
            </a:rPr>
            <a:t> </a:t>
          </a:r>
          <a:r>
            <a:rPr lang="en-US" sz="1200" b="0">
              <a:latin typeface="Arial" panose="020B0604020202020204" pitchFamily="34" charset="0"/>
              <a:cs typeface="Arial" panose="020B0604020202020204" pitchFamily="34" charset="0"/>
            </a:rPr>
            <a:t>classes</a:t>
          </a:r>
          <a:r>
            <a:rPr lang="en-US" sz="1200" b="0" baseline="0">
              <a:latin typeface="Arial" panose="020B0604020202020204" pitchFamily="34" charset="0"/>
              <a:cs typeface="Arial" panose="020B0604020202020204" pitchFamily="34" charset="0"/>
            </a:rPr>
            <a:t> designed to increase market share, prenatal classes offered to insured patients, customary education as a part of comprehensive care, classes offered to employees as a benefit, health screenings as a part of routine business, programs that refer patients to your facility.</a:t>
          </a:r>
        </a:p>
        <a:p>
          <a:pPr marL="0" marR="0" lvl="0" indent="0" defTabSz="914400" eaLnBrk="1" fontAlgn="auto" latinLnBrk="0" hangingPunct="1">
            <a:lnSpc>
              <a:spcPct val="100000"/>
            </a:lnSpc>
            <a:spcBef>
              <a:spcPts val="0"/>
            </a:spcBef>
            <a:spcAft>
              <a:spcPts val="0"/>
            </a:spcAft>
            <a:buClrTx/>
            <a:buSzTx/>
            <a:buFontTx/>
            <a:buNone/>
            <a:tabLst/>
            <a:defRPr/>
          </a:pPr>
          <a:r>
            <a:rPr lang="en-US" sz="1200" baseline="0">
              <a:solidFill>
                <a:srgbClr val="FF0000"/>
              </a:solidFill>
              <a:effectLst/>
              <a:latin typeface="Arial" panose="020B0604020202020204" pitchFamily="34" charset="0"/>
              <a:ea typeface="+mn-ea"/>
              <a:cs typeface="Arial" panose="020B0604020202020204" pitchFamily="34" charset="0"/>
            </a:rPr>
            <a:t>Do not count any grants or other cash distributions that are also claimed as Cash and In Kind contributions. </a:t>
          </a:r>
          <a:endParaRPr lang="en-US" sz="1200">
            <a:solidFill>
              <a:srgbClr val="FF0000"/>
            </a:solidFill>
            <a:effectLst/>
            <a:latin typeface="Arial" panose="020B0604020202020204" pitchFamily="34" charset="0"/>
            <a:cs typeface="Arial" panose="020B0604020202020204" pitchFamily="34" charset="0"/>
          </a:endParaRPr>
        </a:p>
        <a:p>
          <a:endParaRPr lang="en-US" sz="1200" b="1">
            <a:latin typeface="Arial" panose="020B0604020202020204" pitchFamily="34" charset="0"/>
            <a:cs typeface="Arial" panose="020B0604020202020204" pitchFamily="34" charset="0"/>
          </a:endParaRPr>
        </a:p>
      </xdr:txBody>
    </xdr:sp>
    <xdr:clientData/>
  </xdr:oneCellAnchor>
  <xdr:twoCellAnchor>
    <xdr:from>
      <xdr:col>1</xdr:col>
      <xdr:colOff>9524</xdr:colOff>
      <xdr:row>31</xdr:row>
      <xdr:rowOff>47625</xdr:rowOff>
    </xdr:from>
    <xdr:to>
      <xdr:col>6</xdr:col>
      <xdr:colOff>28574</xdr:colOff>
      <xdr:row>38</xdr:row>
      <xdr:rowOff>171449</xdr:rowOff>
    </xdr:to>
    <xdr:sp macro="" textlink="">
      <xdr:nvSpPr>
        <xdr:cNvPr id="3" name="TextBox 2">
          <a:extLst>
            <a:ext uri="{FF2B5EF4-FFF2-40B4-BE49-F238E27FC236}">
              <a16:creationId xmlns:a16="http://schemas.microsoft.com/office/drawing/2014/main" id="{00000000-0008-0000-0200-000003000000}"/>
            </a:ext>
          </a:extLst>
        </xdr:cNvPr>
        <xdr:cNvSpPr txBox="1"/>
      </xdr:nvSpPr>
      <xdr:spPr>
        <a:xfrm>
          <a:off x="619124" y="7258050"/>
          <a:ext cx="15592425" cy="1123949"/>
        </a:xfrm>
        <a:prstGeom prst="rect">
          <a:avLst/>
        </a:prstGeom>
        <a:solidFill>
          <a:schemeClr val="lt1"/>
        </a:solidFill>
        <a:ln w="9525"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a:latin typeface="Arial" panose="020B0604020202020204" pitchFamily="34" charset="0"/>
              <a:cs typeface="Arial" panose="020B0604020202020204" pitchFamily="34" charset="0"/>
            </a:rPr>
            <a:t>Community building activities improve the community's health and safety by addressing the root causes of health problems, such as poverty, homelessness and environmental hazards. These are activates that improve overall health, but are not direct health services. These may</a:t>
          </a:r>
          <a:r>
            <a:rPr lang="en-US" sz="1200" baseline="0">
              <a:latin typeface="Arial" panose="020B0604020202020204" pitchFamily="34" charset="0"/>
              <a:cs typeface="Arial" panose="020B0604020202020204" pitchFamily="34" charset="0"/>
            </a:rPr>
            <a:t> also be referred to as social determinants of health.</a:t>
          </a:r>
          <a:r>
            <a:rPr lang="en-US" sz="1200">
              <a:latin typeface="Arial" panose="020B0604020202020204" pitchFamily="34" charset="0"/>
              <a:cs typeface="Arial" panose="020B0604020202020204" pitchFamily="34" charset="0"/>
            </a:rPr>
            <a:t> Examples include neighborhood improvements and revitalizations, economic development, and community support.  </a:t>
          </a:r>
          <a:r>
            <a:rPr lang="en-US" sz="1200" b="1">
              <a:latin typeface="Arial" panose="020B0604020202020204" pitchFamily="34" charset="0"/>
              <a:cs typeface="Arial" panose="020B0604020202020204" pitchFamily="34" charset="0"/>
            </a:rPr>
            <a:t>Count: </a:t>
          </a:r>
          <a:r>
            <a:rPr lang="en-US" sz="1200">
              <a:latin typeface="Arial" panose="020B0604020202020204" pitchFamily="34" charset="0"/>
              <a:cs typeface="Arial" panose="020B0604020202020204" pitchFamily="34" charset="0"/>
            </a:rPr>
            <a:t>Neighborhood improvements,</a:t>
          </a:r>
          <a:r>
            <a:rPr lang="en-US" sz="1200" baseline="0">
              <a:latin typeface="Arial" panose="020B0604020202020204" pitchFamily="34" charset="0"/>
              <a:cs typeface="Arial" panose="020B0604020202020204" pitchFamily="34" charset="0"/>
            </a:rPr>
            <a:t> public works, lighting, tree planting, graffiti removal, housing rehabilitation, low income housing support, economic development, grants to local businesses, child care services, environmental clean up. </a:t>
          </a:r>
          <a:r>
            <a:rPr lang="en-US" sz="1200" b="1" baseline="0">
              <a:latin typeface="Arial" panose="020B0604020202020204" pitchFamily="34" charset="0"/>
              <a:cs typeface="Arial" panose="020B0604020202020204" pitchFamily="34" charset="0"/>
            </a:rPr>
            <a:t>Do not count: </a:t>
          </a:r>
          <a:r>
            <a:rPr lang="en-US" sz="1200" baseline="0">
              <a:latin typeface="Arial" panose="020B0604020202020204" pitchFamily="34" charset="0"/>
              <a:cs typeface="Arial" panose="020B0604020202020204" pitchFamily="34" charset="0"/>
            </a:rPr>
            <a:t>Employee housing costs, construction of medical facilities, business investments, landscape and maintenance of facilities, facility environmental improvements required by law. </a:t>
          </a:r>
        </a:p>
        <a:p>
          <a:r>
            <a:rPr lang="en-US" sz="1200" baseline="0">
              <a:solidFill>
                <a:srgbClr val="FF0000"/>
              </a:solidFill>
              <a:latin typeface="Arial" panose="020B0604020202020204" pitchFamily="34" charset="0"/>
              <a:cs typeface="Arial" panose="020B0604020202020204" pitchFamily="34" charset="0"/>
            </a:rPr>
            <a:t>Do not count any grants or other cash distributions that are also claimed as Cash and In Kind contributions.</a:t>
          </a:r>
          <a:r>
            <a:rPr lang="en-US" sz="1200" baseline="0">
              <a:latin typeface="Arial" panose="020B0604020202020204" pitchFamily="34" charset="0"/>
              <a:cs typeface="Arial" panose="020B0604020202020204" pitchFamily="34" charset="0"/>
            </a:rPr>
            <a:t> </a:t>
          </a:r>
          <a:endParaRPr lang="en-US" sz="1200">
            <a:latin typeface="Arial" panose="020B0604020202020204" pitchFamily="34" charset="0"/>
            <a:cs typeface="Arial" panose="020B0604020202020204" pitchFamily="34" charset="0"/>
          </a:endParaRPr>
        </a:p>
      </xdr:txBody>
    </xdr:sp>
    <xdr:clientData/>
  </xdr:twoCellAnchor>
  <xdr:twoCellAnchor>
    <xdr:from>
      <xdr:col>1</xdr:col>
      <xdr:colOff>47625</xdr:colOff>
      <xdr:row>58</xdr:row>
      <xdr:rowOff>0</xdr:rowOff>
    </xdr:from>
    <xdr:to>
      <xdr:col>6</xdr:col>
      <xdr:colOff>0</xdr:colOff>
      <xdr:row>64</xdr:row>
      <xdr:rowOff>9525</xdr:rowOff>
    </xdr:to>
    <xdr:sp macro="" textlink="">
      <xdr:nvSpPr>
        <xdr:cNvPr id="4" name="TextBox 3">
          <a:extLst>
            <a:ext uri="{FF2B5EF4-FFF2-40B4-BE49-F238E27FC236}">
              <a16:creationId xmlns:a16="http://schemas.microsoft.com/office/drawing/2014/main" id="{00000000-0008-0000-0200-000004000000}"/>
            </a:ext>
          </a:extLst>
        </xdr:cNvPr>
        <xdr:cNvSpPr txBox="1"/>
      </xdr:nvSpPr>
      <xdr:spPr>
        <a:xfrm>
          <a:off x="657225" y="12268200"/>
          <a:ext cx="9477375" cy="1209675"/>
        </a:xfrm>
        <a:prstGeom prst="rect">
          <a:avLst/>
        </a:prstGeom>
        <a:solidFill>
          <a:schemeClr val="lt1"/>
        </a:solidFill>
        <a:ln w="9525"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a:latin typeface="Arial" panose="020B0604020202020204" pitchFamily="34" charset="0"/>
              <a:cs typeface="Arial" panose="020B0604020202020204" pitchFamily="34" charset="0"/>
            </a:rPr>
            <a:t>Community Benefit Operations are costs associated with conducting community needs assessments, community benefit strategy development and operations. These include staff costs, including wage and benefit, contracting, equipment and software costs. Use caution to not double count staff costs accounted in community benefit operations in other categories. </a:t>
          </a:r>
          <a:r>
            <a:rPr lang="en-US" sz="1200" b="1">
              <a:latin typeface="Arial" panose="020B0604020202020204" pitchFamily="34" charset="0"/>
              <a:cs typeface="Arial" panose="020B0604020202020204" pitchFamily="34" charset="0"/>
            </a:rPr>
            <a:t>Count: </a:t>
          </a:r>
          <a:r>
            <a:rPr lang="en-US" sz="1200">
              <a:latin typeface="Arial" panose="020B0604020202020204" pitchFamily="34" charset="0"/>
              <a:cs typeface="Arial" panose="020B0604020202020204" pitchFamily="34" charset="0"/>
            </a:rPr>
            <a:t>Staff costs for managing community benefit programs, costs associated with needs assessments, grant writing and fundraising costs, administrative costs of outreach or public forums,</a:t>
          </a:r>
          <a:r>
            <a:rPr lang="en-US" sz="1200" baseline="0">
              <a:latin typeface="Arial" panose="020B0604020202020204" pitchFamily="34" charset="0"/>
              <a:cs typeface="Arial" panose="020B0604020202020204" pitchFamily="34" charset="0"/>
            </a:rPr>
            <a:t> training costs associated with community benefit. </a:t>
          </a:r>
          <a:r>
            <a:rPr lang="en-US" sz="1200" b="1" baseline="0">
              <a:latin typeface="Arial" panose="020B0604020202020204" pitchFamily="34" charset="0"/>
              <a:cs typeface="Arial" panose="020B0604020202020204" pitchFamily="34" charset="0"/>
            </a:rPr>
            <a:t>Do not count: </a:t>
          </a:r>
          <a:r>
            <a:rPr lang="en-US" sz="1200" baseline="0">
              <a:latin typeface="Arial" panose="020B0604020202020204" pitchFamily="34" charset="0"/>
              <a:cs typeface="Arial" panose="020B0604020202020204" pitchFamily="34" charset="0"/>
            </a:rPr>
            <a:t>Market analysis, market surveys, grants or fundraising for non-community benefit projects, staff time for in-house volunteer programs. </a:t>
          </a:r>
        </a:p>
        <a:p>
          <a:endParaRPr lang="en-US" sz="1100">
            <a:latin typeface="Arial" panose="020B0604020202020204" pitchFamily="34" charset="0"/>
            <a:cs typeface="Arial" panose="020B0604020202020204" pitchFamily="34"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257175</xdr:colOff>
      <xdr:row>2</xdr:row>
      <xdr:rowOff>123825</xdr:rowOff>
    </xdr:from>
    <xdr:to>
      <xdr:col>5</xdr:col>
      <xdr:colOff>9525</xdr:colOff>
      <xdr:row>11</xdr:row>
      <xdr:rowOff>114300</xdr:rowOff>
    </xdr:to>
    <xdr:sp macro="" textlink="">
      <xdr:nvSpPr>
        <xdr:cNvPr id="2" name="TextBox 1">
          <a:extLst>
            <a:ext uri="{FF2B5EF4-FFF2-40B4-BE49-F238E27FC236}">
              <a16:creationId xmlns:a16="http://schemas.microsoft.com/office/drawing/2014/main" id="{00000000-0008-0000-0300-000002000000}"/>
            </a:ext>
          </a:extLst>
        </xdr:cNvPr>
        <xdr:cNvSpPr txBox="1"/>
      </xdr:nvSpPr>
      <xdr:spPr>
        <a:xfrm>
          <a:off x="257175" y="609600"/>
          <a:ext cx="8724900" cy="1447800"/>
        </a:xfrm>
        <a:prstGeom prst="rect">
          <a:avLst/>
        </a:prstGeom>
        <a:solidFill>
          <a:schemeClr val="lt1"/>
        </a:solidFill>
        <a:ln w="9525"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a:latin typeface="Arial" panose="020B0604020202020204" pitchFamily="34" charset="0"/>
              <a:cs typeface="Arial" panose="020B0604020202020204" pitchFamily="34" charset="0"/>
            </a:rPr>
            <a:t>Health professions education includes educational programs for physicians, interns, residents, nurses or other health professionals when education is necessary for a degree, certificate or training that is required by state law, accrediting body or health profession society. Be sure to subtract government subsidy and offsetting revenue amounts. </a:t>
          </a:r>
          <a:r>
            <a:rPr lang="en-US" sz="1200" b="1">
              <a:latin typeface="Arial" panose="020B0604020202020204" pitchFamily="34" charset="0"/>
              <a:cs typeface="Arial" panose="020B0604020202020204" pitchFamily="34" charset="0"/>
            </a:rPr>
            <a:t>Count: </a:t>
          </a:r>
          <a:r>
            <a:rPr lang="en-US" sz="1200">
              <a:latin typeface="Arial" panose="020B0604020202020204" pitchFamily="34" charset="0"/>
              <a:cs typeface="Arial" panose="020B0604020202020204" pitchFamily="34" charset="0"/>
            </a:rPr>
            <a:t>Residents, medical students, nurses, interns, fellowships,</a:t>
          </a:r>
          <a:r>
            <a:rPr lang="en-US" sz="1200" baseline="0">
              <a:latin typeface="Arial" panose="020B0604020202020204" pitchFamily="34" charset="0"/>
              <a:cs typeface="Arial" panose="020B0604020202020204" pitchFamily="34" charset="0"/>
            </a:rPr>
            <a:t> allied health professions, required Continuing Medical Education, staff fully dedicated to training health professionals, clinical settings fully dedicated to training. </a:t>
          </a:r>
          <a:r>
            <a:rPr lang="en-US" sz="1200" b="1" baseline="0">
              <a:latin typeface="Arial" panose="020B0604020202020204" pitchFamily="34" charset="0"/>
              <a:cs typeface="Arial" panose="020B0604020202020204" pitchFamily="34" charset="0"/>
            </a:rPr>
            <a:t>Do not count: </a:t>
          </a:r>
          <a:r>
            <a:rPr lang="en-US" sz="1200" baseline="0">
              <a:latin typeface="Arial" panose="020B0604020202020204" pitchFamily="34" charset="0"/>
              <a:cs typeface="Arial" panose="020B0604020202020204" pitchFamily="34" charset="0"/>
            </a:rPr>
            <a:t>non generalizable education, joint appointments, in house mentoring programs, on the job training, programs where the trainee is required to work for the organization after completion. </a:t>
          </a:r>
          <a:endParaRPr lang="en-US" sz="1200">
            <a:latin typeface="Arial" panose="020B0604020202020204" pitchFamily="34" charset="0"/>
            <a:cs typeface="Arial" panose="020B0604020202020204" pitchFamily="34" charset="0"/>
          </a:endParaRPr>
        </a:p>
      </xdr:txBody>
    </xdr:sp>
    <xdr:clientData/>
  </xdr:twoCellAnchor>
</xdr:wsDr>
</file>

<file path=xl/drawings/drawing5.xml><?xml version="1.0" encoding="utf-8"?>
<xdr:wsDr xmlns:xdr="http://schemas.openxmlformats.org/drawingml/2006/spreadsheetDrawing" xmlns:a="http://schemas.openxmlformats.org/drawingml/2006/main">
  <xdr:oneCellAnchor>
    <xdr:from>
      <xdr:col>1</xdr:col>
      <xdr:colOff>0</xdr:colOff>
      <xdr:row>3</xdr:row>
      <xdr:rowOff>57149</xdr:rowOff>
    </xdr:from>
    <xdr:ext cx="7648575" cy="1524001"/>
    <xdr:sp macro="" textlink="">
      <xdr:nvSpPr>
        <xdr:cNvPr id="2" name="TextBox 1">
          <a:extLst>
            <a:ext uri="{FF2B5EF4-FFF2-40B4-BE49-F238E27FC236}">
              <a16:creationId xmlns:a16="http://schemas.microsoft.com/office/drawing/2014/main" id="{00000000-0008-0000-0400-000002000000}"/>
            </a:ext>
          </a:extLst>
        </xdr:cNvPr>
        <xdr:cNvSpPr txBox="1"/>
      </xdr:nvSpPr>
      <xdr:spPr>
        <a:xfrm>
          <a:off x="200025" y="866774"/>
          <a:ext cx="7648575" cy="1524001"/>
        </a:xfrm>
        <a:prstGeom prst="rect">
          <a:avLst/>
        </a:prstGeom>
        <a:noFill/>
        <a:ln>
          <a:solidFill>
            <a:schemeClr val="accent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200">
              <a:latin typeface="Arial" panose="020B0604020202020204" pitchFamily="34" charset="0"/>
              <a:cs typeface="Arial" panose="020B0604020202020204" pitchFamily="34" charset="0"/>
            </a:rPr>
            <a:t>Research includes clinical and</a:t>
          </a:r>
          <a:r>
            <a:rPr lang="en-US" sz="1200" baseline="0">
              <a:latin typeface="Arial" panose="020B0604020202020204" pitchFamily="34" charset="0"/>
              <a:cs typeface="Arial" panose="020B0604020202020204" pitchFamily="34" charset="0"/>
            </a:rPr>
            <a:t> </a:t>
          </a:r>
          <a:r>
            <a:rPr lang="en-US" sz="1200">
              <a:latin typeface="Arial" panose="020B0604020202020204" pitchFamily="34" charset="0"/>
              <a:cs typeface="Arial" panose="020B0604020202020204" pitchFamily="34" charset="0"/>
            </a:rPr>
            <a:t>community health research, as well as studies on health care delivery that are intended to be publicly distributed</a:t>
          </a:r>
          <a:r>
            <a:rPr lang="en-US" sz="1200" baseline="0">
              <a:latin typeface="Arial" panose="020B0604020202020204" pitchFamily="34" charset="0"/>
              <a:cs typeface="Arial" panose="020B0604020202020204" pitchFamily="34" charset="0"/>
            </a:rPr>
            <a:t> or published in a peer reviewed journal. </a:t>
          </a:r>
          <a:r>
            <a:rPr lang="en-US" sz="1200">
              <a:latin typeface="Arial" panose="020B0604020202020204" pitchFamily="34" charset="0"/>
              <a:cs typeface="Arial" panose="020B0604020202020204" pitchFamily="34" charset="0"/>
            </a:rPr>
            <a:t>Priority should be placed on issues related to reducing health disparities and preventable illness. </a:t>
          </a:r>
          <a:r>
            <a:rPr lang="en-US" sz="1200" b="1">
              <a:latin typeface="Arial" panose="020B0604020202020204" pitchFamily="34" charset="0"/>
              <a:cs typeface="Arial" panose="020B0604020202020204" pitchFamily="34" charset="0"/>
            </a:rPr>
            <a:t>Count</a:t>
          </a:r>
          <a:r>
            <a:rPr lang="en-US" sz="1200">
              <a:latin typeface="Arial" panose="020B0604020202020204" pitchFamily="34" charset="0"/>
              <a:cs typeface="Arial" panose="020B0604020202020204" pitchFamily="34" charset="0"/>
            </a:rPr>
            <a:t>: Costs</a:t>
          </a:r>
          <a:r>
            <a:rPr lang="en-US" sz="1200" baseline="0">
              <a:latin typeface="Arial" panose="020B0604020202020204" pitchFamily="34" charset="0"/>
              <a:cs typeface="Arial" panose="020B0604020202020204" pitchFamily="34" charset="0"/>
            </a:rPr>
            <a:t> associated with clinical trials, research development,  studies on therapeutic protocols , evaluation of innovative treatments,  studies on health issues for vulnerable persons, public health studies, research papers prepared by staff for professional journals,  studies on innovative health care delivery models. </a:t>
          </a:r>
          <a:r>
            <a:rPr lang="en-US" sz="1200" b="1" baseline="0">
              <a:latin typeface="Arial" panose="020B0604020202020204" pitchFamily="34" charset="0"/>
              <a:cs typeface="Arial" panose="020B0604020202020204" pitchFamily="34" charset="0"/>
            </a:rPr>
            <a:t>Do not count: </a:t>
          </a:r>
          <a:r>
            <a:rPr lang="en-US" sz="1200" baseline="0">
              <a:latin typeface="Arial" panose="020B0604020202020204" pitchFamily="34" charset="0"/>
              <a:cs typeface="Arial" panose="020B0604020202020204" pitchFamily="34" charset="0"/>
            </a:rPr>
            <a:t>any costs associated with research that will not produce generalizable knowledge, or public information</a:t>
          </a:r>
          <a:r>
            <a:rPr lang="en-US" sz="1200" baseline="0"/>
            <a:t>.</a:t>
          </a:r>
          <a:endParaRPr lang="en-US" sz="1200"/>
        </a:p>
        <a:p>
          <a:endParaRPr lang="en-US" sz="1100"/>
        </a:p>
        <a:p>
          <a:r>
            <a:rPr lang="en-US" sz="1100"/>
            <a:t>  </a:t>
          </a:r>
        </a:p>
      </xdr:txBody>
    </xdr:sp>
    <xdr:clientData/>
  </xdr:oneCellAnchor>
  <xdr:oneCellAnchor>
    <xdr:from>
      <xdr:col>0</xdr:col>
      <xdr:colOff>200024</xdr:colOff>
      <xdr:row>25</xdr:row>
      <xdr:rowOff>47625</xdr:rowOff>
    </xdr:from>
    <xdr:ext cx="9610726" cy="1685654"/>
    <xdr:sp macro="" textlink="">
      <xdr:nvSpPr>
        <xdr:cNvPr id="3" name="TextBox 2">
          <a:extLst>
            <a:ext uri="{FF2B5EF4-FFF2-40B4-BE49-F238E27FC236}">
              <a16:creationId xmlns:a16="http://schemas.microsoft.com/office/drawing/2014/main" id="{00000000-0008-0000-0400-000003000000}"/>
            </a:ext>
          </a:extLst>
        </xdr:cNvPr>
        <xdr:cNvSpPr txBox="1"/>
      </xdr:nvSpPr>
      <xdr:spPr>
        <a:xfrm>
          <a:off x="200024" y="4648200"/>
          <a:ext cx="9610726" cy="1685654"/>
        </a:xfrm>
        <a:prstGeom prst="rect">
          <a:avLst/>
        </a:prstGeom>
        <a:noFill/>
        <a:ln>
          <a:solidFill>
            <a:schemeClr val="accent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200">
              <a:latin typeface="Arial" panose="020B0604020202020204" pitchFamily="34" charset="0"/>
              <a:cs typeface="Arial" panose="020B0604020202020204" pitchFamily="34" charset="0"/>
            </a:rPr>
            <a:t>Cash and in-kind contributions</a:t>
          </a:r>
          <a:r>
            <a:rPr lang="en-US" sz="1200" baseline="0">
              <a:latin typeface="Arial" panose="020B0604020202020204" pitchFamily="34" charset="0"/>
              <a:cs typeface="Arial" panose="020B0604020202020204" pitchFamily="34" charset="0"/>
            </a:rPr>
            <a:t> </a:t>
          </a:r>
          <a:r>
            <a:rPr lang="en-US" sz="1200">
              <a:latin typeface="Arial" panose="020B0604020202020204" pitchFamily="34" charset="0"/>
              <a:cs typeface="Arial" panose="020B0604020202020204" pitchFamily="34" charset="0"/>
            </a:rPr>
            <a:t>includes funds, grants and in-kind services donated to individuals or the community at large. </a:t>
          </a:r>
          <a:r>
            <a:rPr lang="en-US" sz="1200">
              <a:solidFill>
                <a:schemeClr val="tx1"/>
              </a:solidFill>
              <a:effectLst/>
              <a:latin typeface="Arial" panose="020B0604020202020204" pitchFamily="34" charset="0"/>
              <a:ea typeface="+mn-ea"/>
              <a:cs typeface="Arial" panose="020B0604020202020204" pitchFamily="34" charset="0"/>
            </a:rPr>
            <a:t>As a general rule, count donations to organizations and programs that are consistent with your organization’s goals and mission. </a:t>
          </a:r>
          <a:r>
            <a:rPr lang="en-US" sz="1200">
              <a:latin typeface="Arial" panose="020B0604020202020204" pitchFamily="34" charset="0"/>
              <a:cs typeface="Arial" panose="020B0604020202020204" pitchFamily="34" charset="0"/>
            </a:rPr>
            <a:t>In-kind services include hours donated by staff to the community while on health care organization work time, overhead expenses of space donated to not-for-profit community groups (such as for meetings), and donation of food, equipment, and supplies. </a:t>
          </a:r>
          <a:r>
            <a:rPr lang="en-US" sz="1200" b="1">
              <a:latin typeface="Arial" panose="020B0604020202020204" pitchFamily="34" charset="0"/>
              <a:cs typeface="Arial" panose="020B0604020202020204" pitchFamily="34" charset="0"/>
            </a:rPr>
            <a:t>Count:</a:t>
          </a:r>
          <a:r>
            <a:rPr lang="en-US" sz="1200" b="1" baseline="0">
              <a:latin typeface="Arial" panose="020B0604020202020204" pitchFamily="34" charset="0"/>
              <a:cs typeface="Arial" panose="020B0604020202020204" pitchFamily="34" charset="0"/>
            </a:rPr>
            <a:t> </a:t>
          </a:r>
          <a:r>
            <a:rPr lang="en-US" sz="1200" b="0" baseline="0">
              <a:latin typeface="Arial" panose="020B0604020202020204" pitchFamily="34" charset="0"/>
              <a:cs typeface="Arial" panose="020B0604020202020204" pitchFamily="34" charset="0"/>
            </a:rPr>
            <a:t>Hospital cash donations</a:t>
          </a:r>
          <a:r>
            <a:rPr lang="en-US" sz="1200" b="1" baseline="0">
              <a:latin typeface="Arial" panose="020B0604020202020204" pitchFamily="34" charset="0"/>
              <a:cs typeface="Arial" panose="020B0604020202020204" pitchFamily="34" charset="0"/>
            </a:rPr>
            <a:t>, </a:t>
          </a:r>
          <a:r>
            <a:rPr lang="en-US" sz="1200">
              <a:latin typeface="Arial" panose="020B0604020202020204" pitchFamily="34" charset="0"/>
              <a:cs typeface="Arial" panose="020B0604020202020204" pitchFamily="34" charset="0"/>
            </a:rPr>
            <a:t>grants, event sponsorship, general contributions to not-for-profit organizations or community groups,</a:t>
          </a:r>
          <a:r>
            <a:rPr lang="en-US" sz="1200" baseline="0">
              <a:latin typeface="Arial" panose="020B0604020202020204" pitchFamily="34" charset="0"/>
              <a:cs typeface="Arial" panose="020B0604020202020204" pitchFamily="34" charset="0"/>
            </a:rPr>
            <a:t> s</a:t>
          </a:r>
          <a:r>
            <a:rPr lang="en-US" sz="1200">
              <a:latin typeface="Arial" panose="020B0604020202020204" pitchFamily="34" charset="0"/>
              <a:cs typeface="Arial" panose="020B0604020202020204" pitchFamily="34" charset="0"/>
            </a:rPr>
            <a:t>cholarships to community members not specific to health care professions,</a:t>
          </a:r>
          <a:r>
            <a:rPr lang="en-US" sz="1200" baseline="0">
              <a:latin typeface="Arial" panose="020B0604020202020204" pitchFamily="34" charset="0"/>
              <a:cs typeface="Arial" panose="020B0604020202020204" pitchFamily="34" charset="0"/>
            </a:rPr>
            <a:t> </a:t>
          </a:r>
          <a:r>
            <a:rPr lang="en-US" sz="1200" baseline="0">
              <a:solidFill>
                <a:schemeClr val="tx1"/>
              </a:solidFill>
              <a:effectLst/>
              <a:latin typeface="Arial" panose="020B0604020202020204" pitchFamily="34" charset="0"/>
              <a:ea typeface="+mn-ea"/>
              <a:cs typeface="Arial" panose="020B0604020202020204" pitchFamily="34" charset="0"/>
            </a:rPr>
            <a:t>m</a:t>
          </a:r>
          <a:r>
            <a:rPr lang="en-US" sz="1200">
              <a:solidFill>
                <a:schemeClr val="tx1"/>
              </a:solidFill>
              <a:effectLst/>
              <a:latin typeface="Arial" panose="020B0604020202020204" pitchFamily="34" charset="0"/>
              <a:ea typeface="+mn-ea"/>
              <a:cs typeface="Arial" panose="020B0604020202020204" pitchFamily="34" charset="0"/>
            </a:rPr>
            <a:t>eeting room overhead and space for not-for-profit organizations and community groups, equipment,</a:t>
          </a:r>
          <a:r>
            <a:rPr lang="en-US" sz="1200" baseline="0">
              <a:solidFill>
                <a:schemeClr val="tx1"/>
              </a:solidFill>
              <a:effectLst/>
              <a:latin typeface="Arial" panose="020B0604020202020204" pitchFamily="34" charset="0"/>
              <a:ea typeface="+mn-ea"/>
              <a:cs typeface="Arial" panose="020B0604020202020204" pitchFamily="34" charset="0"/>
            </a:rPr>
            <a:t> supplies, staff time while on regular working hours, </a:t>
          </a:r>
          <a:r>
            <a:rPr lang="en-US" sz="1200">
              <a:solidFill>
                <a:schemeClr val="tx1"/>
              </a:solidFill>
              <a:effectLst/>
              <a:latin typeface="Arial" panose="020B0604020202020204" pitchFamily="34" charset="0"/>
              <a:ea typeface="+mn-ea"/>
              <a:cs typeface="Arial" panose="020B0604020202020204" pitchFamily="34" charset="0"/>
            </a:rPr>
            <a:t> </a:t>
          </a:r>
          <a:r>
            <a:rPr lang="en-US" sz="1200" b="1">
              <a:latin typeface="Arial" panose="020B0604020202020204" pitchFamily="34" charset="0"/>
              <a:cs typeface="Arial" panose="020B0604020202020204" pitchFamily="34" charset="0"/>
            </a:rPr>
            <a:t>Do not count: </a:t>
          </a:r>
          <a:r>
            <a:rPr lang="en-US" sz="1200">
              <a:latin typeface="Arial" panose="020B0604020202020204" pitchFamily="34" charset="0"/>
              <a:cs typeface="Arial" panose="020B0604020202020204" pitchFamily="34" charset="0"/>
            </a:rPr>
            <a:t>Staff time for employees volunteering</a:t>
          </a:r>
          <a:r>
            <a:rPr lang="en-US" sz="1200" baseline="0">
              <a:latin typeface="Arial" panose="020B0604020202020204" pitchFamily="34" charset="0"/>
              <a:cs typeface="Arial" panose="020B0604020202020204" pitchFamily="34" charset="0"/>
            </a:rPr>
            <a:t> outside their working hours, e</a:t>
          </a:r>
          <a:r>
            <a:rPr lang="en-US" sz="1200">
              <a:latin typeface="Arial" panose="020B0604020202020204" pitchFamily="34" charset="0"/>
              <a:cs typeface="Arial" panose="020B0604020202020204" pitchFamily="34" charset="0"/>
            </a:rPr>
            <a:t>mployee-donated funds,  Emergency funds provided to employees, fees for sporting event tickets, time spent at golf outings or other primarily recreational events,</a:t>
          </a:r>
          <a:r>
            <a:rPr lang="en-US" sz="1200" baseline="0">
              <a:latin typeface="Arial" panose="020B0604020202020204" pitchFamily="34" charset="0"/>
              <a:cs typeface="Arial" panose="020B0604020202020204" pitchFamily="34" charset="0"/>
            </a:rPr>
            <a:t> employee perks or gifts. </a:t>
          </a:r>
          <a:endParaRPr lang="en-US" sz="1200">
            <a:latin typeface="Arial" panose="020B0604020202020204" pitchFamily="34" charset="0"/>
            <a:cs typeface="Arial" panose="020B0604020202020204" pitchFamily="34" charset="0"/>
          </a:endParaRPr>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0</xdr:col>
      <xdr:colOff>581025</xdr:colOff>
      <xdr:row>3</xdr:row>
      <xdr:rowOff>85725</xdr:rowOff>
    </xdr:from>
    <xdr:ext cx="10515600" cy="1154547"/>
    <xdr:sp macro="" textlink="">
      <xdr:nvSpPr>
        <xdr:cNvPr id="2" name="TextBox 1">
          <a:extLst>
            <a:ext uri="{FF2B5EF4-FFF2-40B4-BE49-F238E27FC236}">
              <a16:creationId xmlns:a16="http://schemas.microsoft.com/office/drawing/2014/main" id="{00000000-0008-0000-0600-000002000000}"/>
            </a:ext>
          </a:extLst>
        </xdr:cNvPr>
        <xdr:cNvSpPr txBox="1"/>
      </xdr:nvSpPr>
      <xdr:spPr>
        <a:xfrm>
          <a:off x="581025" y="809625"/>
          <a:ext cx="10515600" cy="1154547"/>
        </a:xfrm>
        <a:prstGeom prst="rect">
          <a:avLst/>
        </a:prstGeom>
        <a:noFill/>
        <a:ln>
          <a:solidFill>
            <a:schemeClr val="accent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200">
              <a:latin typeface="Arial" panose="020B0604020202020204" pitchFamily="34" charset="0"/>
              <a:cs typeface="Arial" panose="020B0604020202020204" pitchFamily="34" charset="0"/>
            </a:rPr>
            <a:t>Charity care- means free or discounted health services provided to persons who cannot afford to pay and from whom a hospital has no expectation of payment. Charity care does not include bad debt, contractual allowances or discounts for quick payment. Eligibility determinations by hospitals can be made at any point during the revenue cycle but all efforts should be made to determine eligibility as early in the revenue cycle as possible.</a:t>
          </a:r>
          <a:r>
            <a:rPr lang="en-US" sz="1200" baseline="0">
              <a:latin typeface="Arial" panose="020B0604020202020204" pitchFamily="34" charset="0"/>
              <a:cs typeface="Arial" panose="020B0604020202020204" pitchFamily="34" charset="0"/>
            </a:rPr>
            <a:t> </a:t>
          </a:r>
          <a:r>
            <a:rPr lang="en-US" sz="1200" b="1">
              <a:latin typeface="Arial" panose="020B0604020202020204" pitchFamily="34" charset="0"/>
              <a:cs typeface="Arial" panose="020B0604020202020204" pitchFamily="34" charset="0"/>
            </a:rPr>
            <a:t>Count:  </a:t>
          </a:r>
          <a:r>
            <a:rPr lang="en-US" sz="1200">
              <a:latin typeface="Arial" panose="020B0604020202020204" pitchFamily="34" charset="0"/>
              <a:cs typeface="Arial" panose="020B0604020202020204" pitchFamily="34" charset="0"/>
            </a:rPr>
            <a:t>Free and discounted care, expenses incurred by the provision of charity care, indirect costs not already included in calculating costs.</a:t>
          </a:r>
          <a:r>
            <a:rPr lang="en-US" sz="1200" baseline="0">
              <a:latin typeface="Arial" panose="020B0604020202020204" pitchFamily="34" charset="0"/>
              <a:cs typeface="Arial" panose="020B0604020202020204" pitchFamily="34" charset="0"/>
            </a:rPr>
            <a:t> </a:t>
          </a:r>
          <a:r>
            <a:rPr lang="en-US" sz="1200" b="1">
              <a:latin typeface="Arial" panose="020B0604020202020204" pitchFamily="34" charset="0"/>
              <a:cs typeface="Arial" panose="020B0604020202020204" pitchFamily="34" charset="0"/>
            </a:rPr>
            <a:t>Do not count:  </a:t>
          </a:r>
          <a:r>
            <a:rPr lang="en-US" sz="1200">
              <a:latin typeface="Arial" panose="020B0604020202020204" pitchFamily="34" charset="0"/>
              <a:cs typeface="Arial" panose="020B0604020202020204" pitchFamily="34" charset="0"/>
            </a:rPr>
            <a:t>Bad debt, contractual allowances, implicit price concessions, or quick-pay discounts, Any portion of charity care costs already included in the subsidized health care services category. </a:t>
          </a:r>
          <a:r>
            <a:rPr lang="en-US" sz="1100" b="0" i="0" u="none" strike="noStrike">
              <a:solidFill>
                <a:srgbClr val="FF0000"/>
              </a:solidFill>
              <a:effectLst/>
              <a:latin typeface="Arial" panose="020B0604020202020204" pitchFamily="34" charset="0"/>
              <a:ea typeface="+mn-ea"/>
              <a:cs typeface="Arial" panose="020B0604020202020204" pitchFamily="34" charset="0"/>
            </a:rPr>
            <a:t>If your hospital cannot provide charity care cost data by primary payer, input all payer charity care in the "other" category, lines 5a-5d below</a:t>
          </a:r>
          <a:r>
            <a:rPr lang="en-US" sz="1100">
              <a:solidFill>
                <a:srgbClr val="FF0000"/>
              </a:solidFill>
              <a:latin typeface="Arial" panose="020B0604020202020204" pitchFamily="34" charset="0"/>
              <a:cs typeface="Arial" panose="020B0604020202020204" pitchFamily="34" charset="0"/>
            </a:rPr>
            <a:t> </a:t>
          </a:r>
        </a:p>
      </xdr:txBody>
    </xdr:sp>
    <xdr:clientData/>
  </xdr:oneCellAnchor>
  <xdr:oneCellAnchor>
    <xdr:from>
      <xdr:col>7</xdr:col>
      <xdr:colOff>57150</xdr:colOff>
      <xdr:row>13</xdr:row>
      <xdr:rowOff>200025</xdr:rowOff>
    </xdr:from>
    <xdr:ext cx="2466975" cy="1065676"/>
    <xdr:sp macro="" textlink="">
      <xdr:nvSpPr>
        <xdr:cNvPr id="3" name="TextBox 2">
          <a:extLst>
            <a:ext uri="{FF2B5EF4-FFF2-40B4-BE49-F238E27FC236}">
              <a16:creationId xmlns:a16="http://schemas.microsoft.com/office/drawing/2014/main" id="{00000000-0008-0000-0600-000003000000}"/>
            </a:ext>
          </a:extLst>
        </xdr:cNvPr>
        <xdr:cNvSpPr txBox="1"/>
      </xdr:nvSpPr>
      <xdr:spPr>
        <a:xfrm>
          <a:off x="10972800" y="2962275"/>
          <a:ext cx="2466975" cy="1065676"/>
        </a:xfrm>
        <a:prstGeom prst="rect">
          <a:avLst/>
        </a:prstGeom>
        <a:noFill/>
        <a:ln>
          <a:solidFill>
            <a:schemeClr val="accent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100">
              <a:latin typeface="Arial" panose="020B0604020202020204" pitchFamily="34" charset="0"/>
              <a:cs typeface="Arial" panose="020B0604020202020204" pitchFamily="34" charset="0"/>
            </a:rPr>
            <a:t>If your hospital elects to use a cost</a:t>
          </a:r>
          <a:r>
            <a:rPr lang="en-US" sz="1100" baseline="0">
              <a:latin typeface="Arial" panose="020B0604020202020204" pitchFamily="34" charset="0"/>
              <a:cs typeface="Arial" panose="020B0604020202020204" pitchFamily="34" charset="0"/>
            </a:rPr>
            <a:t> accounting methodology in lieu of a cost to charge ratio, input </a:t>
          </a:r>
          <a:r>
            <a:rPr lang="en-US" sz="1100" b="1" baseline="0">
              <a:latin typeface="Arial" panose="020B0604020202020204" pitchFamily="34" charset="0"/>
              <a:cs typeface="Arial" panose="020B0604020202020204" pitchFamily="34" charset="0"/>
            </a:rPr>
            <a:t>NET COST </a:t>
          </a:r>
          <a:r>
            <a:rPr lang="en-US" sz="1100" baseline="0">
              <a:latin typeface="Arial" panose="020B0604020202020204" pitchFamily="34" charset="0"/>
              <a:cs typeface="Arial" panose="020B0604020202020204" pitchFamily="34" charset="0"/>
            </a:rPr>
            <a:t>for lines 1b, 2b, 3b, 4b, and 5b under the cost accounting column. </a:t>
          </a:r>
          <a:endParaRPr lang="en-US" sz="1100">
            <a:latin typeface="Arial" panose="020B0604020202020204" pitchFamily="34" charset="0"/>
            <a:cs typeface="Arial" panose="020B0604020202020204" pitchFamily="34" charset="0"/>
          </a:endParaRPr>
        </a:p>
      </xdr:txBody>
    </xdr:sp>
    <xdr:clientData/>
  </xdr:oneCellAnchor>
  <xdr:oneCellAnchor>
    <xdr:from>
      <xdr:col>7</xdr:col>
      <xdr:colOff>95250</xdr:colOff>
      <xdr:row>31</xdr:row>
      <xdr:rowOff>85725</xdr:rowOff>
    </xdr:from>
    <xdr:ext cx="2466975" cy="903452"/>
    <xdr:sp macro="" textlink="">
      <xdr:nvSpPr>
        <xdr:cNvPr id="4" name="TextBox 3">
          <a:extLst>
            <a:ext uri="{FF2B5EF4-FFF2-40B4-BE49-F238E27FC236}">
              <a16:creationId xmlns:a16="http://schemas.microsoft.com/office/drawing/2014/main" id="{00000000-0008-0000-0600-000004000000}"/>
            </a:ext>
          </a:extLst>
        </xdr:cNvPr>
        <xdr:cNvSpPr txBox="1"/>
      </xdr:nvSpPr>
      <xdr:spPr>
        <a:xfrm>
          <a:off x="11010900" y="7610475"/>
          <a:ext cx="2466975" cy="903452"/>
        </a:xfrm>
        <a:prstGeom prst="rect">
          <a:avLst/>
        </a:prstGeom>
        <a:noFill/>
        <a:ln>
          <a:solidFill>
            <a:schemeClr val="accent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100">
              <a:latin typeface="Arial" panose="020B0604020202020204" pitchFamily="34" charset="0"/>
              <a:cs typeface="Arial" panose="020B0604020202020204" pitchFamily="34" charset="0"/>
            </a:rPr>
            <a:t>If your hospital cannot provide charity care data by payor, use lines 5a-5d, other payor, to input all payer charity care amounts,</a:t>
          </a:r>
          <a:r>
            <a:rPr lang="en-US" sz="1100" baseline="0">
              <a:latin typeface="Arial" panose="020B0604020202020204" pitchFamily="34" charset="0"/>
              <a:cs typeface="Arial" panose="020B0604020202020204" pitchFamily="34" charset="0"/>
            </a:rPr>
            <a:t> for both CCR or cost accounting methods. </a:t>
          </a:r>
          <a:endParaRPr lang="en-US" sz="1100">
            <a:latin typeface="Arial" panose="020B0604020202020204" pitchFamily="34" charset="0"/>
            <a:cs typeface="Arial" panose="020B0604020202020204" pitchFamily="34" charset="0"/>
          </a:endParaRPr>
        </a:p>
      </xdr:txBody>
    </xdr:sp>
    <xdr:clientData/>
  </xdr:oneCellAnchor>
  <xdr:oneCellAnchor>
    <xdr:from>
      <xdr:col>3</xdr:col>
      <xdr:colOff>0</xdr:colOff>
      <xdr:row>9</xdr:row>
      <xdr:rowOff>0</xdr:rowOff>
    </xdr:from>
    <xdr:ext cx="3686175" cy="504826"/>
    <xdr:sp macro="" textlink="">
      <xdr:nvSpPr>
        <xdr:cNvPr id="5" name="TextBox 4">
          <a:extLst>
            <a:ext uri="{FF2B5EF4-FFF2-40B4-BE49-F238E27FC236}">
              <a16:creationId xmlns:a16="http://schemas.microsoft.com/office/drawing/2014/main" id="{00000000-0008-0000-0600-000005000000}"/>
            </a:ext>
          </a:extLst>
        </xdr:cNvPr>
        <xdr:cNvSpPr txBox="1"/>
      </xdr:nvSpPr>
      <xdr:spPr>
        <a:xfrm>
          <a:off x="7353300" y="847725"/>
          <a:ext cx="3686175" cy="50482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ctr"/>
          <a:r>
            <a:rPr lang="en-US" sz="1200"/>
            <a:t>Indicate</a:t>
          </a:r>
          <a:r>
            <a:rPr lang="en-US" sz="1200" baseline="0"/>
            <a:t> which expense method is being used to </a:t>
          </a:r>
        </a:p>
        <a:p>
          <a:pPr algn="ctr"/>
          <a:r>
            <a:rPr lang="en-US" sz="1200" baseline="0"/>
            <a:t>correctly populate the summary table</a:t>
          </a:r>
        </a:p>
        <a:p>
          <a:endParaRPr lang="en-US" sz="1200"/>
        </a:p>
      </xdr:txBody>
    </xdr:sp>
    <xdr:clientData/>
  </xdr:oneCellAnchor>
  <mc:AlternateContent xmlns:mc="http://schemas.openxmlformats.org/markup-compatibility/2006">
    <mc:Choice xmlns:a14="http://schemas.microsoft.com/office/drawing/2010/main" Requires="a14">
      <xdr:twoCellAnchor editAs="oneCell">
        <xdr:from>
          <xdr:col>3</xdr:col>
          <xdr:colOff>161925</xdr:colOff>
          <xdr:row>11</xdr:row>
          <xdr:rowOff>133350</xdr:rowOff>
        </xdr:from>
        <xdr:to>
          <xdr:col>4</xdr:col>
          <xdr:colOff>123825</xdr:colOff>
          <xdr:row>12</xdr:row>
          <xdr:rowOff>142875</xdr:rowOff>
        </xdr:to>
        <xdr:sp macro="" textlink="">
          <xdr:nvSpPr>
            <xdr:cNvPr id="6145" name="Option Button 1" hidden="1">
              <a:extLst>
                <a:ext uri="{63B3BB69-23CF-44E3-9099-C40C66FF867C}">
                  <a14:compatExt spid="_x0000_s6145"/>
                </a:ext>
                <a:ext uri="{FF2B5EF4-FFF2-40B4-BE49-F238E27FC236}">
                  <a16:creationId xmlns:a16="http://schemas.microsoft.com/office/drawing/2014/main" id="{00000000-0008-0000-06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Cost to Charge Ratio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914400</xdr:colOff>
          <xdr:row>11</xdr:row>
          <xdr:rowOff>133350</xdr:rowOff>
        </xdr:from>
        <xdr:to>
          <xdr:col>6</xdr:col>
          <xdr:colOff>742950</xdr:colOff>
          <xdr:row>12</xdr:row>
          <xdr:rowOff>142875</xdr:rowOff>
        </xdr:to>
        <xdr:sp macro="" textlink="">
          <xdr:nvSpPr>
            <xdr:cNvPr id="6146" name="Option Button 2" hidden="1">
              <a:extLst>
                <a:ext uri="{63B3BB69-23CF-44E3-9099-C40C66FF867C}">
                  <a14:compatExt spid="_x0000_s6146"/>
                </a:ext>
                <a:ext uri="{FF2B5EF4-FFF2-40B4-BE49-F238E27FC236}">
                  <a16:creationId xmlns:a16="http://schemas.microsoft.com/office/drawing/2014/main" id="{00000000-0008-0000-06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Cost Accounting </a:t>
              </a:r>
            </a:p>
          </xdr:txBody>
        </xdr:sp>
        <xdr:clientData/>
      </xdr:twoCellAnchor>
    </mc:Choice>
    <mc:Fallback/>
  </mc:AlternateContent>
</xdr:wsDr>
</file>

<file path=xl/drawings/drawing7.xml><?xml version="1.0" encoding="utf-8"?>
<xdr:wsDr xmlns:xdr="http://schemas.openxmlformats.org/drawingml/2006/spreadsheetDrawing" xmlns:a="http://schemas.openxmlformats.org/drawingml/2006/main">
  <xdr:oneCellAnchor>
    <xdr:from>
      <xdr:col>7</xdr:col>
      <xdr:colOff>38100</xdr:colOff>
      <xdr:row>12</xdr:row>
      <xdr:rowOff>161925</xdr:rowOff>
    </xdr:from>
    <xdr:ext cx="2466975" cy="903452"/>
    <xdr:sp macro="" textlink="">
      <xdr:nvSpPr>
        <xdr:cNvPr id="2" name="TextBox 1">
          <a:extLst>
            <a:ext uri="{FF2B5EF4-FFF2-40B4-BE49-F238E27FC236}">
              <a16:creationId xmlns:a16="http://schemas.microsoft.com/office/drawing/2014/main" id="{00000000-0008-0000-0700-000002000000}"/>
            </a:ext>
          </a:extLst>
        </xdr:cNvPr>
        <xdr:cNvSpPr txBox="1"/>
      </xdr:nvSpPr>
      <xdr:spPr>
        <a:xfrm>
          <a:off x="11315700" y="1047750"/>
          <a:ext cx="2466975" cy="903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100">
              <a:latin typeface="Arial" panose="020B0604020202020204" pitchFamily="34" charset="0"/>
              <a:cs typeface="Arial" panose="020B0604020202020204" pitchFamily="34" charset="0"/>
            </a:rPr>
            <a:t>If your hospital elects to use a cost</a:t>
          </a:r>
          <a:r>
            <a:rPr lang="en-US" sz="1100" baseline="0">
              <a:latin typeface="Arial" panose="020B0604020202020204" pitchFamily="34" charset="0"/>
              <a:cs typeface="Arial" panose="020B0604020202020204" pitchFamily="34" charset="0"/>
            </a:rPr>
            <a:t> accounting methodology in lieu of a cost to charge ratio, input </a:t>
          </a:r>
          <a:r>
            <a:rPr lang="en-US" sz="1100" b="1" baseline="0">
              <a:latin typeface="Arial" panose="020B0604020202020204" pitchFamily="34" charset="0"/>
              <a:cs typeface="Arial" panose="020B0604020202020204" pitchFamily="34" charset="0"/>
            </a:rPr>
            <a:t>NET COST </a:t>
          </a:r>
          <a:r>
            <a:rPr lang="en-US" sz="1100" baseline="0">
              <a:latin typeface="Arial" panose="020B0604020202020204" pitchFamily="34" charset="0"/>
              <a:cs typeface="Arial" panose="020B0604020202020204" pitchFamily="34" charset="0"/>
            </a:rPr>
            <a:t>for line 2, under the cost allocation column. </a:t>
          </a:r>
          <a:endParaRPr lang="en-US" sz="1100">
            <a:latin typeface="Arial" panose="020B0604020202020204" pitchFamily="34" charset="0"/>
            <a:cs typeface="Arial" panose="020B0604020202020204" pitchFamily="34" charset="0"/>
          </a:endParaRPr>
        </a:p>
      </xdr:txBody>
    </xdr:sp>
    <xdr:clientData/>
  </xdr:oneCellAnchor>
  <xdr:oneCellAnchor>
    <xdr:from>
      <xdr:col>7</xdr:col>
      <xdr:colOff>0</xdr:colOff>
      <xdr:row>34</xdr:row>
      <xdr:rowOff>0</xdr:rowOff>
    </xdr:from>
    <xdr:ext cx="2466975" cy="903452"/>
    <xdr:sp macro="" textlink="">
      <xdr:nvSpPr>
        <xdr:cNvPr id="3" name="TextBox 2">
          <a:extLst>
            <a:ext uri="{FF2B5EF4-FFF2-40B4-BE49-F238E27FC236}">
              <a16:creationId xmlns:a16="http://schemas.microsoft.com/office/drawing/2014/main" id="{00000000-0008-0000-0700-000003000000}"/>
            </a:ext>
          </a:extLst>
        </xdr:cNvPr>
        <xdr:cNvSpPr txBox="1"/>
      </xdr:nvSpPr>
      <xdr:spPr>
        <a:xfrm>
          <a:off x="11277600" y="5800725"/>
          <a:ext cx="2466975" cy="903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100">
              <a:latin typeface="Arial" panose="020B0604020202020204" pitchFamily="34" charset="0"/>
              <a:cs typeface="Arial" panose="020B0604020202020204" pitchFamily="34" charset="0"/>
            </a:rPr>
            <a:t>If your hospital elects to use a cost</a:t>
          </a:r>
          <a:r>
            <a:rPr lang="en-US" sz="1100" baseline="0">
              <a:latin typeface="Arial" panose="020B0604020202020204" pitchFamily="34" charset="0"/>
              <a:cs typeface="Arial" panose="020B0604020202020204" pitchFamily="34" charset="0"/>
            </a:rPr>
            <a:t> accounting methodology in lieu of a cost to charge ratio, input </a:t>
          </a:r>
          <a:r>
            <a:rPr lang="en-US" sz="1100" b="1" baseline="0">
              <a:latin typeface="Arial" panose="020B0604020202020204" pitchFamily="34" charset="0"/>
              <a:cs typeface="Arial" panose="020B0604020202020204" pitchFamily="34" charset="0"/>
            </a:rPr>
            <a:t>NET COST </a:t>
          </a:r>
          <a:r>
            <a:rPr lang="en-US" sz="1100" baseline="0">
              <a:latin typeface="Arial" panose="020B0604020202020204" pitchFamily="34" charset="0"/>
              <a:cs typeface="Arial" panose="020B0604020202020204" pitchFamily="34" charset="0"/>
            </a:rPr>
            <a:t>for line 2, under the cost allocation column. </a:t>
          </a:r>
          <a:endParaRPr lang="en-US" sz="1100">
            <a:latin typeface="Arial" panose="020B0604020202020204" pitchFamily="34" charset="0"/>
            <a:cs typeface="Arial" panose="020B0604020202020204" pitchFamily="34" charset="0"/>
          </a:endParaRPr>
        </a:p>
      </xdr:txBody>
    </xdr:sp>
    <xdr:clientData/>
  </xdr:oneCellAnchor>
  <xdr:oneCellAnchor>
    <xdr:from>
      <xdr:col>0</xdr:col>
      <xdr:colOff>581025</xdr:colOff>
      <xdr:row>8</xdr:row>
      <xdr:rowOff>76200</xdr:rowOff>
    </xdr:from>
    <xdr:ext cx="10648950" cy="695326"/>
    <xdr:sp macro="" textlink="">
      <xdr:nvSpPr>
        <xdr:cNvPr id="4" name="TextBox 3">
          <a:extLst>
            <a:ext uri="{FF2B5EF4-FFF2-40B4-BE49-F238E27FC236}">
              <a16:creationId xmlns:a16="http://schemas.microsoft.com/office/drawing/2014/main" id="{00000000-0008-0000-0700-000004000000}"/>
            </a:ext>
          </a:extLst>
        </xdr:cNvPr>
        <xdr:cNvSpPr txBox="1"/>
      </xdr:nvSpPr>
      <xdr:spPr>
        <a:xfrm>
          <a:off x="581025" y="1943100"/>
          <a:ext cx="10648950" cy="695326"/>
        </a:xfrm>
        <a:prstGeom prst="rect">
          <a:avLst/>
        </a:prstGeom>
        <a:noFill/>
        <a:ln>
          <a:solidFill>
            <a:schemeClr val="accent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Arial" panose="020B0604020202020204" pitchFamily="34" charset="0"/>
              <a:ea typeface="+mn-ea"/>
              <a:cs typeface="Arial" panose="020B0604020202020204" pitchFamily="34" charset="0"/>
            </a:rPr>
            <a:t>Unreimbursed costs for Medicaid are the shortfall created when a facility receives payments that are less than the cost of caring for Medicaid or SCHIP beneficiaries. If using a cost to charge ratio, the workbook will populate</a:t>
          </a:r>
          <a:r>
            <a:rPr lang="en-US" sz="1200" baseline="0">
              <a:solidFill>
                <a:schemeClr val="tx1"/>
              </a:solidFill>
              <a:effectLst/>
              <a:latin typeface="Arial" panose="020B0604020202020204" pitchFamily="34" charset="0"/>
              <a:ea typeface="+mn-ea"/>
              <a:cs typeface="Arial" panose="020B0604020202020204" pitchFamily="34" charset="0"/>
            </a:rPr>
            <a:t> the cost to charge ratio computed previously. If using a cost accounting method, fill out only the cost accounting option provided to the right. Only input </a:t>
          </a:r>
          <a:r>
            <a:rPr lang="en-US" sz="1200" u="sng" baseline="0">
              <a:solidFill>
                <a:schemeClr val="tx1"/>
              </a:solidFill>
              <a:effectLst/>
              <a:latin typeface="Arial" panose="020B0604020202020204" pitchFamily="34" charset="0"/>
              <a:ea typeface="+mn-ea"/>
              <a:cs typeface="Arial" panose="020B0604020202020204" pitchFamily="34" charset="0"/>
            </a:rPr>
            <a:t>NET COSTS</a:t>
          </a:r>
          <a:r>
            <a:rPr lang="en-US" sz="1200" u="none" baseline="0">
              <a:solidFill>
                <a:schemeClr val="tx1"/>
              </a:solidFill>
              <a:effectLst/>
              <a:latin typeface="Arial" panose="020B0604020202020204" pitchFamily="34" charset="0"/>
              <a:ea typeface="+mn-ea"/>
              <a:cs typeface="Arial" panose="020B0604020202020204" pitchFamily="34" charset="0"/>
            </a:rPr>
            <a:t> for</a:t>
          </a:r>
          <a:r>
            <a:rPr lang="en-US" sz="1200" baseline="0">
              <a:solidFill>
                <a:schemeClr val="tx1"/>
              </a:solidFill>
              <a:effectLst/>
              <a:latin typeface="Arial" panose="020B0604020202020204" pitchFamily="34" charset="0"/>
              <a:ea typeface="+mn-ea"/>
              <a:cs typeface="Arial" panose="020B0604020202020204" pitchFamily="34" charset="0"/>
            </a:rPr>
            <a:t> line 2. </a:t>
          </a:r>
          <a:endParaRPr lang="en-US" sz="1200">
            <a:solidFill>
              <a:schemeClr val="tx1"/>
            </a:solidFill>
            <a:effectLst/>
            <a:latin typeface="Arial" panose="020B0604020202020204" pitchFamily="34" charset="0"/>
            <a:ea typeface="+mn-ea"/>
            <a:cs typeface="Arial" panose="020B0604020202020204" pitchFamily="34" charset="0"/>
          </a:endParaRPr>
        </a:p>
        <a:p>
          <a:endParaRPr lang="en-US" sz="1100"/>
        </a:p>
      </xdr:txBody>
    </xdr:sp>
    <xdr:clientData/>
  </xdr:oneCellAnchor>
  <xdr:oneCellAnchor>
    <xdr:from>
      <xdr:col>0</xdr:col>
      <xdr:colOff>571500</xdr:colOff>
      <xdr:row>28</xdr:row>
      <xdr:rowOff>85725</xdr:rowOff>
    </xdr:from>
    <xdr:ext cx="10648950" cy="800476"/>
    <xdr:sp macro="" textlink="">
      <xdr:nvSpPr>
        <xdr:cNvPr id="5" name="TextBox 4">
          <a:extLst>
            <a:ext uri="{FF2B5EF4-FFF2-40B4-BE49-F238E27FC236}">
              <a16:creationId xmlns:a16="http://schemas.microsoft.com/office/drawing/2014/main" id="{00000000-0008-0000-0700-000005000000}"/>
            </a:ext>
          </a:extLst>
        </xdr:cNvPr>
        <xdr:cNvSpPr txBox="1"/>
      </xdr:nvSpPr>
      <xdr:spPr>
        <a:xfrm>
          <a:off x="571500" y="7115175"/>
          <a:ext cx="10648950" cy="800476"/>
        </a:xfrm>
        <a:prstGeom prst="rect">
          <a:avLst/>
        </a:prstGeom>
        <a:noFill/>
        <a:ln>
          <a:solidFill>
            <a:schemeClr val="accent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Arial" panose="020B0604020202020204" pitchFamily="34" charset="0"/>
              <a:ea typeface="+mn-ea"/>
              <a:cs typeface="Arial" panose="020B0604020202020204" pitchFamily="34" charset="0"/>
            </a:rPr>
            <a:t>Unreimbursed costs other public payers are the </a:t>
          </a:r>
          <a:r>
            <a:rPr lang="en-US" sz="1200" baseline="0">
              <a:solidFill>
                <a:schemeClr val="tx1"/>
              </a:solidFill>
              <a:effectLst/>
              <a:latin typeface="Arial" panose="020B0604020202020204" pitchFamily="34" charset="0"/>
              <a:ea typeface="+mn-ea"/>
              <a:cs typeface="Arial" panose="020B0604020202020204" pitchFamily="34" charset="0"/>
            </a:rPr>
            <a:t>shortfalls created when a facility receives payments that are less than the cost of caring for beneficiaries of </a:t>
          </a:r>
          <a:r>
            <a:rPr lang="en-US" sz="1200">
              <a:solidFill>
                <a:schemeClr val="tx1"/>
              </a:solidFill>
              <a:effectLst/>
              <a:latin typeface="Arial" panose="020B0604020202020204" pitchFamily="34" charset="0"/>
              <a:ea typeface="+mn-ea"/>
              <a:cs typeface="Arial" panose="020B0604020202020204" pitchFamily="34" charset="0"/>
            </a:rPr>
            <a:t>non-Medicare</a:t>
          </a:r>
          <a:r>
            <a:rPr lang="en-US" sz="1200" baseline="0">
              <a:solidFill>
                <a:schemeClr val="tx1"/>
              </a:solidFill>
              <a:effectLst/>
              <a:latin typeface="Arial" panose="020B0604020202020204" pitchFamily="34" charset="0"/>
              <a:ea typeface="+mn-ea"/>
              <a:cs typeface="Arial" panose="020B0604020202020204" pitchFamily="34" charset="0"/>
            </a:rPr>
            <a:t>, non-Medicaid public programs</a:t>
          </a:r>
          <a:r>
            <a:rPr lang="en-US" sz="1200">
              <a:solidFill>
                <a:schemeClr val="tx1"/>
              </a:solidFill>
              <a:effectLst/>
              <a:latin typeface="Arial" panose="020B0604020202020204" pitchFamily="34" charset="0"/>
              <a:ea typeface="+mn-ea"/>
              <a:cs typeface="Arial" panose="020B0604020202020204" pitchFamily="34" charset="0"/>
            </a:rPr>
            <a:t>. If using a cost to charge ratio, the workbook will populate</a:t>
          </a:r>
          <a:r>
            <a:rPr lang="en-US" sz="1200" baseline="0">
              <a:solidFill>
                <a:schemeClr val="tx1"/>
              </a:solidFill>
              <a:effectLst/>
              <a:latin typeface="Arial" panose="020B0604020202020204" pitchFamily="34" charset="0"/>
              <a:ea typeface="+mn-ea"/>
              <a:cs typeface="Arial" panose="020B0604020202020204" pitchFamily="34" charset="0"/>
            </a:rPr>
            <a:t> the cost to charge ratio computed previously. If using a cost accounting method, fill out only the cost accounting option provided to the right. Only input </a:t>
          </a:r>
          <a:r>
            <a:rPr lang="en-US" sz="1200" u="sng" baseline="0">
              <a:solidFill>
                <a:schemeClr val="tx1"/>
              </a:solidFill>
              <a:effectLst/>
              <a:latin typeface="Arial" panose="020B0604020202020204" pitchFamily="34" charset="0"/>
              <a:ea typeface="+mn-ea"/>
              <a:cs typeface="Arial" panose="020B0604020202020204" pitchFamily="34" charset="0"/>
            </a:rPr>
            <a:t>NET COSTS</a:t>
          </a:r>
          <a:r>
            <a:rPr lang="en-US" sz="1200" u="none" baseline="0">
              <a:solidFill>
                <a:schemeClr val="tx1"/>
              </a:solidFill>
              <a:effectLst/>
              <a:latin typeface="Arial" panose="020B0604020202020204" pitchFamily="34" charset="0"/>
              <a:ea typeface="+mn-ea"/>
              <a:cs typeface="Arial" panose="020B0604020202020204" pitchFamily="34" charset="0"/>
            </a:rPr>
            <a:t> for</a:t>
          </a:r>
          <a:r>
            <a:rPr lang="en-US" sz="1200" baseline="0">
              <a:solidFill>
                <a:schemeClr val="tx1"/>
              </a:solidFill>
              <a:effectLst/>
              <a:latin typeface="Arial" panose="020B0604020202020204" pitchFamily="34" charset="0"/>
              <a:ea typeface="+mn-ea"/>
              <a:cs typeface="Arial" panose="020B0604020202020204" pitchFamily="34" charset="0"/>
            </a:rPr>
            <a:t> line 2. </a:t>
          </a:r>
          <a:r>
            <a:rPr lang="en-US" sz="1200" b="1" baseline="0">
              <a:solidFill>
                <a:schemeClr val="tx1"/>
              </a:solidFill>
              <a:effectLst/>
              <a:latin typeface="Arial" panose="020B0604020202020204" pitchFamily="34" charset="0"/>
              <a:ea typeface="+mn-ea"/>
              <a:cs typeface="Arial" panose="020B0604020202020204" pitchFamily="34" charset="0"/>
            </a:rPr>
            <a:t>Count: </a:t>
          </a:r>
          <a:r>
            <a:rPr lang="en-US" sz="1200" baseline="0">
              <a:solidFill>
                <a:schemeClr val="tx1"/>
              </a:solidFill>
              <a:effectLst/>
              <a:latin typeface="Arial" panose="020B0604020202020204" pitchFamily="34" charset="0"/>
              <a:ea typeface="+mn-ea"/>
              <a:cs typeface="Arial" panose="020B0604020202020204" pitchFamily="34" charset="0"/>
            </a:rPr>
            <a:t>Veterans Health Administration, Tricare, CHAMPUS, Indian Health Services, other state or federal benefit programs. </a:t>
          </a:r>
          <a:r>
            <a:rPr lang="en-US" sz="1200" b="1" baseline="0">
              <a:solidFill>
                <a:schemeClr val="tx1"/>
              </a:solidFill>
              <a:effectLst/>
              <a:latin typeface="Arial" panose="020B0604020202020204" pitchFamily="34" charset="0"/>
              <a:ea typeface="+mn-ea"/>
              <a:cs typeface="Arial" panose="020B0604020202020204" pitchFamily="34" charset="0"/>
            </a:rPr>
            <a:t>Do not count: </a:t>
          </a:r>
          <a:r>
            <a:rPr lang="en-US" sz="1200" baseline="0">
              <a:solidFill>
                <a:schemeClr val="tx1"/>
              </a:solidFill>
              <a:effectLst/>
              <a:latin typeface="Arial" panose="020B0604020202020204" pitchFamily="34" charset="0"/>
              <a:ea typeface="+mn-ea"/>
              <a:cs typeface="Arial" panose="020B0604020202020204" pitchFamily="34" charset="0"/>
            </a:rPr>
            <a:t>Medicare, Medicaid, SCHIP.</a:t>
          </a:r>
          <a:endParaRPr lang="en-US" sz="1200">
            <a:solidFill>
              <a:schemeClr val="tx1"/>
            </a:solidFill>
            <a:effectLst/>
            <a:latin typeface="Arial" panose="020B0604020202020204" pitchFamily="34" charset="0"/>
            <a:ea typeface="+mn-ea"/>
            <a:cs typeface="Arial" panose="020B0604020202020204" pitchFamily="34" charset="0"/>
          </a:endParaRPr>
        </a:p>
      </xdr:txBody>
    </xdr:sp>
    <xdr:clientData/>
  </xdr:oneCellAnchor>
  <xdr:oneCellAnchor>
    <xdr:from>
      <xdr:col>0</xdr:col>
      <xdr:colOff>571500</xdr:colOff>
      <xdr:row>47</xdr:row>
      <xdr:rowOff>19050</xdr:rowOff>
    </xdr:from>
    <xdr:ext cx="10648950" cy="1047750"/>
    <xdr:sp macro="" textlink="">
      <xdr:nvSpPr>
        <xdr:cNvPr id="6" name="TextBox 5">
          <a:extLst>
            <a:ext uri="{FF2B5EF4-FFF2-40B4-BE49-F238E27FC236}">
              <a16:creationId xmlns:a16="http://schemas.microsoft.com/office/drawing/2014/main" id="{00000000-0008-0000-0700-000006000000}"/>
            </a:ext>
          </a:extLst>
        </xdr:cNvPr>
        <xdr:cNvSpPr txBox="1"/>
      </xdr:nvSpPr>
      <xdr:spPr>
        <a:xfrm>
          <a:off x="571500" y="11430000"/>
          <a:ext cx="10648950" cy="1047750"/>
        </a:xfrm>
        <a:prstGeom prst="rect">
          <a:avLst/>
        </a:prstGeom>
        <a:noFill/>
        <a:ln>
          <a:solidFill>
            <a:schemeClr val="accent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Arial" panose="020B0604020202020204" pitchFamily="34" charset="0"/>
              <a:ea typeface="+mn-ea"/>
              <a:cs typeface="Arial" panose="020B0604020202020204" pitchFamily="34" charset="0"/>
            </a:rPr>
            <a:t>Subsidized health services are clinical service lines that are provided despite a financial loss because they meet an identified community need and it is reasonable to conclude that if the hospital no longer offers the service, then the service would be unavailable in the community, the community’s capacity to provide the service would be below the community’s need, or the service would become the responsibility of government or another tax-exempt organization. Such services must</a:t>
          </a:r>
          <a:r>
            <a:rPr lang="en-US" sz="1200" baseline="0">
              <a:solidFill>
                <a:schemeClr val="tx1"/>
              </a:solidFill>
              <a:effectLst/>
              <a:latin typeface="Arial" panose="020B0604020202020204" pitchFamily="34" charset="0"/>
              <a:ea typeface="+mn-ea"/>
              <a:cs typeface="Arial" panose="020B0604020202020204" pitchFamily="34" charset="0"/>
            </a:rPr>
            <a:t> be at an financial loss after removing revenue and expenses associated with Medicaid, bad debt, charity care and other public programs. </a:t>
          </a:r>
          <a:endParaRPr lang="en-US" sz="1200">
            <a:solidFill>
              <a:schemeClr val="tx1"/>
            </a:solidFill>
            <a:effectLst/>
            <a:latin typeface="Arial" panose="020B0604020202020204" pitchFamily="34" charset="0"/>
            <a:ea typeface="+mn-ea"/>
            <a:cs typeface="Arial" panose="020B0604020202020204" pitchFamily="34" charset="0"/>
          </a:endParaRPr>
        </a:p>
      </xdr:txBody>
    </xdr:sp>
    <xdr:clientData/>
  </xdr:oneCellAnchor>
  <mc:AlternateContent xmlns:mc="http://schemas.openxmlformats.org/markup-compatibility/2006">
    <mc:Choice xmlns:a14="http://schemas.microsoft.com/office/drawing/2010/main" Requires="a14">
      <xdr:twoCellAnchor editAs="oneCell">
        <xdr:from>
          <xdr:col>3</xdr:col>
          <xdr:colOff>219075</xdr:colOff>
          <xdr:row>6</xdr:row>
          <xdr:rowOff>66675</xdr:rowOff>
        </xdr:from>
        <xdr:to>
          <xdr:col>4</xdr:col>
          <xdr:colOff>457200</xdr:colOff>
          <xdr:row>7</xdr:row>
          <xdr:rowOff>200025</xdr:rowOff>
        </xdr:to>
        <xdr:sp macro="" textlink="">
          <xdr:nvSpPr>
            <xdr:cNvPr id="7169" name="Option Button 1" hidden="1">
              <a:extLst>
                <a:ext uri="{63B3BB69-23CF-44E3-9099-C40C66FF867C}">
                  <a14:compatExt spid="_x0000_s7169"/>
                </a:ext>
                <a:ext uri="{FF2B5EF4-FFF2-40B4-BE49-F238E27FC236}">
                  <a16:creationId xmlns:a16="http://schemas.microsoft.com/office/drawing/2014/main" id="{00000000-0008-0000-07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Cost to Charge Ratio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171450</xdr:colOff>
          <xdr:row>6</xdr:row>
          <xdr:rowOff>104775</xdr:rowOff>
        </xdr:from>
        <xdr:to>
          <xdr:col>6</xdr:col>
          <xdr:colOff>1276350</xdr:colOff>
          <xdr:row>7</xdr:row>
          <xdr:rowOff>171450</xdr:rowOff>
        </xdr:to>
        <xdr:sp macro="" textlink="">
          <xdr:nvSpPr>
            <xdr:cNvPr id="7170" name="Option Button 2" hidden="1">
              <a:extLst>
                <a:ext uri="{63B3BB69-23CF-44E3-9099-C40C66FF867C}">
                  <a14:compatExt spid="_x0000_s7170"/>
                </a:ext>
                <a:ext uri="{FF2B5EF4-FFF2-40B4-BE49-F238E27FC236}">
                  <a16:creationId xmlns:a16="http://schemas.microsoft.com/office/drawing/2014/main" id="{00000000-0008-0000-07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Cost Accounting</a:t>
              </a:r>
            </a:p>
          </xdr:txBody>
        </xdr:sp>
        <xdr:clientData/>
      </xdr:twoCellAnchor>
    </mc:Choice>
    <mc:Fallback/>
  </mc:AlternateContent>
  <xdr:oneCellAnchor>
    <xdr:from>
      <xdr:col>3</xdr:col>
      <xdr:colOff>28574</xdr:colOff>
      <xdr:row>4</xdr:row>
      <xdr:rowOff>9524</xdr:rowOff>
    </xdr:from>
    <xdr:ext cx="3686175" cy="504826"/>
    <xdr:sp macro="" textlink="">
      <xdr:nvSpPr>
        <xdr:cNvPr id="7" name="TextBox 6">
          <a:extLst>
            <a:ext uri="{FF2B5EF4-FFF2-40B4-BE49-F238E27FC236}">
              <a16:creationId xmlns:a16="http://schemas.microsoft.com/office/drawing/2014/main" id="{00000000-0008-0000-0700-000007000000}"/>
            </a:ext>
          </a:extLst>
        </xdr:cNvPr>
        <xdr:cNvSpPr txBox="1"/>
      </xdr:nvSpPr>
      <xdr:spPr>
        <a:xfrm>
          <a:off x="7600949" y="981074"/>
          <a:ext cx="3686175" cy="50482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ctr"/>
          <a:r>
            <a:rPr lang="en-US" sz="1200"/>
            <a:t>Indicate</a:t>
          </a:r>
          <a:r>
            <a:rPr lang="en-US" sz="1200" baseline="0"/>
            <a:t> which expense method is being used to </a:t>
          </a:r>
        </a:p>
        <a:p>
          <a:pPr algn="ctr"/>
          <a:r>
            <a:rPr lang="en-US" sz="1200" baseline="0"/>
            <a:t>correctly populate the summary table</a:t>
          </a:r>
        </a:p>
        <a:p>
          <a:endParaRPr lang="en-US" sz="1200"/>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7.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7.xml"/><Relationship Id="rId1" Type="http://schemas.openxmlformats.org/officeDocument/2006/relationships/printerSettings" Target="../printerSettings/printerSettings8.bin"/><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
  <sheetViews>
    <sheetView showGridLines="0" zoomScale="115" zoomScaleNormal="115" workbookViewId="0">
      <selection activeCell="B47" sqref="B47"/>
    </sheetView>
  </sheetViews>
  <sheetFormatPr defaultRowHeight="12.75" x14ac:dyDescent="0.2"/>
  <sheetData/>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C8"/>
  <sheetViews>
    <sheetView workbookViewId="0"/>
  </sheetViews>
  <sheetFormatPr defaultRowHeight="12.75" x14ac:dyDescent="0.2"/>
  <cols>
    <col min="1" max="1" width="47.140625" customWidth="1"/>
    <col min="3" max="3" width="116.42578125" customWidth="1"/>
  </cols>
  <sheetData>
    <row r="1" spans="1:3" x14ac:dyDescent="0.2">
      <c r="A1" s="295" t="s">
        <v>166</v>
      </c>
      <c r="B1" s="295" t="s">
        <v>167</v>
      </c>
      <c r="C1" s="295" t="s">
        <v>168</v>
      </c>
    </row>
    <row r="2" spans="1:3" x14ac:dyDescent="0.2">
      <c r="A2" s="295" t="s">
        <v>203</v>
      </c>
      <c r="B2" s="295" t="s">
        <v>204</v>
      </c>
      <c r="C2" s="295" t="s">
        <v>205</v>
      </c>
    </row>
    <row r="3" spans="1:3" ht="38.25" x14ac:dyDescent="0.2">
      <c r="A3" s="295" t="s">
        <v>186</v>
      </c>
      <c r="B3" s="295" t="s">
        <v>187</v>
      </c>
      <c r="C3" s="376" t="s">
        <v>202</v>
      </c>
    </row>
    <row r="4" spans="1:3" x14ac:dyDescent="0.2">
      <c r="A4" s="295" t="s">
        <v>183</v>
      </c>
      <c r="B4" s="295" t="s">
        <v>184</v>
      </c>
      <c r="C4" s="295" t="s">
        <v>185</v>
      </c>
    </row>
    <row r="5" spans="1:3" x14ac:dyDescent="0.2">
      <c r="A5" s="295" t="s">
        <v>180</v>
      </c>
      <c r="B5" s="295" t="s">
        <v>181</v>
      </c>
      <c r="C5" s="295" t="s">
        <v>182</v>
      </c>
    </row>
    <row r="6" spans="1:3" ht="25.5" x14ac:dyDescent="0.2">
      <c r="A6" s="295" t="s">
        <v>169</v>
      </c>
      <c r="B6" s="295" t="s">
        <v>170</v>
      </c>
      <c r="C6" s="376" t="s">
        <v>179</v>
      </c>
    </row>
    <row r="7" spans="1:3" x14ac:dyDescent="0.2">
      <c r="A7" s="295" t="s">
        <v>171</v>
      </c>
      <c r="B7" s="295" t="s">
        <v>172</v>
      </c>
      <c r="C7" s="295" t="s">
        <v>178</v>
      </c>
    </row>
    <row r="8" spans="1:3" x14ac:dyDescent="0.2">
      <c r="A8" s="295" t="s">
        <v>173</v>
      </c>
      <c r="B8" s="295" t="s">
        <v>174</v>
      </c>
      <c r="C8" s="295" t="s">
        <v>175</v>
      </c>
    </row>
  </sheetData>
  <pageMargins left="0.7" right="0.7" top="0.75" bottom="0.75" header="0.3" footer="0.3"/>
  <pageSetup scale="72"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fitToPage="1"/>
  </sheetPr>
  <dimension ref="B2:E60"/>
  <sheetViews>
    <sheetView workbookViewId="0">
      <selection activeCell="C9" sqref="C9"/>
    </sheetView>
  </sheetViews>
  <sheetFormatPr defaultRowHeight="12.75" x14ac:dyDescent="0.2"/>
  <cols>
    <col min="1" max="1" width="5.140625" style="14" customWidth="1"/>
    <col min="2" max="2" width="54.5703125" style="14" customWidth="1"/>
    <col min="3" max="3" width="49.140625" style="14" customWidth="1"/>
    <col min="4" max="4" width="19.85546875" style="14" customWidth="1"/>
    <col min="5" max="5" width="25.7109375" style="14" customWidth="1"/>
    <col min="6" max="6" width="9.140625" style="14" customWidth="1"/>
    <col min="7" max="16384" width="9.140625" style="14"/>
  </cols>
  <sheetData>
    <row r="2" spans="2:5" ht="23.25" x14ac:dyDescent="0.35">
      <c r="B2" s="212" t="s">
        <v>159</v>
      </c>
      <c r="D2" s="17"/>
      <c r="E2" s="17"/>
    </row>
    <row r="3" spans="2:5" x14ac:dyDescent="0.2">
      <c r="D3" s="17"/>
      <c r="E3" s="17"/>
    </row>
    <row r="4" spans="2:5" ht="18.75" x14ac:dyDescent="0.3">
      <c r="B4" s="349" t="s">
        <v>70</v>
      </c>
      <c r="C4" s="355" t="s">
        <v>206</v>
      </c>
      <c r="D4" s="348"/>
      <c r="E4" s="348"/>
    </row>
    <row r="5" spans="2:5" ht="18.75" x14ac:dyDescent="0.3">
      <c r="B5" s="349" t="s">
        <v>71</v>
      </c>
      <c r="C5" s="355" t="s">
        <v>207</v>
      </c>
      <c r="D5" s="348"/>
      <c r="E5" s="348"/>
    </row>
    <row r="6" spans="2:5" ht="18.75" x14ac:dyDescent="0.3">
      <c r="B6" s="349" t="s">
        <v>176</v>
      </c>
      <c r="C6" s="355">
        <v>2022</v>
      </c>
      <c r="D6" s="348"/>
      <c r="E6" s="348"/>
    </row>
    <row r="7" spans="2:5" ht="18.75" x14ac:dyDescent="0.3">
      <c r="B7" s="349" t="s">
        <v>72</v>
      </c>
      <c r="C7" s="355" t="s">
        <v>208</v>
      </c>
      <c r="D7" s="348"/>
      <c r="E7" s="348"/>
    </row>
    <row r="8" spans="2:5" ht="15.75" x14ac:dyDescent="0.25">
      <c r="B8" s="350" t="s">
        <v>26</v>
      </c>
      <c r="C8" s="354"/>
      <c r="D8" s="17"/>
      <c r="E8" s="17"/>
    </row>
    <row r="9" spans="2:5" ht="15.75" x14ac:dyDescent="0.25">
      <c r="B9" s="352" t="s">
        <v>29</v>
      </c>
      <c r="C9" s="355"/>
      <c r="D9" s="17"/>
      <c r="E9" s="17"/>
    </row>
    <row r="10" spans="2:5" ht="15.75" x14ac:dyDescent="0.2">
      <c r="B10" s="352" t="s">
        <v>25</v>
      </c>
      <c r="C10" s="387"/>
      <c r="D10" s="17"/>
      <c r="E10" s="17"/>
    </row>
    <row r="11" spans="2:5" ht="15.75" x14ac:dyDescent="0.25">
      <c r="B11" s="353" t="s">
        <v>24</v>
      </c>
      <c r="C11" s="354"/>
      <c r="D11" s="17"/>
      <c r="E11" s="17"/>
    </row>
    <row r="12" spans="2:5" ht="15.75" x14ac:dyDescent="0.25">
      <c r="B12" s="356" t="s">
        <v>30</v>
      </c>
      <c r="C12" s="357" t="s">
        <v>209</v>
      </c>
      <c r="D12" s="17"/>
      <c r="E12" s="17"/>
    </row>
    <row r="13" spans="2:5" ht="15.75" x14ac:dyDescent="0.25">
      <c r="B13" s="351" t="s">
        <v>29</v>
      </c>
      <c r="C13" s="355" t="s">
        <v>210</v>
      </c>
    </row>
    <row r="18" spans="2:5" ht="64.5" customHeight="1" x14ac:dyDescent="0.2">
      <c r="B18" s="345" t="s">
        <v>160</v>
      </c>
      <c r="C18" s="345" t="s">
        <v>161</v>
      </c>
      <c r="D18" s="345" t="s">
        <v>162</v>
      </c>
      <c r="E18" s="345" t="s">
        <v>163</v>
      </c>
    </row>
    <row r="19" spans="2:5" ht="15" customHeight="1" x14ac:dyDescent="0.2">
      <c r="B19" s="346" t="s">
        <v>246</v>
      </c>
      <c r="C19" s="346" t="s">
        <v>244</v>
      </c>
      <c r="D19" s="220" t="s">
        <v>245</v>
      </c>
      <c r="E19" s="220">
        <v>97801</v>
      </c>
    </row>
    <row r="20" spans="2:5" ht="15" customHeight="1" x14ac:dyDescent="0.2">
      <c r="B20" s="346" t="s">
        <v>247</v>
      </c>
      <c r="C20" s="346" t="s">
        <v>244</v>
      </c>
      <c r="D20" s="220" t="s">
        <v>245</v>
      </c>
      <c r="E20" s="220">
        <v>97801</v>
      </c>
    </row>
    <row r="21" spans="2:5" ht="15" customHeight="1" x14ac:dyDescent="0.2">
      <c r="B21" s="346" t="s">
        <v>248</v>
      </c>
      <c r="C21" s="346" t="s">
        <v>244</v>
      </c>
      <c r="D21" s="220" t="s">
        <v>245</v>
      </c>
      <c r="E21" s="220">
        <v>97801</v>
      </c>
    </row>
    <row r="22" spans="2:5" ht="15" customHeight="1" x14ac:dyDescent="0.2">
      <c r="B22" s="347" t="s">
        <v>249</v>
      </c>
      <c r="C22" s="346" t="s">
        <v>244</v>
      </c>
      <c r="D22" s="220" t="s">
        <v>245</v>
      </c>
      <c r="E22" s="220">
        <v>97801</v>
      </c>
    </row>
    <row r="23" spans="2:5" ht="15" customHeight="1" x14ac:dyDescent="0.2">
      <c r="B23" s="347" t="s">
        <v>250</v>
      </c>
      <c r="C23" s="346" t="s">
        <v>244</v>
      </c>
      <c r="D23" s="220" t="s">
        <v>245</v>
      </c>
      <c r="E23" s="220">
        <v>97801</v>
      </c>
    </row>
    <row r="24" spans="2:5" ht="15" customHeight="1" x14ac:dyDescent="0.2">
      <c r="B24" s="347" t="s">
        <v>251</v>
      </c>
      <c r="C24" s="346" t="s">
        <v>244</v>
      </c>
      <c r="D24" s="220" t="s">
        <v>245</v>
      </c>
      <c r="E24" s="220">
        <v>97801</v>
      </c>
    </row>
    <row r="25" spans="2:5" ht="15" customHeight="1" x14ac:dyDescent="0.2">
      <c r="B25" s="347" t="s">
        <v>252</v>
      </c>
      <c r="C25" s="347" t="s">
        <v>253</v>
      </c>
      <c r="D25" s="220" t="s">
        <v>245</v>
      </c>
      <c r="E25" s="220">
        <v>97801</v>
      </c>
    </row>
    <row r="26" spans="2:5" ht="15" customHeight="1" x14ac:dyDescent="0.2">
      <c r="B26" s="347"/>
      <c r="C26" s="347"/>
      <c r="D26" s="220"/>
      <c r="E26" s="220"/>
    </row>
    <row r="27" spans="2:5" ht="15" customHeight="1" x14ac:dyDescent="0.2">
      <c r="B27" s="347"/>
      <c r="C27" s="347"/>
      <c r="D27" s="220"/>
      <c r="E27" s="220"/>
    </row>
    <row r="28" spans="2:5" ht="15" customHeight="1" x14ac:dyDescent="0.2">
      <c r="B28" s="347"/>
      <c r="C28" s="347"/>
      <c r="D28" s="220"/>
      <c r="E28" s="220"/>
    </row>
    <row r="29" spans="2:5" ht="15" customHeight="1" x14ac:dyDescent="0.2">
      <c r="B29" s="347"/>
      <c r="C29" s="347"/>
      <c r="D29" s="220"/>
      <c r="E29" s="220"/>
    </row>
    <row r="30" spans="2:5" ht="15" customHeight="1" x14ac:dyDescent="0.2">
      <c r="B30" s="347"/>
      <c r="C30" s="347"/>
      <c r="D30" s="220"/>
      <c r="E30" s="220"/>
    </row>
    <row r="31" spans="2:5" ht="15" customHeight="1" x14ac:dyDescent="0.2">
      <c r="B31" s="347"/>
      <c r="C31" s="347"/>
      <c r="D31" s="220"/>
      <c r="E31" s="220"/>
    </row>
    <row r="32" spans="2:5" ht="15" customHeight="1" x14ac:dyDescent="0.2">
      <c r="B32" s="347"/>
      <c r="C32" s="347"/>
      <c r="D32" s="220"/>
      <c r="E32" s="220"/>
    </row>
    <row r="33" spans="2:5" ht="15" customHeight="1" x14ac:dyDescent="0.2">
      <c r="B33" s="347"/>
      <c r="C33" s="347"/>
      <c r="D33" s="220"/>
      <c r="E33" s="220"/>
    </row>
    <row r="34" spans="2:5" ht="15" customHeight="1" x14ac:dyDescent="0.2">
      <c r="B34" s="347"/>
      <c r="C34" s="347"/>
      <c r="D34" s="220"/>
      <c r="E34" s="220"/>
    </row>
    <row r="35" spans="2:5" ht="15" customHeight="1" x14ac:dyDescent="0.2">
      <c r="B35" s="347"/>
      <c r="C35" s="347"/>
      <c r="D35" s="220"/>
      <c r="E35" s="220"/>
    </row>
    <row r="36" spans="2:5" ht="15" customHeight="1" x14ac:dyDescent="0.2">
      <c r="B36" s="347"/>
      <c r="C36" s="347"/>
      <c r="D36" s="220"/>
      <c r="E36" s="220"/>
    </row>
    <row r="37" spans="2:5" ht="15" customHeight="1" x14ac:dyDescent="0.2">
      <c r="B37" s="347"/>
      <c r="C37" s="347"/>
      <c r="D37" s="220"/>
      <c r="E37" s="220"/>
    </row>
    <row r="38" spans="2:5" ht="15" customHeight="1" x14ac:dyDescent="0.2">
      <c r="B38" s="347"/>
      <c r="C38" s="347"/>
      <c r="D38" s="220"/>
      <c r="E38" s="220"/>
    </row>
    <row r="39" spans="2:5" ht="15" customHeight="1" x14ac:dyDescent="0.2">
      <c r="B39" s="347"/>
      <c r="C39" s="347"/>
      <c r="D39" s="220"/>
      <c r="E39" s="220"/>
    </row>
    <row r="40" spans="2:5" x14ac:dyDescent="0.2">
      <c r="B40" s="346"/>
      <c r="C40" s="346"/>
      <c r="D40" s="220"/>
      <c r="E40" s="220"/>
    </row>
    <row r="41" spans="2:5" x14ac:dyDescent="0.2">
      <c r="B41" s="346"/>
      <c r="C41" s="346"/>
      <c r="D41" s="220"/>
      <c r="E41" s="220"/>
    </row>
    <row r="42" spans="2:5" x14ac:dyDescent="0.2">
      <c r="B42" s="346"/>
      <c r="C42" s="346"/>
      <c r="D42" s="220"/>
      <c r="E42" s="220"/>
    </row>
    <row r="43" spans="2:5" x14ac:dyDescent="0.2">
      <c r="B43" s="347"/>
      <c r="C43" s="347"/>
      <c r="D43" s="220"/>
      <c r="E43" s="220"/>
    </row>
    <row r="44" spans="2:5" x14ac:dyDescent="0.2">
      <c r="B44" s="347"/>
      <c r="C44" s="347"/>
      <c r="D44" s="220"/>
      <c r="E44" s="220"/>
    </row>
    <row r="45" spans="2:5" x14ac:dyDescent="0.2">
      <c r="B45" s="347"/>
      <c r="C45" s="347"/>
      <c r="D45" s="220"/>
      <c r="E45" s="220"/>
    </row>
    <row r="46" spans="2:5" x14ac:dyDescent="0.2">
      <c r="B46" s="347"/>
      <c r="C46" s="347"/>
      <c r="D46" s="220"/>
      <c r="E46" s="220"/>
    </row>
    <row r="47" spans="2:5" x14ac:dyDescent="0.2">
      <c r="B47" s="347"/>
      <c r="C47" s="347"/>
      <c r="D47" s="220"/>
      <c r="E47" s="220"/>
    </row>
    <row r="48" spans="2:5" x14ac:dyDescent="0.2">
      <c r="B48" s="347"/>
      <c r="C48" s="347"/>
      <c r="D48" s="220"/>
      <c r="E48" s="220"/>
    </row>
    <row r="49" spans="2:5" x14ac:dyDescent="0.2">
      <c r="B49" s="347"/>
      <c r="C49" s="347"/>
      <c r="D49" s="220"/>
      <c r="E49" s="220"/>
    </row>
    <row r="50" spans="2:5" x14ac:dyDescent="0.2">
      <c r="B50" s="347"/>
      <c r="C50" s="347"/>
      <c r="D50" s="220"/>
      <c r="E50" s="220"/>
    </row>
    <row r="51" spans="2:5" x14ac:dyDescent="0.2">
      <c r="B51" s="347"/>
      <c r="C51" s="347"/>
      <c r="D51" s="220"/>
      <c r="E51" s="220"/>
    </row>
    <row r="52" spans="2:5" x14ac:dyDescent="0.2">
      <c r="B52" s="347"/>
      <c r="C52" s="347"/>
      <c r="D52" s="220"/>
      <c r="E52" s="220"/>
    </row>
    <row r="53" spans="2:5" x14ac:dyDescent="0.2">
      <c r="B53" s="347"/>
      <c r="C53" s="347"/>
      <c r="D53" s="220"/>
      <c r="E53" s="220"/>
    </row>
    <row r="54" spans="2:5" x14ac:dyDescent="0.2">
      <c r="B54" s="347"/>
      <c r="C54" s="347"/>
      <c r="D54" s="220"/>
      <c r="E54" s="220"/>
    </row>
    <row r="55" spans="2:5" x14ac:dyDescent="0.2">
      <c r="B55" s="347"/>
      <c r="C55" s="347"/>
      <c r="D55" s="220"/>
      <c r="E55" s="220"/>
    </row>
    <row r="56" spans="2:5" x14ac:dyDescent="0.2">
      <c r="B56" s="347"/>
      <c r="C56" s="347"/>
      <c r="D56" s="220"/>
      <c r="E56" s="220"/>
    </row>
    <row r="57" spans="2:5" x14ac:dyDescent="0.2">
      <c r="B57" s="347"/>
      <c r="C57" s="347"/>
      <c r="D57" s="220"/>
      <c r="E57" s="220"/>
    </row>
    <row r="58" spans="2:5" x14ac:dyDescent="0.2">
      <c r="B58" s="347"/>
      <c r="C58" s="347"/>
      <c r="D58" s="220"/>
      <c r="E58" s="220"/>
    </row>
    <row r="59" spans="2:5" x14ac:dyDescent="0.2">
      <c r="B59" s="347"/>
      <c r="C59" s="347"/>
      <c r="D59" s="220"/>
      <c r="E59" s="220"/>
    </row>
    <row r="60" spans="2:5" x14ac:dyDescent="0.2">
      <c r="B60" s="347"/>
      <c r="C60" s="347"/>
      <c r="D60" s="220"/>
      <c r="E60" s="220"/>
    </row>
  </sheetData>
  <pageMargins left="0" right="0" top="0.75" bottom="0" header="0.3" footer="0.3"/>
  <pageSetup scale="61"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B1:N82"/>
  <sheetViews>
    <sheetView zoomScaleNormal="100" workbookViewId="0">
      <selection activeCell="G15" sqref="G15"/>
    </sheetView>
  </sheetViews>
  <sheetFormatPr defaultRowHeight="12.75" x14ac:dyDescent="0.2"/>
  <cols>
    <col min="1" max="1" width="3.28515625" style="14" customWidth="1"/>
    <col min="2" max="2" width="8" style="14" customWidth="1"/>
    <col min="3" max="3" width="90.7109375" style="14" customWidth="1"/>
    <col min="4" max="6" width="14.7109375" style="14" customWidth="1"/>
    <col min="7" max="7" width="15.7109375" style="14" customWidth="1"/>
    <col min="8" max="9" width="13.7109375" style="14" customWidth="1"/>
    <col min="10" max="10" width="5.7109375" style="14" customWidth="1"/>
    <col min="11" max="11" width="8.7109375" style="14" customWidth="1"/>
    <col min="12" max="12" width="11" style="14" customWidth="1"/>
    <col min="13" max="14" width="13.7109375" style="14" customWidth="1"/>
    <col min="15" max="16384" width="9.140625" style="14"/>
  </cols>
  <sheetData>
    <row r="1" spans="2:14" x14ac:dyDescent="0.2">
      <c r="C1" s="17"/>
    </row>
    <row r="2" spans="2:14" ht="25.5" x14ac:dyDescent="0.35">
      <c r="B2" s="44" t="s">
        <v>37</v>
      </c>
      <c r="C2" s="109"/>
      <c r="D2" s="45"/>
      <c r="E2" s="45"/>
      <c r="F2" s="45"/>
      <c r="G2" s="45"/>
      <c r="H2" s="45"/>
      <c r="I2" s="45"/>
      <c r="J2" s="45"/>
      <c r="K2" s="45"/>
      <c r="L2" s="45"/>
      <c r="M2" s="45"/>
      <c r="N2" s="45"/>
    </row>
    <row r="3" spans="2:14" ht="25.5" x14ac:dyDescent="0.35">
      <c r="B3" s="44" t="s">
        <v>69</v>
      </c>
      <c r="C3" s="46"/>
      <c r="D3" s="47" t="s">
        <v>42</v>
      </c>
      <c r="E3" s="48" t="s">
        <v>43</v>
      </c>
      <c r="F3" s="45"/>
      <c r="G3" s="45"/>
      <c r="H3" s="45"/>
      <c r="I3" s="45"/>
      <c r="J3" s="45"/>
      <c r="K3" s="45"/>
      <c r="L3" s="45"/>
      <c r="M3" s="45"/>
      <c r="N3" s="45"/>
    </row>
    <row r="4" spans="2:14" ht="25.5" x14ac:dyDescent="0.35">
      <c r="B4" s="44" t="s">
        <v>38</v>
      </c>
      <c r="C4" s="45"/>
      <c r="D4" s="45"/>
      <c r="E4" s="45"/>
      <c r="F4" s="45"/>
      <c r="G4" s="45"/>
      <c r="H4" s="45"/>
      <c r="I4" s="45"/>
      <c r="J4" s="45"/>
      <c r="K4" s="45"/>
      <c r="L4" s="45"/>
      <c r="M4" s="45"/>
      <c r="N4" s="45"/>
    </row>
    <row r="5" spans="2:14" ht="25.5" x14ac:dyDescent="0.35">
      <c r="B5" s="44"/>
      <c r="C5" s="45"/>
      <c r="D5" s="45"/>
      <c r="E5" s="45"/>
      <c r="F5" s="45"/>
      <c r="G5" s="45"/>
      <c r="H5" s="45"/>
      <c r="I5" s="45"/>
      <c r="J5" s="45"/>
      <c r="K5" s="45"/>
      <c r="L5" s="45"/>
      <c r="M5" s="45"/>
      <c r="N5" s="45"/>
    </row>
    <row r="6" spans="2:14" ht="25.5" x14ac:dyDescent="0.35">
      <c r="B6" s="44"/>
      <c r="C6" s="45"/>
      <c r="D6" s="45"/>
      <c r="E6" s="45"/>
      <c r="F6" s="45"/>
      <c r="G6" s="45"/>
      <c r="H6" s="45"/>
      <c r="I6" s="45"/>
      <c r="J6" s="45"/>
      <c r="K6" s="45"/>
      <c r="L6" s="45"/>
      <c r="M6" s="45"/>
      <c r="N6" s="45"/>
    </row>
    <row r="7" spans="2:14" ht="25.5" x14ac:dyDescent="0.35">
      <c r="B7" s="44"/>
      <c r="C7" s="45"/>
      <c r="D7" s="45"/>
      <c r="E7" s="45"/>
      <c r="F7" s="45"/>
      <c r="G7" s="45"/>
      <c r="H7" s="45"/>
      <c r="I7" s="45"/>
      <c r="J7" s="45"/>
      <c r="K7" s="45"/>
      <c r="L7" s="45"/>
      <c r="M7" s="45"/>
      <c r="N7" s="45"/>
    </row>
    <row r="8" spans="2:14" ht="25.5" x14ac:dyDescent="0.35">
      <c r="B8" s="44"/>
      <c r="C8" s="45"/>
      <c r="D8" s="45"/>
      <c r="E8" s="45"/>
      <c r="F8" s="45"/>
      <c r="G8" s="45"/>
      <c r="H8" s="45"/>
      <c r="I8" s="45"/>
      <c r="J8" s="45"/>
      <c r="K8" s="45"/>
      <c r="L8" s="45"/>
      <c r="M8" s="45"/>
      <c r="N8" s="45"/>
    </row>
    <row r="9" spans="2:14" ht="15" customHeight="1" x14ac:dyDescent="0.35">
      <c r="B9" s="44"/>
      <c r="C9" s="45"/>
      <c r="D9" s="45"/>
      <c r="E9" s="45"/>
      <c r="F9" s="45"/>
      <c r="G9" s="230"/>
      <c r="H9" s="230"/>
      <c r="I9" s="230"/>
      <c r="J9" s="63"/>
      <c r="K9" s="71"/>
      <c r="L9" s="71"/>
      <c r="M9" s="71"/>
      <c r="N9" s="71"/>
    </row>
    <row r="10" spans="2:14" ht="15" customHeight="1" x14ac:dyDescent="0.35">
      <c r="B10" s="44"/>
      <c r="C10" s="45"/>
      <c r="D10" s="45"/>
      <c r="E10" s="45"/>
      <c r="F10" s="45"/>
      <c r="G10" s="72"/>
      <c r="H10" s="72"/>
      <c r="I10" s="72"/>
      <c r="J10" s="63"/>
      <c r="K10" s="72"/>
      <c r="L10" s="72"/>
      <c r="M10" s="72"/>
      <c r="N10" s="72"/>
    </row>
    <row r="11" spans="2:14" ht="15" customHeight="1" x14ac:dyDescent="0.35">
      <c r="B11" s="44"/>
      <c r="C11" s="45"/>
      <c r="D11" s="45"/>
      <c r="E11" s="45"/>
      <c r="F11" s="45"/>
      <c r="G11" s="392"/>
      <c r="H11" s="392"/>
      <c r="I11" s="392"/>
      <c r="J11" s="45"/>
      <c r="K11" s="392"/>
      <c r="L11" s="392"/>
      <c r="M11" s="392"/>
      <c r="N11" s="392"/>
    </row>
    <row r="12" spans="2:14" ht="15" customHeight="1" x14ac:dyDescent="0.35">
      <c r="B12" s="44"/>
      <c r="C12" s="45"/>
      <c r="D12" s="45"/>
      <c r="E12" s="45"/>
      <c r="F12" s="45"/>
      <c r="G12" s="392"/>
      <c r="H12" s="392"/>
      <c r="I12" s="392"/>
      <c r="J12" s="45"/>
      <c r="K12" s="392"/>
      <c r="L12" s="392"/>
      <c r="M12" s="392"/>
      <c r="N12" s="392"/>
    </row>
    <row r="13" spans="2:14" ht="13.5" thickBot="1" x14ac:dyDescent="0.25">
      <c r="B13" s="45"/>
      <c r="C13" s="45"/>
      <c r="D13" s="45"/>
      <c r="E13" s="45"/>
      <c r="F13" s="45"/>
      <c r="G13" s="392"/>
      <c r="H13" s="392"/>
      <c r="I13" s="392"/>
      <c r="J13" s="45"/>
      <c r="K13" s="392"/>
      <c r="L13" s="392"/>
      <c r="M13" s="392"/>
      <c r="N13" s="392"/>
    </row>
    <row r="14" spans="2:14" ht="94.5" customHeight="1" thickBot="1" x14ac:dyDescent="0.25">
      <c r="B14" s="50" t="s">
        <v>147</v>
      </c>
      <c r="C14" s="227" t="s">
        <v>37</v>
      </c>
      <c r="D14" s="52" t="s">
        <v>12</v>
      </c>
      <c r="E14" s="52" t="s">
        <v>23</v>
      </c>
      <c r="F14" s="53" t="s">
        <v>39</v>
      </c>
      <c r="G14" s="304" t="s">
        <v>11</v>
      </c>
      <c r="H14" s="224"/>
      <c r="I14" s="224"/>
      <c r="J14" s="221"/>
      <c r="K14" s="221"/>
      <c r="L14" s="221"/>
      <c r="M14" s="221"/>
      <c r="N14" s="221"/>
    </row>
    <row r="15" spans="2:14" ht="15" customHeight="1" x14ac:dyDescent="0.2">
      <c r="B15" s="225">
        <v>1</v>
      </c>
      <c r="C15" s="228" t="s">
        <v>211</v>
      </c>
      <c r="D15" s="56">
        <v>88688</v>
      </c>
      <c r="E15" s="56">
        <v>0</v>
      </c>
      <c r="F15" s="57">
        <f>D15-E15</f>
        <v>88688</v>
      </c>
      <c r="G15" s="307">
        <f>275+310+162+199</f>
        <v>946</v>
      </c>
      <c r="H15" s="223"/>
      <c r="I15" s="223"/>
      <c r="J15" s="45"/>
      <c r="K15" s="45"/>
      <c r="L15" s="45"/>
      <c r="M15" s="45"/>
      <c r="N15" s="45"/>
    </row>
    <row r="16" spans="2:14" ht="15" customHeight="1" x14ac:dyDescent="0.2">
      <c r="B16" s="225">
        <v>2</v>
      </c>
      <c r="C16" s="228" t="s">
        <v>212</v>
      </c>
      <c r="D16" s="56">
        <v>1839</v>
      </c>
      <c r="E16" s="56">
        <v>0</v>
      </c>
      <c r="F16" s="57">
        <f t="shared" ref="F16:F30" si="0">D16-E16</f>
        <v>1839</v>
      </c>
      <c r="G16" s="308">
        <v>72</v>
      </c>
      <c r="J16" s="191"/>
    </row>
    <row r="17" spans="2:14" ht="15" customHeight="1" x14ac:dyDescent="0.2">
      <c r="B17" s="225">
        <v>3</v>
      </c>
      <c r="C17" s="228" t="s">
        <v>213</v>
      </c>
      <c r="D17" s="56">
        <v>52800</v>
      </c>
      <c r="E17" s="56">
        <v>0</v>
      </c>
      <c r="F17" s="57">
        <f t="shared" si="0"/>
        <v>52800</v>
      </c>
      <c r="G17" s="388" t="s">
        <v>222</v>
      </c>
      <c r="J17" s="191"/>
    </row>
    <row r="18" spans="2:14" ht="15" customHeight="1" x14ac:dyDescent="0.2">
      <c r="B18" s="225">
        <v>4</v>
      </c>
      <c r="C18" s="228" t="s">
        <v>214</v>
      </c>
      <c r="D18" s="56">
        <v>18708</v>
      </c>
      <c r="E18" s="56">
        <v>0</v>
      </c>
      <c r="F18" s="57">
        <f t="shared" si="0"/>
        <v>18708</v>
      </c>
      <c r="G18" s="308">
        <v>407</v>
      </c>
      <c r="J18" s="191"/>
    </row>
    <row r="19" spans="2:14" ht="15" customHeight="1" x14ac:dyDescent="0.2">
      <c r="B19" s="225">
        <v>5</v>
      </c>
      <c r="C19" s="228" t="s">
        <v>215</v>
      </c>
      <c r="D19" s="56">
        <v>34710</v>
      </c>
      <c r="E19" s="56">
        <v>0</v>
      </c>
      <c r="F19" s="57">
        <f t="shared" si="0"/>
        <v>34710</v>
      </c>
      <c r="G19" s="308">
        <v>496</v>
      </c>
      <c r="J19" s="191"/>
    </row>
    <row r="20" spans="2:14" ht="15" customHeight="1" x14ac:dyDescent="0.2">
      <c r="B20" s="225">
        <v>6</v>
      </c>
      <c r="C20" s="228" t="s">
        <v>216</v>
      </c>
      <c r="D20" s="56">
        <v>369</v>
      </c>
      <c r="E20" s="56">
        <v>0</v>
      </c>
      <c r="F20" s="57">
        <f t="shared" si="0"/>
        <v>369</v>
      </c>
      <c r="G20" s="308">
        <v>8</v>
      </c>
      <c r="J20" s="191"/>
    </row>
    <row r="21" spans="2:14" ht="15" customHeight="1" x14ac:dyDescent="0.2">
      <c r="B21" s="225">
        <v>7</v>
      </c>
      <c r="C21" s="228" t="s">
        <v>217</v>
      </c>
      <c r="D21" s="56">
        <v>2261</v>
      </c>
      <c r="E21" s="56">
        <v>0</v>
      </c>
      <c r="F21" s="57">
        <f t="shared" si="0"/>
        <v>2261</v>
      </c>
      <c r="G21" s="308">
        <v>23</v>
      </c>
      <c r="J21" s="191"/>
    </row>
    <row r="22" spans="2:14" ht="15" customHeight="1" x14ac:dyDescent="0.2">
      <c r="B22" s="225">
        <v>8</v>
      </c>
      <c r="C22" s="228" t="s">
        <v>218</v>
      </c>
      <c r="D22" s="56">
        <v>6050</v>
      </c>
      <c r="E22" s="56">
        <v>0</v>
      </c>
      <c r="F22" s="57">
        <f t="shared" si="0"/>
        <v>6050</v>
      </c>
      <c r="G22" s="308">
        <v>434</v>
      </c>
      <c r="J22" s="191"/>
    </row>
    <row r="23" spans="2:14" ht="15" customHeight="1" x14ac:dyDescent="0.2">
      <c r="B23" s="225">
        <v>9</v>
      </c>
      <c r="C23" s="228" t="s">
        <v>219</v>
      </c>
      <c r="D23" s="56">
        <v>5612</v>
      </c>
      <c r="E23" s="56">
        <v>0</v>
      </c>
      <c r="F23" s="57">
        <f t="shared" si="0"/>
        <v>5612</v>
      </c>
      <c r="G23" s="388" t="s">
        <v>222</v>
      </c>
      <c r="J23" s="191"/>
      <c r="K23" s="191"/>
      <c r="L23" s="191"/>
      <c r="M23" s="191"/>
      <c r="N23" s="191"/>
    </row>
    <row r="24" spans="2:14" ht="15" customHeight="1" x14ac:dyDescent="0.2">
      <c r="B24" s="225">
        <v>10</v>
      </c>
      <c r="C24" s="228" t="s">
        <v>220</v>
      </c>
      <c r="D24" s="56">
        <v>881</v>
      </c>
      <c r="E24" s="56">
        <v>0</v>
      </c>
      <c r="F24" s="57">
        <f t="shared" si="0"/>
        <v>881</v>
      </c>
      <c r="G24" s="309">
        <v>150</v>
      </c>
      <c r="H24" s="45"/>
      <c r="I24" s="45"/>
      <c r="J24" s="45"/>
      <c r="K24" s="45"/>
      <c r="L24" s="45"/>
      <c r="M24" s="45"/>
      <c r="N24" s="45"/>
    </row>
    <row r="25" spans="2:14" ht="15" customHeight="1" x14ac:dyDescent="0.2">
      <c r="B25" s="225">
        <v>11</v>
      </c>
      <c r="C25" s="228" t="s">
        <v>221</v>
      </c>
      <c r="D25" s="56">
        <v>1322</v>
      </c>
      <c r="E25" s="56">
        <v>0</v>
      </c>
      <c r="F25" s="57">
        <f t="shared" si="0"/>
        <v>1322</v>
      </c>
      <c r="G25" s="309">
        <v>15</v>
      </c>
      <c r="H25" s="45"/>
      <c r="I25" s="45"/>
      <c r="J25" s="45"/>
      <c r="K25" s="45"/>
      <c r="L25" s="45"/>
      <c r="M25" s="45"/>
      <c r="N25" s="45"/>
    </row>
    <row r="26" spans="2:14" ht="15" customHeight="1" x14ac:dyDescent="0.2">
      <c r="B26" s="225">
        <v>12</v>
      </c>
      <c r="C26" s="228"/>
      <c r="D26" s="56">
        <v>2980</v>
      </c>
      <c r="E26" s="56">
        <v>0</v>
      </c>
      <c r="F26" s="57">
        <f t="shared" si="0"/>
        <v>2980</v>
      </c>
      <c r="G26" s="309">
        <v>120</v>
      </c>
      <c r="H26" s="45"/>
      <c r="I26" s="45"/>
      <c r="J26" s="45"/>
      <c r="K26" s="45"/>
      <c r="L26" s="45"/>
      <c r="M26" s="45"/>
      <c r="N26" s="45"/>
    </row>
    <row r="27" spans="2:14" ht="15" customHeight="1" x14ac:dyDescent="0.2">
      <c r="B27" s="225">
        <v>13</v>
      </c>
      <c r="C27" s="228"/>
      <c r="D27" s="56"/>
      <c r="E27" s="56"/>
      <c r="F27" s="57">
        <f t="shared" si="0"/>
        <v>0</v>
      </c>
      <c r="G27" s="309"/>
      <c r="H27" s="45"/>
      <c r="I27" s="45"/>
      <c r="J27" s="45"/>
      <c r="K27" s="45"/>
      <c r="L27" s="45"/>
      <c r="M27" s="45"/>
      <c r="N27" s="45"/>
    </row>
    <row r="28" spans="2:14" ht="15" customHeight="1" x14ac:dyDescent="0.2">
      <c r="B28" s="225">
        <v>14</v>
      </c>
      <c r="C28" s="228"/>
      <c r="D28" s="56"/>
      <c r="E28" s="56"/>
      <c r="F28" s="57">
        <f t="shared" si="0"/>
        <v>0</v>
      </c>
      <c r="G28" s="309"/>
      <c r="H28" s="45"/>
      <c r="I28" s="45"/>
      <c r="J28" s="45"/>
      <c r="K28" s="45"/>
      <c r="L28" s="45"/>
      <c r="M28" s="45"/>
      <c r="N28" s="45"/>
    </row>
    <row r="29" spans="2:14" ht="15" customHeight="1" thickBot="1" x14ac:dyDescent="0.25">
      <c r="B29" s="225">
        <v>15</v>
      </c>
      <c r="C29" s="228"/>
      <c r="D29" s="56"/>
      <c r="E29" s="56"/>
      <c r="F29" s="59">
        <f t="shared" si="0"/>
        <v>0</v>
      </c>
      <c r="G29" s="310"/>
      <c r="H29" s="45"/>
      <c r="I29" s="45"/>
      <c r="J29" s="45"/>
      <c r="K29" s="45"/>
      <c r="L29" s="45"/>
      <c r="M29" s="45"/>
      <c r="N29" s="45"/>
    </row>
    <row r="30" spans="2:14" ht="16.5" thickBot="1" x14ac:dyDescent="0.3">
      <c r="B30" s="226">
        <v>16</v>
      </c>
      <c r="C30" s="229" t="s">
        <v>40</v>
      </c>
      <c r="D30" s="61">
        <f>SUM(D15:D29)</f>
        <v>216220</v>
      </c>
      <c r="E30" s="61">
        <f>SUM(E15:E29)</f>
        <v>0</v>
      </c>
      <c r="F30" s="62">
        <f t="shared" si="0"/>
        <v>216220</v>
      </c>
      <c r="G30" s="306">
        <f>SUM(G15:G29)</f>
        <v>2671</v>
      </c>
      <c r="H30" s="45"/>
      <c r="I30" s="45"/>
      <c r="J30" s="45"/>
      <c r="K30" s="45"/>
      <c r="L30" s="45"/>
      <c r="M30" s="45"/>
      <c r="N30" s="45"/>
    </row>
    <row r="31" spans="2:14" ht="15.75" x14ac:dyDescent="0.25">
      <c r="B31" s="222"/>
      <c r="C31" s="64"/>
      <c r="D31" s="63"/>
      <c r="E31" s="63"/>
      <c r="F31" s="63"/>
      <c r="G31" s="45"/>
      <c r="H31" s="45"/>
      <c r="I31" s="45"/>
      <c r="J31" s="45"/>
      <c r="K31" s="45"/>
      <c r="L31" s="45"/>
      <c r="M31" s="45"/>
      <c r="N31" s="45"/>
    </row>
    <row r="32" spans="2:14" ht="15.75" x14ac:dyDescent="0.25">
      <c r="B32" s="222"/>
      <c r="C32" s="64"/>
      <c r="D32" s="63"/>
      <c r="E32" s="63"/>
      <c r="F32" s="63"/>
      <c r="G32" s="45"/>
      <c r="H32" s="45"/>
      <c r="I32" s="45"/>
      <c r="J32" s="45"/>
      <c r="K32" s="45"/>
      <c r="L32" s="45"/>
      <c r="M32" s="45"/>
      <c r="N32" s="45"/>
    </row>
    <row r="33" spans="2:14" ht="15.75" x14ac:dyDescent="0.25">
      <c r="B33" s="222"/>
      <c r="C33" s="64"/>
      <c r="D33" s="63"/>
      <c r="E33" s="63"/>
      <c r="F33" s="63"/>
      <c r="G33" s="45"/>
      <c r="H33" s="45"/>
      <c r="I33" s="45"/>
      <c r="J33" s="45"/>
      <c r="K33" s="45"/>
      <c r="L33" s="45"/>
      <c r="M33" s="45"/>
      <c r="N33" s="45"/>
    </row>
    <row r="34" spans="2:14" ht="15.75" x14ac:dyDescent="0.25">
      <c r="B34" s="222"/>
      <c r="C34" s="64"/>
      <c r="D34" s="63"/>
      <c r="E34" s="63"/>
      <c r="F34" s="63"/>
      <c r="G34" s="45"/>
      <c r="H34" s="45"/>
      <c r="I34" s="45"/>
      <c r="J34" s="45"/>
      <c r="K34" s="45"/>
      <c r="L34" s="45"/>
      <c r="M34" s="45"/>
      <c r="N34" s="45"/>
    </row>
    <row r="35" spans="2:14" ht="15.75" x14ac:dyDescent="0.25">
      <c r="B35" s="371"/>
      <c r="C35" s="64"/>
      <c r="D35" s="63"/>
      <c r="E35" s="63"/>
      <c r="F35" s="63"/>
      <c r="G35" s="45"/>
      <c r="H35" s="45"/>
      <c r="I35" s="45"/>
      <c r="J35" s="45"/>
      <c r="K35" s="45"/>
      <c r="L35" s="45"/>
      <c r="M35" s="45"/>
      <c r="N35" s="45"/>
    </row>
    <row r="36" spans="2:14" ht="15.75" x14ac:dyDescent="0.25">
      <c r="B36" s="371"/>
      <c r="C36" s="64"/>
      <c r="D36" s="63"/>
      <c r="E36" s="63"/>
      <c r="F36" s="63"/>
      <c r="G36" s="45"/>
      <c r="H36" s="45"/>
      <c r="I36" s="45"/>
      <c r="J36" s="45"/>
      <c r="K36" s="45"/>
      <c r="L36" s="45"/>
      <c r="M36" s="45"/>
      <c r="N36" s="45"/>
    </row>
    <row r="37" spans="2:14" ht="15.75" x14ac:dyDescent="0.25">
      <c r="B37" s="222"/>
      <c r="C37" s="64"/>
      <c r="D37" s="63"/>
      <c r="E37" s="63"/>
      <c r="F37" s="63"/>
      <c r="G37" s="45"/>
      <c r="H37" s="45"/>
      <c r="I37" s="45"/>
      <c r="J37" s="45"/>
      <c r="K37" s="45"/>
      <c r="L37" s="45"/>
      <c r="M37" s="45"/>
      <c r="N37" s="45"/>
    </row>
    <row r="38" spans="2:14" ht="15.75" x14ac:dyDescent="0.25">
      <c r="B38" s="222"/>
      <c r="C38" s="64"/>
      <c r="D38" s="63"/>
      <c r="E38" s="63"/>
      <c r="F38" s="63"/>
      <c r="G38" s="45"/>
      <c r="H38" s="45"/>
      <c r="I38" s="45"/>
      <c r="J38" s="45"/>
      <c r="K38" s="45"/>
      <c r="L38" s="45"/>
      <c r="M38" s="45"/>
      <c r="N38" s="45"/>
    </row>
    <row r="39" spans="2:14" ht="15.75" x14ac:dyDescent="0.25">
      <c r="B39" s="222"/>
      <c r="C39" s="64"/>
      <c r="D39" s="63"/>
      <c r="E39" s="63"/>
      <c r="F39" s="63"/>
      <c r="G39" s="45"/>
      <c r="H39" s="45"/>
      <c r="I39" s="45"/>
      <c r="J39" s="45"/>
      <c r="K39" s="45"/>
      <c r="L39" s="45"/>
      <c r="M39" s="45"/>
      <c r="N39" s="45"/>
    </row>
    <row r="40" spans="2:14" ht="16.5" thickBot="1" x14ac:dyDescent="0.3">
      <c r="B40" s="63"/>
      <c r="C40" s="64"/>
      <c r="D40" s="63"/>
      <c r="E40" s="63"/>
      <c r="F40" s="45"/>
      <c r="G40" s="45"/>
      <c r="H40" s="45"/>
      <c r="I40" s="45"/>
      <c r="J40" s="45"/>
      <c r="K40" s="45"/>
      <c r="L40" s="45"/>
      <c r="M40" s="45"/>
      <c r="N40" s="45"/>
    </row>
    <row r="41" spans="2:14" ht="63" x14ac:dyDescent="0.2">
      <c r="B41" s="50" t="s">
        <v>147</v>
      </c>
      <c r="C41" s="51" t="s">
        <v>69</v>
      </c>
      <c r="D41" s="52" t="s">
        <v>12</v>
      </c>
      <c r="E41" s="52" t="s">
        <v>23</v>
      </c>
      <c r="F41" s="53" t="s">
        <v>39</v>
      </c>
      <c r="G41" s="221"/>
      <c r="H41" s="221"/>
      <c r="I41" s="221"/>
      <c r="J41" s="221"/>
      <c r="K41" s="221"/>
      <c r="L41" s="221"/>
      <c r="M41" s="221"/>
      <c r="N41" s="221"/>
    </row>
    <row r="42" spans="2:14" x14ac:dyDescent="0.2">
      <c r="B42" s="54">
        <v>1</v>
      </c>
      <c r="C42" s="55" t="s">
        <v>223</v>
      </c>
      <c r="D42" s="56">
        <v>12004</v>
      </c>
      <c r="E42" s="56">
        <v>0</v>
      </c>
      <c r="F42" s="57">
        <f>D42-E42</f>
        <v>12004</v>
      </c>
      <c r="G42" s="231"/>
      <c r="H42" s="231"/>
      <c r="I42" s="231"/>
      <c r="J42" s="231"/>
      <c r="K42" s="231"/>
      <c r="L42" s="231"/>
      <c r="M42" s="231"/>
      <c r="N42" s="231"/>
    </row>
    <row r="43" spans="2:14" x14ac:dyDescent="0.2">
      <c r="B43" s="54">
        <v>2</v>
      </c>
      <c r="C43" s="55" t="s">
        <v>224</v>
      </c>
      <c r="D43" s="56">
        <v>13803</v>
      </c>
      <c r="E43" s="56">
        <v>0</v>
      </c>
      <c r="F43" s="57">
        <f t="shared" ref="F43:F57" si="1">D43-E43</f>
        <v>13803</v>
      </c>
      <c r="G43" s="71"/>
      <c r="H43" s="71"/>
      <c r="I43" s="71"/>
      <c r="J43" s="231"/>
      <c r="K43" s="71"/>
      <c r="L43" s="71"/>
      <c r="M43" s="71"/>
      <c r="N43" s="71"/>
    </row>
    <row r="44" spans="2:14" x14ac:dyDescent="0.2">
      <c r="B44" s="54">
        <v>3</v>
      </c>
      <c r="C44" s="55" t="s">
        <v>233</v>
      </c>
      <c r="D44" s="56">
        <v>220</v>
      </c>
      <c r="E44" s="56">
        <v>0</v>
      </c>
      <c r="F44" s="57">
        <f t="shared" si="1"/>
        <v>220</v>
      </c>
      <c r="G44" s="72"/>
      <c r="H44" s="72"/>
      <c r="I44" s="72"/>
      <c r="J44" s="231"/>
      <c r="K44" s="72"/>
      <c r="L44" s="72"/>
      <c r="M44" s="72"/>
      <c r="N44" s="72"/>
    </row>
    <row r="45" spans="2:14" x14ac:dyDescent="0.2">
      <c r="B45" s="54">
        <v>4</v>
      </c>
      <c r="C45" s="55" t="s">
        <v>225</v>
      </c>
      <c r="D45" s="56">
        <v>249</v>
      </c>
      <c r="E45" s="56">
        <v>0</v>
      </c>
      <c r="F45" s="57">
        <f t="shared" si="1"/>
        <v>249</v>
      </c>
      <c r="G45" s="72"/>
      <c r="H45" s="72"/>
      <c r="I45" s="72"/>
      <c r="J45" s="231"/>
      <c r="K45" s="72"/>
      <c r="L45" s="72"/>
      <c r="M45" s="72"/>
      <c r="N45" s="72"/>
    </row>
    <row r="46" spans="2:14" x14ac:dyDescent="0.2">
      <c r="B46" s="54">
        <v>5</v>
      </c>
      <c r="C46" s="55" t="s">
        <v>226</v>
      </c>
      <c r="D46" s="56">
        <v>9000</v>
      </c>
      <c r="E46" s="56">
        <v>3000</v>
      </c>
      <c r="F46" s="57">
        <f t="shared" si="1"/>
        <v>6000</v>
      </c>
      <c r="G46" s="72"/>
      <c r="H46" s="72"/>
      <c r="I46" s="72"/>
      <c r="J46" s="231"/>
      <c r="K46" s="72"/>
      <c r="L46" s="72"/>
      <c r="M46" s="72"/>
      <c r="N46" s="72"/>
    </row>
    <row r="47" spans="2:14" x14ac:dyDescent="0.2">
      <c r="B47" s="54">
        <v>6</v>
      </c>
      <c r="C47" s="55" t="s">
        <v>227</v>
      </c>
      <c r="D47" s="56">
        <v>9681</v>
      </c>
      <c r="E47" s="56">
        <v>1775</v>
      </c>
      <c r="F47" s="57">
        <f t="shared" si="1"/>
        <v>7906</v>
      </c>
      <c r="G47" s="72"/>
      <c r="H47" s="72"/>
      <c r="I47" s="72"/>
      <c r="J47" s="231"/>
      <c r="K47" s="72"/>
      <c r="L47" s="72"/>
      <c r="M47" s="72"/>
      <c r="N47" s="72"/>
    </row>
    <row r="48" spans="2:14" x14ac:dyDescent="0.2">
      <c r="B48" s="54">
        <v>7</v>
      </c>
      <c r="C48" s="55" t="s">
        <v>234</v>
      </c>
      <c r="D48" s="56">
        <v>82508</v>
      </c>
      <c r="E48" s="56">
        <v>0</v>
      </c>
      <c r="F48" s="57">
        <f t="shared" si="1"/>
        <v>82508</v>
      </c>
      <c r="G48" s="72"/>
      <c r="H48" s="72"/>
      <c r="I48" s="72"/>
      <c r="J48" s="231"/>
      <c r="K48" s="72"/>
      <c r="L48" s="72"/>
      <c r="M48" s="72"/>
      <c r="N48" s="72"/>
    </row>
    <row r="49" spans="2:14" x14ac:dyDescent="0.2">
      <c r="B49" s="54">
        <v>8</v>
      </c>
      <c r="C49" s="55" t="s">
        <v>228</v>
      </c>
      <c r="D49" s="56">
        <v>13655</v>
      </c>
      <c r="E49" s="56">
        <v>0</v>
      </c>
      <c r="F49" s="57">
        <f t="shared" si="1"/>
        <v>13655</v>
      </c>
      <c r="G49" s="72"/>
      <c r="H49" s="72"/>
      <c r="I49" s="72"/>
      <c r="J49" s="231"/>
      <c r="K49" s="72"/>
      <c r="L49" s="72"/>
      <c r="M49" s="72"/>
      <c r="N49" s="72"/>
    </row>
    <row r="50" spans="2:14" x14ac:dyDescent="0.2">
      <c r="B50" s="54">
        <v>9</v>
      </c>
      <c r="C50" s="55" t="s">
        <v>229</v>
      </c>
      <c r="D50" s="56">
        <v>9431</v>
      </c>
      <c r="E50" s="56">
        <v>0</v>
      </c>
      <c r="F50" s="57">
        <f t="shared" si="1"/>
        <v>9431</v>
      </c>
      <c r="G50" s="72"/>
      <c r="H50" s="72"/>
      <c r="I50" s="72"/>
      <c r="J50" s="222"/>
      <c r="K50" s="222"/>
      <c r="L50" s="222"/>
      <c r="M50" s="222"/>
      <c r="N50" s="222"/>
    </row>
    <row r="51" spans="2:14" x14ac:dyDescent="0.2">
      <c r="B51" s="54">
        <v>10</v>
      </c>
      <c r="C51" s="55" t="s">
        <v>230</v>
      </c>
      <c r="D51" s="56">
        <v>115672</v>
      </c>
      <c r="E51" s="56">
        <v>0</v>
      </c>
      <c r="F51" s="57">
        <f t="shared" si="1"/>
        <v>115672</v>
      </c>
      <c r="G51" s="72"/>
      <c r="H51" s="72"/>
      <c r="I51" s="72"/>
      <c r="J51" s="222"/>
      <c r="K51" s="222"/>
      <c r="L51" s="222"/>
      <c r="M51" s="222"/>
      <c r="N51" s="222"/>
    </row>
    <row r="52" spans="2:14" x14ac:dyDescent="0.2">
      <c r="B52" s="54">
        <v>11</v>
      </c>
      <c r="C52" s="55" t="s">
        <v>231</v>
      </c>
      <c r="D52" s="56">
        <v>115399</v>
      </c>
      <c r="E52" s="56">
        <v>0</v>
      </c>
      <c r="F52" s="57">
        <f t="shared" si="1"/>
        <v>115399</v>
      </c>
      <c r="G52" s="222"/>
      <c r="H52" s="222"/>
      <c r="I52" s="222"/>
      <c r="J52" s="222"/>
      <c r="K52" s="222"/>
      <c r="L52" s="222"/>
      <c r="M52" s="222"/>
      <c r="N52" s="222"/>
    </row>
    <row r="53" spans="2:14" x14ac:dyDescent="0.2">
      <c r="B53" s="54">
        <v>12</v>
      </c>
      <c r="C53" s="55" t="s">
        <v>232</v>
      </c>
      <c r="D53" s="56">
        <v>2628</v>
      </c>
      <c r="E53" s="56">
        <v>0</v>
      </c>
      <c r="F53" s="57">
        <f t="shared" ref="F53" si="2">D53-E53</f>
        <v>2628</v>
      </c>
      <c r="G53" s="222"/>
      <c r="H53" s="222"/>
      <c r="I53" s="222"/>
      <c r="J53" s="222"/>
      <c r="K53" s="222"/>
      <c r="L53" s="222"/>
      <c r="M53" s="222"/>
      <c r="N53" s="222"/>
    </row>
    <row r="54" spans="2:14" x14ac:dyDescent="0.2">
      <c r="B54" s="54">
        <v>13</v>
      </c>
      <c r="C54" s="55"/>
      <c r="D54" s="56"/>
      <c r="E54" s="56"/>
      <c r="F54" s="57">
        <f t="shared" si="1"/>
        <v>0</v>
      </c>
      <c r="G54" s="222"/>
      <c r="H54" s="222"/>
      <c r="I54" s="222"/>
      <c r="J54" s="222"/>
      <c r="K54" s="222"/>
      <c r="L54" s="222"/>
      <c r="M54" s="222"/>
      <c r="N54" s="222"/>
    </row>
    <row r="55" spans="2:14" x14ac:dyDescent="0.2">
      <c r="B55" s="54">
        <v>14</v>
      </c>
      <c r="C55" s="55"/>
      <c r="D55" s="56"/>
      <c r="E55" s="56"/>
      <c r="F55" s="57">
        <f t="shared" si="1"/>
        <v>0</v>
      </c>
      <c r="G55" s="222"/>
      <c r="H55" s="222"/>
      <c r="I55" s="222"/>
      <c r="J55" s="222"/>
      <c r="K55" s="222"/>
      <c r="L55" s="222"/>
      <c r="M55" s="222"/>
      <c r="N55" s="222"/>
    </row>
    <row r="56" spans="2:14" ht="13.5" thickBot="1" x14ac:dyDescent="0.25">
      <c r="B56" s="54">
        <v>15</v>
      </c>
      <c r="C56" s="55"/>
      <c r="D56" s="56"/>
      <c r="E56" s="56"/>
      <c r="F56" s="59">
        <f t="shared" si="1"/>
        <v>0</v>
      </c>
      <c r="G56" s="222"/>
      <c r="H56" s="222"/>
      <c r="I56" s="222"/>
      <c r="J56" s="222"/>
      <c r="K56" s="222"/>
      <c r="L56" s="222"/>
      <c r="M56" s="222"/>
      <c r="N56" s="222"/>
    </row>
    <row r="57" spans="2:14" ht="16.5" thickBot="1" x14ac:dyDescent="0.3">
      <c r="B57" s="69">
        <v>16</v>
      </c>
      <c r="C57" s="60" t="s">
        <v>40</v>
      </c>
      <c r="D57" s="61">
        <f>SUM(D42:D56)</f>
        <v>384250</v>
      </c>
      <c r="E57" s="61">
        <f>SUM(E42:E56)</f>
        <v>4775</v>
      </c>
      <c r="F57" s="62">
        <f t="shared" si="1"/>
        <v>379475</v>
      </c>
      <c r="G57" s="222"/>
      <c r="H57" s="222"/>
      <c r="I57" s="222"/>
      <c r="J57" s="222"/>
      <c r="K57" s="222"/>
      <c r="L57" s="222"/>
      <c r="M57" s="222"/>
      <c r="N57" s="222"/>
    </row>
    <row r="58" spans="2:14" ht="15.75" x14ac:dyDescent="0.25">
      <c r="B58" s="222"/>
      <c r="C58" s="64"/>
      <c r="D58" s="63"/>
      <c r="E58" s="63"/>
      <c r="F58" s="63"/>
      <c r="G58" s="222"/>
      <c r="H58" s="222"/>
      <c r="I58" s="222"/>
      <c r="J58" s="222"/>
      <c r="K58" s="222"/>
      <c r="L58" s="222"/>
      <c r="M58" s="222"/>
      <c r="N58" s="222"/>
    </row>
    <row r="59" spans="2:14" ht="15.75" x14ac:dyDescent="0.25">
      <c r="B59" s="222"/>
      <c r="C59" s="64"/>
      <c r="D59" s="63"/>
      <c r="E59" s="63"/>
      <c r="F59" s="63"/>
      <c r="G59" s="222"/>
      <c r="H59" s="222"/>
      <c r="I59" s="222"/>
      <c r="J59" s="222"/>
      <c r="K59" s="222"/>
      <c r="L59" s="222"/>
      <c r="M59" s="222"/>
      <c r="N59" s="222"/>
    </row>
    <row r="60" spans="2:14" ht="15.75" x14ac:dyDescent="0.25">
      <c r="B60" s="222"/>
      <c r="C60" s="64"/>
      <c r="D60" s="63"/>
      <c r="E60" s="63"/>
      <c r="F60" s="63"/>
      <c r="G60" s="222"/>
      <c r="H60" s="222"/>
      <c r="I60" s="222"/>
      <c r="J60" s="222"/>
      <c r="K60" s="222"/>
      <c r="L60" s="222"/>
      <c r="M60" s="222"/>
      <c r="N60" s="222"/>
    </row>
    <row r="61" spans="2:14" ht="15.75" x14ac:dyDescent="0.25">
      <c r="B61" s="222"/>
      <c r="C61" s="64"/>
      <c r="D61" s="63"/>
      <c r="E61" s="63"/>
      <c r="F61" s="63"/>
      <c r="G61" s="222"/>
      <c r="H61" s="222"/>
      <c r="I61" s="222"/>
      <c r="J61" s="222"/>
      <c r="K61" s="222"/>
      <c r="L61" s="222"/>
      <c r="M61" s="222"/>
      <c r="N61" s="222"/>
    </row>
    <row r="62" spans="2:14" ht="15.75" x14ac:dyDescent="0.25">
      <c r="B62" s="222"/>
      <c r="C62" s="64"/>
      <c r="D62" s="63"/>
      <c r="E62" s="63"/>
      <c r="F62" s="63"/>
      <c r="G62" s="222"/>
      <c r="H62" s="222"/>
      <c r="I62" s="222"/>
      <c r="J62" s="222"/>
      <c r="K62" s="222"/>
      <c r="L62" s="222"/>
      <c r="M62" s="222"/>
      <c r="N62" s="222"/>
    </row>
    <row r="63" spans="2:14" ht="15.75" x14ac:dyDescent="0.25">
      <c r="B63" s="371"/>
      <c r="C63" s="64"/>
      <c r="D63" s="63"/>
      <c r="E63" s="63"/>
      <c r="F63" s="63"/>
      <c r="G63" s="371"/>
      <c r="H63" s="371"/>
      <c r="I63" s="371"/>
      <c r="J63" s="371"/>
      <c r="K63" s="371"/>
      <c r="L63" s="371"/>
      <c r="M63" s="371"/>
      <c r="N63" s="371"/>
    </row>
    <row r="64" spans="2:14" ht="15.75" x14ac:dyDescent="0.25">
      <c r="B64" s="222"/>
      <c r="C64" s="64"/>
      <c r="D64" s="63"/>
      <c r="E64" s="63"/>
      <c r="F64" s="63"/>
      <c r="G64" s="222"/>
      <c r="H64" s="222"/>
      <c r="I64" s="222"/>
      <c r="J64" s="222"/>
      <c r="K64" s="222"/>
      <c r="L64" s="222"/>
      <c r="M64" s="222"/>
      <c r="N64" s="222"/>
    </row>
    <row r="65" spans="2:14" ht="13.5" thickBot="1" x14ac:dyDescent="0.25">
      <c r="B65" s="45"/>
      <c r="C65" s="45"/>
      <c r="D65" s="45"/>
      <c r="E65" s="45"/>
      <c r="F65" s="45"/>
      <c r="G65" s="222"/>
      <c r="H65" s="222"/>
      <c r="I65" s="222"/>
      <c r="J65" s="222"/>
      <c r="K65" s="222"/>
      <c r="L65" s="222"/>
      <c r="M65" s="222"/>
      <c r="N65" s="222"/>
    </row>
    <row r="66" spans="2:14" ht="63" x14ac:dyDescent="0.2">
      <c r="B66" s="50" t="s">
        <v>147</v>
      </c>
      <c r="C66" s="51" t="s">
        <v>38</v>
      </c>
      <c r="D66" s="52" t="s">
        <v>12</v>
      </c>
      <c r="E66" s="52" t="s">
        <v>23</v>
      </c>
      <c r="F66" s="53" t="s">
        <v>39</v>
      </c>
      <c r="G66" s="221"/>
      <c r="H66" s="221"/>
      <c r="I66" s="221"/>
      <c r="J66" s="221"/>
      <c r="K66" s="221"/>
      <c r="L66" s="221"/>
      <c r="M66" s="221"/>
      <c r="N66" s="221"/>
    </row>
    <row r="67" spans="2:14" x14ac:dyDescent="0.2">
      <c r="B67" s="54">
        <v>1</v>
      </c>
      <c r="C67" s="55" t="s">
        <v>235</v>
      </c>
      <c r="D67" s="56">
        <v>34515</v>
      </c>
      <c r="E67" s="56">
        <v>0</v>
      </c>
      <c r="F67" s="57">
        <f>D67-E67</f>
        <v>34515</v>
      </c>
      <c r="G67" s="231"/>
      <c r="H67" s="231"/>
      <c r="I67" s="231"/>
      <c r="J67" s="231"/>
      <c r="K67" s="231"/>
      <c r="L67" s="231"/>
      <c r="M67" s="231"/>
      <c r="N67" s="231"/>
    </row>
    <row r="68" spans="2:14" x14ac:dyDescent="0.2">
      <c r="B68" s="54">
        <v>2</v>
      </c>
      <c r="C68" s="55" t="s">
        <v>236</v>
      </c>
      <c r="D68" s="56">
        <v>850</v>
      </c>
      <c r="E68" s="56">
        <v>0</v>
      </c>
      <c r="F68" s="57">
        <f t="shared" ref="F68:F82" si="3">D68-E68</f>
        <v>850</v>
      </c>
      <c r="G68" s="71"/>
      <c r="H68" s="71"/>
      <c r="I68" s="71"/>
      <c r="J68" s="222"/>
      <c r="K68" s="71"/>
      <c r="L68" s="71"/>
      <c r="M68" s="71"/>
      <c r="N68" s="71"/>
    </row>
    <row r="69" spans="2:14" x14ac:dyDescent="0.2">
      <c r="B69" s="54">
        <v>3</v>
      </c>
      <c r="C69" s="55"/>
      <c r="D69" s="56"/>
      <c r="E69" s="56"/>
      <c r="F69" s="57">
        <f t="shared" si="3"/>
        <v>0</v>
      </c>
      <c r="G69" s="72"/>
      <c r="H69" s="72"/>
      <c r="I69" s="72"/>
      <c r="J69" s="222"/>
      <c r="K69" s="72"/>
      <c r="L69" s="72"/>
      <c r="M69" s="72"/>
      <c r="N69" s="72"/>
    </row>
    <row r="70" spans="2:14" x14ac:dyDescent="0.2">
      <c r="B70" s="54">
        <v>4</v>
      </c>
      <c r="C70" s="55"/>
      <c r="D70" s="56"/>
      <c r="E70" s="56"/>
      <c r="F70" s="57">
        <f t="shared" si="3"/>
        <v>0</v>
      </c>
      <c r="G70" s="72"/>
      <c r="H70" s="72"/>
      <c r="I70" s="72"/>
      <c r="J70" s="222"/>
      <c r="K70" s="72"/>
      <c r="L70" s="72"/>
      <c r="M70" s="72"/>
      <c r="N70" s="72"/>
    </row>
    <row r="71" spans="2:14" x14ac:dyDescent="0.2">
      <c r="B71" s="54">
        <v>5</v>
      </c>
      <c r="C71" s="55"/>
      <c r="D71" s="56"/>
      <c r="E71" s="56"/>
      <c r="F71" s="57">
        <f t="shared" si="3"/>
        <v>0</v>
      </c>
      <c r="G71" s="72"/>
      <c r="H71" s="72"/>
      <c r="I71" s="72"/>
      <c r="J71" s="222"/>
      <c r="K71" s="72"/>
      <c r="L71" s="72"/>
      <c r="M71" s="72"/>
      <c r="N71" s="72"/>
    </row>
    <row r="72" spans="2:14" x14ac:dyDescent="0.2">
      <c r="B72" s="54">
        <v>6</v>
      </c>
      <c r="C72" s="55"/>
      <c r="D72" s="56"/>
      <c r="E72" s="56"/>
      <c r="F72" s="57">
        <f t="shared" si="3"/>
        <v>0</v>
      </c>
      <c r="G72" s="72"/>
      <c r="H72" s="72"/>
      <c r="I72" s="72"/>
      <c r="J72" s="222"/>
      <c r="K72" s="72"/>
      <c r="L72" s="72"/>
      <c r="M72" s="72"/>
      <c r="N72" s="72"/>
    </row>
    <row r="73" spans="2:14" x14ac:dyDescent="0.2">
      <c r="B73" s="54">
        <v>7</v>
      </c>
      <c r="C73" s="55"/>
      <c r="D73" s="56"/>
      <c r="E73" s="56"/>
      <c r="F73" s="57">
        <f t="shared" si="3"/>
        <v>0</v>
      </c>
      <c r="G73" s="72"/>
      <c r="H73" s="72"/>
      <c r="I73" s="72"/>
      <c r="J73" s="222"/>
      <c r="K73" s="72"/>
      <c r="L73" s="72"/>
      <c r="M73" s="72"/>
      <c r="N73" s="72"/>
    </row>
    <row r="74" spans="2:14" x14ac:dyDescent="0.2">
      <c r="B74" s="54">
        <v>8</v>
      </c>
      <c r="C74" s="55"/>
      <c r="D74" s="56"/>
      <c r="E74" s="56"/>
      <c r="F74" s="57">
        <f t="shared" si="3"/>
        <v>0</v>
      </c>
      <c r="G74" s="231"/>
      <c r="H74" s="231"/>
      <c r="I74" s="231"/>
      <c r="J74" s="231"/>
      <c r="K74" s="231"/>
      <c r="L74" s="231"/>
      <c r="M74" s="231"/>
      <c r="N74" s="231"/>
    </row>
    <row r="75" spans="2:14" x14ac:dyDescent="0.2">
      <c r="B75" s="54">
        <v>9</v>
      </c>
      <c r="C75" s="55"/>
      <c r="D75" s="56"/>
      <c r="E75" s="56"/>
      <c r="F75" s="57">
        <f t="shared" si="3"/>
        <v>0</v>
      </c>
      <c r="G75" s="231"/>
      <c r="H75" s="231"/>
      <c r="I75" s="231"/>
      <c r="J75" s="231"/>
      <c r="K75" s="231"/>
      <c r="L75" s="231"/>
      <c r="M75" s="231"/>
      <c r="N75" s="231"/>
    </row>
    <row r="76" spans="2:14" x14ac:dyDescent="0.2">
      <c r="B76" s="54">
        <v>10</v>
      </c>
      <c r="C76" s="55"/>
      <c r="D76" s="56"/>
      <c r="E76" s="56"/>
      <c r="F76" s="57">
        <f t="shared" si="3"/>
        <v>0</v>
      </c>
      <c r="G76" s="231"/>
      <c r="H76" s="231"/>
      <c r="I76" s="231"/>
      <c r="J76" s="231"/>
      <c r="K76" s="231"/>
      <c r="L76" s="231"/>
      <c r="M76" s="231"/>
      <c r="N76" s="231"/>
    </row>
    <row r="77" spans="2:14" x14ac:dyDescent="0.2">
      <c r="B77" s="54">
        <v>11</v>
      </c>
      <c r="C77" s="55"/>
      <c r="D77" s="56"/>
      <c r="E77" s="56"/>
      <c r="F77" s="57">
        <f t="shared" si="3"/>
        <v>0</v>
      </c>
      <c r="G77" s="231"/>
      <c r="H77" s="231"/>
      <c r="I77" s="231"/>
      <c r="J77" s="231"/>
      <c r="K77" s="231"/>
      <c r="L77" s="231"/>
      <c r="M77" s="231"/>
      <c r="N77" s="231"/>
    </row>
    <row r="78" spans="2:14" x14ac:dyDescent="0.2">
      <c r="B78" s="54">
        <v>12</v>
      </c>
      <c r="C78" s="55"/>
      <c r="D78" s="56"/>
      <c r="E78" s="56"/>
      <c r="F78" s="57">
        <f t="shared" si="3"/>
        <v>0</v>
      </c>
      <c r="G78" s="231"/>
      <c r="H78" s="231"/>
      <c r="I78" s="231"/>
      <c r="J78" s="231"/>
      <c r="K78" s="231"/>
      <c r="L78" s="231"/>
      <c r="M78" s="231"/>
      <c r="N78" s="231"/>
    </row>
    <row r="79" spans="2:14" x14ac:dyDescent="0.2">
      <c r="B79" s="54">
        <v>13</v>
      </c>
      <c r="C79" s="55"/>
      <c r="D79" s="56"/>
      <c r="E79" s="56"/>
      <c r="F79" s="57">
        <f t="shared" si="3"/>
        <v>0</v>
      </c>
      <c r="G79" s="45"/>
      <c r="H79" s="45"/>
      <c r="I79" s="45"/>
      <c r="J79" s="45"/>
      <c r="K79" s="45"/>
      <c r="L79" s="45"/>
      <c r="M79" s="45"/>
      <c r="N79" s="45"/>
    </row>
    <row r="80" spans="2:14" x14ac:dyDescent="0.2">
      <c r="B80" s="54">
        <v>14</v>
      </c>
      <c r="C80" s="55"/>
      <c r="D80" s="56"/>
      <c r="E80" s="56"/>
      <c r="F80" s="57">
        <f t="shared" si="3"/>
        <v>0</v>
      </c>
      <c r="G80" s="45"/>
      <c r="H80" s="45"/>
      <c r="I80" s="45"/>
      <c r="J80" s="45"/>
      <c r="K80" s="45"/>
      <c r="L80" s="45"/>
      <c r="M80" s="45"/>
      <c r="N80" s="45"/>
    </row>
    <row r="81" spans="2:14" ht="13.5" thickBot="1" x14ac:dyDescent="0.25">
      <c r="B81" s="54">
        <v>15</v>
      </c>
      <c r="C81" s="55"/>
      <c r="D81" s="56"/>
      <c r="E81" s="56"/>
      <c r="F81" s="59">
        <f t="shared" si="3"/>
        <v>0</v>
      </c>
      <c r="G81" s="45"/>
      <c r="H81" s="45"/>
      <c r="I81" s="45"/>
      <c r="J81" s="45"/>
      <c r="K81" s="45"/>
      <c r="L81" s="45"/>
      <c r="M81" s="45"/>
      <c r="N81" s="45"/>
    </row>
    <row r="82" spans="2:14" ht="16.5" thickBot="1" x14ac:dyDescent="0.3">
      <c r="B82" s="69">
        <v>16</v>
      </c>
      <c r="C82" s="60" t="s">
        <v>41</v>
      </c>
      <c r="D82" s="61">
        <f>SUM(D67:D81)</f>
        <v>35365</v>
      </c>
      <c r="E82" s="61">
        <f>SUM(E67:E81)</f>
        <v>0</v>
      </c>
      <c r="F82" s="62">
        <f t="shared" si="3"/>
        <v>35365</v>
      </c>
      <c r="G82" s="45"/>
      <c r="H82" s="45"/>
      <c r="I82" s="45"/>
      <c r="J82" s="45"/>
      <c r="K82" s="45"/>
      <c r="L82" s="45"/>
      <c r="M82" s="45"/>
      <c r="N82" s="45"/>
    </row>
  </sheetData>
  <mergeCells count="6">
    <mergeCell ref="G11:I11"/>
    <mergeCell ref="K11:N11"/>
    <mergeCell ref="G13:I13"/>
    <mergeCell ref="K13:N13"/>
    <mergeCell ref="G12:I12"/>
    <mergeCell ref="K12:N12"/>
  </mergeCells>
  <pageMargins left="0" right="0" top="0" bottom="0" header="0.3" footer="0.3"/>
  <pageSetup scale="42"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pageSetUpPr fitToPage="1"/>
  </sheetPr>
  <dimension ref="B1:O31"/>
  <sheetViews>
    <sheetView topLeftCell="A25" workbookViewId="0">
      <selection activeCell="D19" sqref="D19"/>
    </sheetView>
  </sheetViews>
  <sheetFormatPr defaultRowHeight="12.75" x14ac:dyDescent="0.2"/>
  <cols>
    <col min="1" max="1" width="4" style="14" customWidth="1"/>
    <col min="2" max="2" width="8" style="14" customWidth="1"/>
    <col min="3" max="3" width="90.7109375" style="14" customWidth="1"/>
    <col min="4" max="4" width="16" style="14" customWidth="1"/>
    <col min="5" max="5" width="15.85546875" style="14" customWidth="1"/>
    <col min="6" max="6" width="3.7109375" style="14" customWidth="1"/>
    <col min="7" max="10" width="13.7109375" style="14" customWidth="1"/>
    <col min="11" max="11" width="5.7109375" style="14" customWidth="1"/>
    <col min="12" max="14" width="13.7109375" style="14" customWidth="1"/>
    <col min="15" max="15" width="16.5703125" style="14" customWidth="1"/>
    <col min="16" max="16384" width="9.140625" style="14"/>
  </cols>
  <sheetData>
    <row r="1" spans="2:15" x14ac:dyDescent="0.2">
      <c r="B1" s="17"/>
      <c r="C1" s="15"/>
    </row>
    <row r="2" spans="2:15" ht="25.5" x14ac:dyDescent="0.35">
      <c r="B2" s="44" t="s">
        <v>44</v>
      </c>
      <c r="C2" s="46"/>
      <c r="D2" s="47" t="s">
        <v>42</v>
      </c>
      <c r="E2" s="48" t="s">
        <v>43</v>
      </c>
      <c r="F2" s="45"/>
      <c r="G2" s="45"/>
      <c r="H2" s="45"/>
      <c r="I2" s="45"/>
      <c r="J2" s="45"/>
      <c r="K2" s="45"/>
      <c r="L2" s="45"/>
      <c r="M2" s="45"/>
      <c r="N2" s="45"/>
      <c r="O2" s="45"/>
    </row>
    <row r="3" spans="2:15" x14ac:dyDescent="0.2">
      <c r="B3" s="45"/>
      <c r="C3" s="45"/>
      <c r="D3" s="45"/>
      <c r="E3" s="45"/>
      <c r="F3" s="45"/>
      <c r="G3" s="45"/>
      <c r="H3" s="45"/>
      <c r="I3" s="45"/>
      <c r="J3" s="45"/>
      <c r="K3" s="45"/>
      <c r="L3" s="45"/>
      <c r="M3" s="45"/>
      <c r="N3" s="45"/>
      <c r="O3" s="45"/>
    </row>
    <row r="4" spans="2:15" x14ac:dyDescent="0.2">
      <c r="B4" s="45"/>
      <c r="C4" s="45"/>
      <c r="D4" s="45"/>
      <c r="E4" s="45"/>
      <c r="F4" s="45"/>
      <c r="G4" s="45"/>
      <c r="H4" s="45"/>
      <c r="I4" s="45"/>
      <c r="J4" s="45"/>
      <c r="K4" s="45"/>
      <c r="L4" s="45"/>
      <c r="M4" s="45"/>
      <c r="N4" s="45"/>
      <c r="O4" s="45"/>
    </row>
    <row r="5" spans="2:15" x14ac:dyDescent="0.2">
      <c r="B5" s="45"/>
      <c r="C5" s="45"/>
      <c r="D5" s="45"/>
      <c r="E5" s="45"/>
      <c r="F5" s="45"/>
      <c r="G5" s="45"/>
      <c r="H5" s="45"/>
      <c r="I5" s="45"/>
      <c r="J5" s="45"/>
      <c r="K5" s="45"/>
      <c r="L5" s="45"/>
      <c r="M5" s="45"/>
      <c r="N5" s="45"/>
      <c r="O5" s="45"/>
    </row>
    <row r="6" spans="2:15" x14ac:dyDescent="0.2">
      <c r="B6" s="45"/>
      <c r="C6" s="45"/>
      <c r="D6" s="45"/>
      <c r="E6" s="45"/>
      <c r="F6" s="45"/>
      <c r="G6" s="45"/>
      <c r="H6" s="45"/>
      <c r="I6" s="45"/>
      <c r="J6" s="45"/>
      <c r="K6" s="45"/>
      <c r="L6" s="45"/>
      <c r="M6" s="45"/>
      <c r="N6" s="45"/>
      <c r="O6" s="45"/>
    </row>
    <row r="7" spans="2:15" x14ac:dyDescent="0.2">
      <c r="B7" s="45"/>
      <c r="C7" s="45"/>
      <c r="D7" s="45"/>
      <c r="E7" s="45"/>
      <c r="F7" s="45"/>
      <c r="G7" s="45"/>
      <c r="H7" s="45"/>
      <c r="I7" s="45"/>
      <c r="J7" s="45"/>
      <c r="K7" s="45"/>
      <c r="L7" s="45"/>
      <c r="M7" s="45"/>
      <c r="N7" s="45"/>
      <c r="O7" s="45"/>
    </row>
    <row r="8" spans="2:15" x14ac:dyDescent="0.2">
      <c r="B8" s="45"/>
      <c r="C8" s="45"/>
      <c r="D8" s="45"/>
      <c r="E8" s="45"/>
      <c r="F8" s="45"/>
      <c r="G8" s="45"/>
      <c r="H8" s="45"/>
      <c r="I8" s="45"/>
      <c r="J8" s="45"/>
      <c r="K8" s="45"/>
      <c r="L8" s="45"/>
      <c r="M8" s="45"/>
      <c r="N8" s="45"/>
      <c r="O8" s="45"/>
    </row>
    <row r="9" spans="2:15" x14ac:dyDescent="0.2">
      <c r="B9" s="45"/>
      <c r="C9" s="45"/>
      <c r="D9" s="45"/>
      <c r="E9" s="45"/>
      <c r="F9" s="45"/>
      <c r="G9" s="45"/>
      <c r="H9" s="45"/>
      <c r="I9" s="45"/>
      <c r="J9" s="45"/>
      <c r="K9" s="45"/>
      <c r="L9" s="45"/>
      <c r="M9" s="45"/>
      <c r="N9" s="45"/>
      <c r="O9" s="45"/>
    </row>
    <row r="10" spans="2:15" x14ac:dyDescent="0.2">
      <c r="B10" s="45"/>
      <c r="C10" s="45"/>
      <c r="D10" s="45"/>
      <c r="E10" s="45"/>
      <c r="F10" s="45"/>
      <c r="G10" s="45"/>
      <c r="H10" s="45"/>
      <c r="I10" s="45"/>
      <c r="J10" s="45"/>
      <c r="K10" s="45"/>
      <c r="L10" s="45"/>
      <c r="M10" s="45"/>
      <c r="N10" s="45"/>
      <c r="O10" s="45"/>
    </row>
    <row r="11" spans="2:15" x14ac:dyDescent="0.2">
      <c r="B11" s="49"/>
      <c r="C11" s="45"/>
      <c r="D11" s="45"/>
      <c r="E11" s="45"/>
      <c r="F11" s="45"/>
      <c r="G11" s="45"/>
      <c r="H11" s="45"/>
      <c r="I11" s="45"/>
      <c r="J11" s="45"/>
      <c r="K11" s="45"/>
      <c r="L11" s="45"/>
      <c r="M11" s="45"/>
      <c r="N11" s="45"/>
      <c r="O11" s="45"/>
    </row>
    <row r="12" spans="2:15" ht="13.5" thickBot="1" x14ac:dyDescent="0.25">
      <c r="B12" s="45"/>
      <c r="C12" s="45"/>
      <c r="D12" s="45"/>
      <c r="E12" s="45"/>
      <c r="F12" s="45"/>
      <c r="G12" s="45"/>
      <c r="H12" s="45"/>
      <c r="I12" s="45"/>
      <c r="J12" s="45"/>
      <c r="K12" s="45"/>
      <c r="L12" s="45"/>
      <c r="M12" s="45"/>
      <c r="N12" s="45"/>
      <c r="O12" s="45"/>
    </row>
    <row r="13" spans="2:15" ht="43.5" customHeight="1" thickBot="1" x14ac:dyDescent="0.25">
      <c r="B13" s="81" t="s">
        <v>147</v>
      </c>
      <c r="C13" s="82" t="s">
        <v>158</v>
      </c>
      <c r="D13" s="83" t="s">
        <v>45</v>
      </c>
      <c r="E13" s="84" t="s">
        <v>46</v>
      </c>
      <c r="F13" s="45"/>
      <c r="G13" s="395"/>
      <c r="H13" s="395"/>
      <c r="I13" s="395"/>
      <c r="J13" s="395"/>
      <c r="K13" s="395"/>
      <c r="L13" s="395"/>
      <c r="M13" s="395"/>
      <c r="N13" s="395"/>
      <c r="O13" s="395"/>
    </row>
    <row r="14" spans="2:15" x14ac:dyDescent="0.2">
      <c r="B14" s="77">
        <v>1</v>
      </c>
      <c r="C14" s="78" t="s">
        <v>47</v>
      </c>
      <c r="D14" s="79">
        <v>75</v>
      </c>
      <c r="E14" s="80">
        <v>124131</v>
      </c>
      <c r="F14" s="45"/>
      <c r="G14" s="63"/>
      <c r="H14" s="63"/>
      <c r="I14" s="63"/>
      <c r="J14" s="63"/>
      <c r="K14" s="63"/>
      <c r="L14" s="63"/>
      <c r="M14" s="63"/>
      <c r="N14" s="63"/>
      <c r="O14" s="63"/>
    </row>
    <row r="15" spans="2:15" x14ac:dyDescent="0.2">
      <c r="B15" s="68">
        <v>2</v>
      </c>
      <c r="C15" s="55" t="s">
        <v>48</v>
      </c>
      <c r="D15" s="56"/>
      <c r="E15" s="65"/>
      <c r="F15" s="45"/>
      <c r="G15" s="396"/>
      <c r="H15" s="396"/>
      <c r="I15" s="396"/>
      <c r="J15" s="396"/>
      <c r="K15" s="222"/>
      <c r="L15" s="396"/>
      <c r="M15" s="396"/>
      <c r="N15" s="396"/>
      <c r="O15" s="396"/>
    </row>
    <row r="16" spans="2:15" x14ac:dyDescent="0.2">
      <c r="B16" s="68">
        <v>3</v>
      </c>
      <c r="C16" s="55" t="s">
        <v>49</v>
      </c>
      <c r="D16" s="56"/>
      <c r="E16" s="65"/>
      <c r="F16" s="45"/>
      <c r="G16" s="394"/>
      <c r="H16" s="394"/>
      <c r="I16" s="394"/>
      <c r="J16" s="394"/>
      <c r="K16" s="222"/>
      <c r="L16" s="394"/>
      <c r="M16" s="394"/>
      <c r="N16" s="394"/>
      <c r="O16" s="394"/>
    </row>
    <row r="17" spans="2:15" x14ac:dyDescent="0.2">
      <c r="B17" s="68">
        <v>4</v>
      </c>
      <c r="C17" s="55" t="s">
        <v>50</v>
      </c>
      <c r="D17" s="56"/>
      <c r="E17" s="65"/>
      <c r="F17" s="45"/>
      <c r="G17" s="393"/>
      <c r="H17" s="393"/>
      <c r="I17" s="393"/>
      <c r="J17" s="393"/>
      <c r="K17" s="222"/>
      <c r="L17" s="394"/>
      <c r="M17" s="394"/>
      <c r="N17" s="394"/>
      <c r="O17" s="394"/>
    </row>
    <row r="18" spans="2:15" x14ac:dyDescent="0.2">
      <c r="B18" s="68">
        <v>5</v>
      </c>
      <c r="C18" s="55" t="s">
        <v>51</v>
      </c>
      <c r="D18" s="56">
        <v>59</v>
      </c>
      <c r="E18" s="65">
        <v>513691</v>
      </c>
      <c r="F18" s="45"/>
      <c r="G18" s="232"/>
      <c r="H18" s="232"/>
      <c r="I18" s="232"/>
      <c r="J18" s="232"/>
      <c r="K18" s="222"/>
      <c r="L18" s="222"/>
      <c r="M18" s="222"/>
      <c r="N18" s="222"/>
      <c r="O18" s="222"/>
    </row>
    <row r="19" spans="2:15" x14ac:dyDescent="0.2">
      <c r="B19" s="233">
        <v>6</v>
      </c>
      <c r="C19" s="213" t="s">
        <v>134</v>
      </c>
      <c r="D19" s="66"/>
      <c r="E19" s="65"/>
      <c r="F19" s="45"/>
      <c r="G19" s="394"/>
      <c r="H19" s="394"/>
      <c r="I19" s="394"/>
      <c r="J19" s="394"/>
      <c r="K19" s="222"/>
      <c r="L19" s="394"/>
      <c r="M19" s="394"/>
      <c r="N19" s="394"/>
      <c r="O19" s="394"/>
    </row>
    <row r="20" spans="2:15" ht="16.5" thickBot="1" x14ac:dyDescent="0.3">
      <c r="B20" s="69">
        <v>7</v>
      </c>
      <c r="C20" s="60" t="s">
        <v>52</v>
      </c>
      <c r="D20" s="61">
        <f>SUM(D14:D19)</f>
        <v>134</v>
      </c>
      <c r="E20" s="76">
        <f>SUM(E14:E19)</f>
        <v>637822</v>
      </c>
      <c r="F20" s="45"/>
      <c r="G20" s="394"/>
      <c r="H20" s="394"/>
      <c r="I20" s="394"/>
      <c r="J20" s="394"/>
      <c r="K20" s="222"/>
      <c r="L20" s="394"/>
      <c r="M20" s="394"/>
      <c r="N20" s="394"/>
      <c r="O20" s="394"/>
    </row>
    <row r="21" spans="2:15" ht="13.5" customHeight="1" thickBot="1" x14ac:dyDescent="0.25">
      <c r="B21" s="75"/>
      <c r="C21" s="17"/>
      <c r="D21" s="74"/>
      <c r="E21" s="73"/>
      <c r="F21" s="45"/>
      <c r="G21" s="394"/>
      <c r="H21" s="394"/>
      <c r="I21" s="394"/>
      <c r="J21" s="394"/>
      <c r="K21" s="222"/>
      <c r="L21" s="394"/>
      <c r="M21" s="394"/>
      <c r="N21" s="394"/>
      <c r="O21" s="394"/>
    </row>
    <row r="22" spans="2:15" ht="43.5" customHeight="1" thickBot="1" x14ac:dyDescent="0.25">
      <c r="B22" s="81" t="s">
        <v>147</v>
      </c>
      <c r="C22" s="82" t="s">
        <v>23</v>
      </c>
      <c r="D22" s="86"/>
      <c r="E22" s="87" t="s">
        <v>53</v>
      </c>
      <c r="F22" s="45"/>
      <c r="G22" s="394"/>
      <c r="H22" s="394"/>
      <c r="I22" s="394"/>
      <c r="J22" s="394"/>
      <c r="K22" s="222"/>
      <c r="L22" s="394"/>
      <c r="M22" s="394"/>
      <c r="N22" s="394"/>
      <c r="O22" s="394"/>
    </row>
    <row r="23" spans="2:15" x14ac:dyDescent="0.2">
      <c r="B23" s="77">
        <v>7</v>
      </c>
      <c r="C23" s="78" t="s">
        <v>54</v>
      </c>
      <c r="D23" s="85"/>
      <c r="E23" s="80"/>
      <c r="F23" s="45"/>
      <c r="G23" s="392"/>
      <c r="H23" s="392"/>
      <c r="I23" s="392"/>
      <c r="J23" s="392"/>
      <c r="K23" s="58"/>
      <c r="L23" s="58"/>
      <c r="M23" s="58"/>
      <c r="N23" s="58"/>
      <c r="O23" s="58"/>
    </row>
    <row r="24" spans="2:15" x14ac:dyDescent="0.2">
      <c r="B24" s="68">
        <v>8</v>
      </c>
      <c r="C24" s="55" t="s">
        <v>55</v>
      </c>
      <c r="D24" s="66"/>
      <c r="E24" s="65"/>
      <c r="F24" s="45"/>
      <c r="G24" s="45"/>
      <c r="H24" s="45"/>
      <c r="I24" s="45"/>
      <c r="J24" s="45"/>
      <c r="K24" s="45"/>
      <c r="L24" s="45"/>
      <c r="M24" s="45"/>
      <c r="N24" s="45"/>
      <c r="O24" s="45"/>
    </row>
    <row r="25" spans="2:15" x14ac:dyDescent="0.2">
      <c r="B25" s="68">
        <v>9</v>
      </c>
      <c r="C25" s="55" t="s">
        <v>56</v>
      </c>
      <c r="D25" s="66"/>
      <c r="E25" s="65"/>
      <c r="F25" s="45"/>
      <c r="G25" s="45"/>
      <c r="H25" s="45"/>
      <c r="I25" s="45"/>
      <c r="J25" s="45"/>
      <c r="K25" s="45"/>
      <c r="L25" s="45"/>
      <c r="M25" s="45"/>
      <c r="N25" s="45"/>
      <c r="O25" s="45"/>
    </row>
    <row r="26" spans="2:15" x14ac:dyDescent="0.2">
      <c r="B26" s="68">
        <v>10</v>
      </c>
      <c r="C26" s="55" t="s">
        <v>57</v>
      </c>
      <c r="D26" s="66"/>
      <c r="E26" s="65"/>
      <c r="F26" s="45"/>
      <c r="G26" s="45"/>
      <c r="H26" s="45"/>
      <c r="I26" s="45"/>
      <c r="J26" s="45"/>
      <c r="K26" s="45"/>
      <c r="L26" s="45"/>
      <c r="M26" s="45"/>
      <c r="N26" s="45"/>
      <c r="O26" s="45"/>
    </row>
    <row r="27" spans="2:15" ht="16.5" thickBot="1" x14ac:dyDescent="0.3">
      <c r="B27" s="69">
        <v>11</v>
      </c>
      <c r="C27" s="60" t="s">
        <v>58</v>
      </c>
      <c r="D27" s="358"/>
      <c r="E27" s="76">
        <f>SUM(E23:E26)</f>
        <v>0</v>
      </c>
      <c r="F27" s="45"/>
      <c r="G27" s="45"/>
      <c r="H27" s="45"/>
      <c r="I27" s="45"/>
      <c r="J27" s="45"/>
      <c r="K27" s="45"/>
      <c r="L27" s="45"/>
      <c r="M27" s="45"/>
      <c r="N27" s="45"/>
      <c r="O27" s="45"/>
    </row>
    <row r="28" spans="2:15" x14ac:dyDescent="0.2">
      <c r="F28" s="45"/>
      <c r="G28" s="45"/>
      <c r="H28" s="45"/>
      <c r="I28" s="45"/>
      <c r="J28" s="45"/>
      <c r="K28" s="45"/>
      <c r="L28" s="45"/>
      <c r="M28" s="45"/>
      <c r="N28" s="45"/>
      <c r="O28" s="45"/>
    </row>
    <row r="29" spans="2:15" ht="13.5" thickBot="1" x14ac:dyDescent="0.25"/>
    <row r="30" spans="2:15" ht="32.25" thickBot="1" x14ac:dyDescent="0.25">
      <c r="D30" s="83" t="s">
        <v>45</v>
      </c>
      <c r="E30" s="84" t="s">
        <v>46</v>
      </c>
    </row>
    <row r="31" spans="2:15" ht="16.5" thickBot="1" x14ac:dyDescent="0.3">
      <c r="B31" s="359">
        <v>12</v>
      </c>
      <c r="C31" s="360" t="s">
        <v>59</v>
      </c>
      <c r="D31" s="361">
        <f>D20</f>
        <v>134</v>
      </c>
      <c r="E31" s="62">
        <f>E20-E27</f>
        <v>637822</v>
      </c>
    </row>
  </sheetData>
  <mergeCells count="16">
    <mergeCell ref="G13:O13"/>
    <mergeCell ref="G15:J15"/>
    <mergeCell ref="L15:O15"/>
    <mergeCell ref="G16:J16"/>
    <mergeCell ref="L16:O16"/>
    <mergeCell ref="G17:J17"/>
    <mergeCell ref="G22:J22"/>
    <mergeCell ref="L22:O22"/>
    <mergeCell ref="G23:J23"/>
    <mergeCell ref="G19:J19"/>
    <mergeCell ref="L19:O19"/>
    <mergeCell ref="L20:O20"/>
    <mergeCell ref="G21:J21"/>
    <mergeCell ref="L21:O21"/>
    <mergeCell ref="G20:J20"/>
    <mergeCell ref="L17:O17"/>
  </mergeCells>
  <pageMargins left="0.7" right="0.7" top="0.75" bottom="0" header="0.3" footer="0.3"/>
  <pageSetup scale="48"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pageSetUpPr fitToPage="1"/>
  </sheetPr>
  <dimension ref="B2:M52"/>
  <sheetViews>
    <sheetView workbookViewId="0">
      <selection activeCell="D22" sqref="D22"/>
    </sheetView>
  </sheetViews>
  <sheetFormatPr defaultRowHeight="12.75" x14ac:dyDescent="0.2"/>
  <cols>
    <col min="1" max="1" width="3" style="14" customWidth="1"/>
    <col min="2" max="2" width="8" style="14" customWidth="1"/>
    <col min="3" max="3" width="90.7109375" style="14" customWidth="1"/>
    <col min="4" max="5" width="16" style="14" customWidth="1"/>
    <col min="6" max="8" width="13.7109375" style="14" customWidth="1"/>
    <col min="9" max="9" width="5.7109375" style="14" customWidth="1"/>
    <col min="10" max="13" width="13.7109375" style="14" customWidth="1"/>
    <col min="14" max="16384" width="9.140625" style="14"/>
  </cols>
  <sheetData>
    <row r="2" spans="2:13" ht="25.5" x14ac:dyDescent="0.35">
      <c r="B2" s="397" t="s">
        <v>0</v>
      </c>
      <c r="C2" s="397"/>
      <c r="D2" s="47" t="s">
        <v>42</v>
      </c>
      <c r="E2" s="48" t="s">
        <v>43</v>
      </c>
      <c r="F2" s="45"/>
      <c r="G2" s="45"/>
      <c r="H2" s="45"/>
    </row>
    <row r="3" spans="2:13" ht="25.5" x14ac:dyDescent="0.35">
      <c r="B3" s="398" t="s">
        <v>60</v>
      </c>
      <c r="C3" s="398"/>
      <c r="F3" s="45"/>
      <c r="G3" s="45"/>
      <c r="H3" s="45"/>
    </row>
    <row r="4" spans="2:13" x14ac:dyDescent="0.2">
      <c r="B4" s="45"/>
      <c r="C4" s="45"/>
      <c r="D4" s="45"/>
      <c r="E4" s="45"/>
      <c r="F4" s="45"/>
      <c r="G4" s="45"/>
      <c r="H4" s="45"/>
    </row>
    <row r="5" spans="2:13" x14ac:dyDescent="0.2">
      <c r="B5" s="49"/>
      <c r="C5" s="45"/>
      <c r="D5" s="45"/>
      <c r="E5" s="45"/>
      <c r="F5" s="45"/>
      <c r="G5" s="45"/>
      <c r="H5" s="45"/>
    </row>
    <row r="6" spans="2:13" x14ac:dyDescent="0.2">
      <c r="B6" s="45"/>
      <c r="C6" s="45"/>
      <c r="D6" s="45"/>
      <c r="E6" s="45"/>
      <c r="F6" s="45"/>
      <c r="G6" s="45"/>
      <c r="H6" s="45"/>
    </row>
    <row r="7" spans="2:13" x14ac:dyDescent="0.2">
      <c r="B7" s="45"/>
      <c r="C7" s="45"/>
      <c r="D7" s="45"/>
      <c r="E7" s="45"/>
      <c r="F7" s="45"/>
      <c r="G7" s="45"/>
      <c r="H7" s="45"/>
    </row>
    <row r="8" spans="2:13" x14ac:dyDescent="0.2">
      <c r="B8" s="45"/>
      <c r="C8" s="45"/>
      <c r="D8" s="45"/>
      <c r="E8" s="45"/>
      <c r="F8" s="45"/>
      <c r="G8" s="45"/>
      <c r="H8" s="45"/>
    </row>
    <row r="9" spans="2:13" x14ac:dyDescent="0.2">
      <c r="B9" s="45"/>
      <c r="C9" s="45"/>
      <c r="D9" s="45"/>
      <c r="E9" s="45"/>
      <c r="F9" s="45"/>
      <c r="G9" s="45"/>
      <c r="H9" s="45"/>
    </row>
    <row r="10" spans="2:13" ht="14.25" customHeight="1" x14ac:dyDescent="0.2">
      <c r="E10" s="45"/>
      <c r="F10" s="70"/>
      <c r="G10" s="70"/>
      <c r="H10" s="70"/>
      <c r="I10" s="20"/>
      <c r="J10" s="20"/>
      <c r="K10" s="20"/>
      <c r="L10" s="20"/>
      <c r="M10" s="20"/>
    </row>
    <row r="11" spans="2:13" x14ac:dyDescent="0.2">
      <c r="E11" s="45"/>
      <c r="F11" s="63"/>
      <c r="G11" s="63"/>
      <c r="H11" s="63"/>
      <c r="I11" s="17"/>
      <c r="J11" s="17"/>
      <c r="K11" s="17"/>
      <c r="L11" s="17"/>
      <c r="M11" s="17"/>
    </row>
    <row r="12" spans="2:13" x14ac:dyDescent="0.2">
      <c r="E12" s="45"/>
      <c r="F12" s="71"/>
      <c r="G12" s="71"/>
      <c r="H12" s="71"/>
      <c r="I12" s="18"/>
      <c r="J12" s="21"/>
      <c r="K12" s="21"/>
      <c r="L12" s="21"/>
      <c r="M12" s="21"/>
    </row>
    <row r="13" spans="2:13" ht="13.5" thickBot="1" x14ac:dyDescent="0.25">
      <c r="E13" s="45"/>
      <c r="F13" s="72"/>
      <c r="G13" s="72"/>
      <c r="H13" s="72"/>
      <c r="I13" s="18"/>
      <c r="J13" s="19"/>
      <c r="K13" s="19"/>
      <c r="L13" s="19"/>
      <c r="M13" s="19"/>
    </row>
    <row r="14" spans="2:13" ht="16.5" thickBot="1" x14ac:dyDescent="0.25">
      <c r="B14" s="88" t="s">
        <v>147</v>
      </c>
      <c r="C14" s="82" t="s">
        <v>0</v>
      </c>
      <c r="D14" s="84" t="s">
        <v>46</v>
      </c>
      <c r="E14" s="45"/>
      <c r="F14" s="72"/>
      <c r="G14" s="72"/>
      <c r="H14" s="72"/>
      <c r="I14" s="18"/>
      <c r="J14" s="19"/>
      <c r="K14" s="19"/>
      <c r="L14" s="19"/>
      <c r="M14" s="19"/>
    </row>
    <row r="15" spans="2:13" ht="12.75" customHeight="1" x14ac:dyDescent="0.2">
      <c r="B15" s="91">
        <v>1</v>
      </c>
      <c r="C15" s="92" t="s">
        <v>61</v>
      </c>
      <c r="D15" s="93">
        <v>0</v>
      </c>
      <c r="E15" s="45"/>
      <c r="F15" s="392"/>
      <c r="G15" s="392"/>
      <c r="H15" s="392"/>
      <c r="I15" s="16"/>
      <c r="J15" s="399"/>
      <c r="K15" s="399"/>
      <c r="L15" s="399"/>
      <c r="M15" s="399"/>
    </row>
    <row r="16" spans="2:13" ht="12.75" customHeight="1" x14ac:dyDescent="0.2">
      <c r="B16" s="54">
        <v>2</v>
      </c>
      <c r="C16" s="55" t="s">
        <v>62</v>
      </c>
      <c r="D16" s="65">
        <v>0</v>
      </c>
      <c r="E16" s="45"/>
      <c r="F16" s="392"/>
      <c r="G16" s="392"/>
      <c r="H16" s="392"/>
      <c r="I16" s="16"/>
      <c r="J16" s="399"/>
      <c r="K16" s="399"/>
      <c r="L16" s="399"/>
      <c r="M16" s="399"/>
    </row>
    <row r="17" spans="2:13" ht="13.5" thickBot="1" x14ac:dyDescent="0.25">
      <c r="B17" s="67">
        <v>3</v>
      </c>
      <c r="C17" s="90" t="s">
        <v>63</v>
      </c>
      <c r="D17" s="76">
        <f>SUM(D15:D16)</f>
        <v>0</v>
      </c>
      <c r="E17" s="45"/>
      <c r="F17" s="392"/>
      <c r="G17" s="392"/>
      <c r="H17" s="392"/>
      <c r="I17" s="16"/>
      <c r="J17" s="16"/>
      <c r="K17" s="16"/>
      <c r="L17" s="16"/>
      <c r="M17" s="16"/>
    </row>
    <row r="18" spans="2:13" ht="13.5" thickBot="1" x14ac:dyDescent="0.25">
      <c r="B18" s="94"/>
      <c r="C18" s="24"/>
      <c r="D18" s="95"/>
      <c r="E18" s="45"/>
      <c r="F18" s="45"/>
      <c r="G18" s="45"/>
      <c r="H18" s="45"/>
    </row>
    <row r="19" spans="2:13" ht="15.75" x14ac:dyDescent="0.2">
      <c r="B19" s="214"/>
      <c r="C19" s="215" t="s">
        <v>23</v>
      </c>
      <c r="D19" s="216" t="s">
        <v>53</v>
      </c>
      <c r="E19" s="45"/>
      <c r="F19" s="45"/>
      <c r="G19" s="45"/>
      <c r="H19" s="45"/>
    </row>
    <row r="20" spans="2:13" x14ac:dyDescent="0.2">
      <c r="B20" s="54">
        <v>4</v>
      </c>
      <c r="C20" s="55" t="s">
        <v>64</v>
      </c>
      <c r="D20" s="65">
        <v>0</v>
      </c>
      <c r="E20" s="45"/>
      <c r="F20" s="45"/>
      <c r="G20" s="45"/>
      <c r="H20" s="45"/>
    </row>
    <row r="21" spans="2:13" x14ac:dyDescent="0.2">
      <c r="B21" s="54">
        <v>5</v>
      </c>
      <c r="C21" s="55" t="s">
        <v>57</v>
      </c>
      <c r="D21" s="65">
        <v>0</v>
      </c>
      <c r="E21" s="45"/>
      <c r="F21" s="45"/>
      <c r="G21" s="45"/>
      <c r="H21" s="45"/>
    </row>
    <row r="22" spans="2:13" ht="13.5" thickBot="1" x14ac:dyDescent="0.25">
      <c r="B22" s="362">
        <v>6</v>
      </c>
      <c r="C22" s="363" t="s">
        <v>58</v>
      </c>
      <c r="D22" s="59">
        <f>SUM(D20:D21)</f>
        <v>0</v>
      </c>
      <c r="E22" s="45"/>
      <c r="F22" s="45"/>
      <c r="G22" s="45"/>
      <c r="H22" s="45"/>
    </row>
    <row r="23" spans="2:13" ht="19.5" customHeight="1" thickBot="1" x14ac:dyDescent="0.3">
      <c r="B23" s="364">
        <v>7</v>
      </c>
      <c r="C23" s="360" t="s">
        <v>59</v>
      </c>
      <c r="D23" s="62">
        <f>D17-D22</f>
        <v>0</v>
      </c>
      <c r="G23" s="45"/>
      <c r="H23" s="45"/>
    </row>
    <row r="24" spans="2:13" x14ac:dyDescent="0.2">
      <c r="G24" s="45"/>
      <c r="H24" s="45"/>
    </row>
    <row r="25" spans="2:13" x14ac:dyDescent="0.2">
      <c r="G25" s="45"/>
      <c r="H25" s="45"/>
    </row>
    <row r="26" spans="2:13" x14ac:dyDescent="0.2">
      <c r="G26" s="45"/>
      <c r="H26" s="45"/>
    </row>
    <row r="27" spans="2:13" x14ac:dyDescent="0.2">
      <c r="G27" s="45"/>
      <c r="H27" s="45"/>
    </row>
    <row r="28" spans="2:13" x14ac:dyDescent="0.2">
      <c r="G28" s="45"/>
      <c r="H28" s="45"/>
    </row>
    <row r="29" spans="2:13" x14ac:dyDescent="0.2">
      <c r="G29" s="45"/>
      <c r="H29" s="45"/>
    </row>
    <row r="30" spans="2:13" x14ac:dyDescent="0.2">
      <c r="G30" s="45"/>
      <c r="H30" s="45"/>
    </row>
    <row r="31" spans="2:13" x14ac:dyDescent="0.2">
      <c r="G31" s="45"/>
      <c r="H31" s="45"/>
    </row>
    <row r="32" spans="2:13" x14ac:dyDescent="0.2">
      <c r="G32" s="45"/>
      <c r="H32" s="45"/>
    </row>
    <row r="33" spans="2:8" ht="44.25" customHeight="1" x14ac:dyDescent="0.2">
      <c r="G33" s="45"/>
      <c r="H33" s="45"/>
    </row>
    <row r="34" spans="2:8" x14ac:dyDescent="0.2">
      <c r="G34" s="45"/>
      <c r="H34" s="45"/>
    </row>
    <row r="35" spans="2:8" ht="13.5" thickBot="1" x14ac:dyDescent="0.25">
      <c r="G35" s="45"/>
      <c r="H35" s="45"/>
    </row>
    <row r="36" spans="2:8" ht="48" thickBot="1" x14ac:dyDescent="0.25">
      <c r="B36" s="88" t="s">
        <v>147</v>
      </c>
      <c r="C36" s="82" t="s">
        <v>60</v>
      </c>
      <c r="D36" s="83" t="s">
        <v>66</v>
      </c>
      <c r="E36" s="83" t="s">
        <v>68</v>
      </c>
      <c r="F36" s="84" t="s">
        <v>65</v>
      </c>
      <c r="G36" s="45"/>
      <c r="H36" s="45"/>
    </row>
    <row r="37" spans="2:8" x14ac:dyDescent="0.2">
      <c r="B37" s="77">
        <v>1</v>
      </c>
      <c r="C37" s="78" t="s">
        <v>237</v>
      </c>
      <c r="D37" s="79">
        <v>157128</v>
      </c>
      <c r="E37" s="79">
        <v>0</v>
      </c>
      <c r="F37" s="89">
        <f>D37-E37</f>
        <v>157128</v>
      </c>
      <c r="G37" s="45"/>
      <c r="H37" s="45"/>
    </row>
    <row r="38" spans="2:8" x14ac:dyDescent="0.2">
      <c r="B38" s="68">
        <v>2</v>
      </c>
      <c r="C38" s="55" t="s">
        <v>238</v>
      </c>
      <c r="D38" s="56">
        <v>3597</v>
      </c>
      <c r="E38" s="56">
        <v>0</v>
      </c>
      <c r="F38" s="57">
        <f t="shared" ref="F38:F52" si="0">D38-E38</f>
        <v>3597</v>
      </c>
    </row>
    <row r="39" spans="2:8" x14ac:dyDescent="0.2">
      <c r="B39" s="68">
        <v>3</v>
      </c>
      <c r="C39" s="55" t="s">
        <v>239</v>
      </c>
      <c r="D39" s="56">
        <v>1976</v>
      </c>
      <c r="E39" s="56">
        <v>0</v>
      </c>
      <c r="F39" s="57">
        <f t="shared" si="0"/>
        <v>1976</v>
      </c>
    </row>
    <row r="40" spans="2:8" x14ac:dyDescent="0.2">
      <c r="B40" s="68">
        <v>4</v>
      </c>
      <c r="C40" s="55" t="s">
        <v>240</v>
      </c>
      <c r="D40" s="56">
        <v>134988</v>
      </c>
      <c r="E40" s="56">
        <v>2783</v>
      </c>
      <c r="F40" s="57">
        <f t="shared" si="0"/>
        <v>132205</v>
      </c>
    </row>
    <row r="41" spans="2:8" x14ac:dyDescent="0.2">
      <c r="B41" s="68">
        <v>5</v>
      </c>
      <c r="C41" s="55" t="s">
        <v>241</v>
      </c>
      <c r="D41" s="56">
        <v>6882</v>
      </c>
      <c r="E41" s="56">
        <v>0</v>
      </c>
      <c r="F41" s="57">
        <f t="shared" si="0"/>
        <v>6882</v>
      </c>
    </row>
    <row r="42" spans="2:8" x14ac:dyDescent="0.2">
      <c r="B42" s="68">
        <v>6</v>
      </c>
      <c r="C42" s="55" t="s">
        <v>242</v>
      </c>
      <c r="D42" s="56">
        <v>7002</v>
      </c>
      <c r="E42" s="56">
        <v>0</v>
      </c>
      <c r="F42" s="57">
        <f t="shared" si="0"/>
        <v>7002</v>
      </c>
    </row>
    <row r="43" spans="2:8" x14ac:dyDescent="0.2">
      <c r="B43" s="68">
        <v>7</v>
      </c>
      <c r="C43" s="55"/>
      <c r="D43" s="56"/>
      <c r="E43" s="56"/>
      <c r="F43" s="57">
        <f t="shared" si="0"/>
        <v>0</v>
      </c>
    </row>
    <row r="44" spans="2:8" x14ac:dyDescent="0.2">
      <c r="B44" s="68">
        <v>8</v>
      </c>
      <c r="C44" s="55"/>
      <c r="D44" s="56"/>
      <c r="E44" s="56"/>
      <c r="F44" s="57">
        <f t="shared" si="0"/>
        <v>0</v>
      </c>
    </row>
    <row r="45" spans="2:8" x14ac:dyDescent="0.2">
      <c r="B45" s="68">
        <v>9</v>
      </c>
      <c r="C45" s="55"/>
      <c r="D45" s="56"/>
      <c r="E45" s="56"/>
      <c r="F45" s="57">
        <f t="shared" si="0"/>
        <v>0</v>
      </c>
    </row>
    <row r="46" spans="2:8" x14ac:dyDescent="0.2">
      <c r="B46" s="68">
        <v>10</v>
      </c>
      <c r="C46" s="55"/>
      <c r="D46" s="56"/>
      <c r="E46" s="56"/>
      <c r="F46" s="57">
        <f t="shared" si="0"/>
        <v>0</v>
      </c>
    </row>
    <row r="47" spans="2:8" x14ac:dyDescent="0.2">
      <c r="B47" s="68">
        <v>11</v>
      </c>
      <c r="C47" s="55"/>
      <c r="D47" s="56"/>
      <c r="E47" s="56"/>
      <c r="F47" s="57">
        <f t="shared" si="0"/>
        <v>0</v>
      </c>
    </row>
    <row r="48" spans="2:8" x14ac:dyDescent="0.2">
      <c r="B48" s="68">
        <v>12</v>
      </c>
      <c r="C48" s="55"/>
      <c r="D48" s="56"/>
      <c r="E48" s="56"/>
      <c r="F48" s="57">
        <f t="shared" si="0"/>
        <v>0</v>
      </c>
    </row>
    <row r="49" spans="2:6" x14ac:dyDescent="0.2">
      <c r="B49" s="68">
        <v>13</v>
      </c>
      <c r="C49" s="55"/>
      <c r="D49" s="56"/>
      <c r="E49" s="56"/>
      <c r="F49" s="57">
        <f t="shared" si="0"/>
        <v>0</v>
      </c>
    </row>
    <row r="50" spans="2:6" x14ac:dyDescent="0.2">
      <c r="B50" s="68">
        <v>14</v>
      </c>
      <c r="C50" s="55"/>
      <c r="D50" s="56"/>
      <c r="E50" s="56"/>
      <c r="F50" s="57">
        <f t="shared" si="0"/>
        <v>0</v>
      </c>
    </row>
    <row r="51" spans="2:6" ht="13.5" thickBot="1" x14ac:dyDescent="0.25">
      <c r="B51" s="365">
        <v>15</v>
      </c>
      <c r="C51" s="305"/>
      <c r="D51" s="366"/>
      <c r="E51" s="366"/>
      <c r="F51" s="59">
        <f t="shared" si="0"/>
        <v>0</v>
      </c>
    </row>
    <row r="52" spans="2:6" ht="16.5" thickBot="1" x14ac:dyDescent="0.3">
      <c r="B52" s="367"/>
      <c r="C52" s="360" t="s">
        <v>67</v>
      </c>
      <c r="D52" s="368">
        <f>SUM(D37:D51)</f>
        <v>311573</v>
      </c>
      <c r="E52" s="368">
        <f>SUM(E37:E51)</f>
        <v>2783</v>
      </c>
      <c r="F52" s="62">
        <f t="shared" si="0"/>
        <v>308790</v>
      </c>
    </row>
  </sheetData>
  <mergeCells count="7">
    <mergeCell ref="B2:C2"/>
    <mergeCell ref="B3:C3"/>
    <mergeCell ref="F16:H16"/>
    <mergeCell ref="J16:M16"/>
    <mergeCell ref="F17:H17"/>
    <mergeCell ref="F15:H15"/>
    <mergeCell ref="J15:M15"/>
  </mergeCells>
  <pageMargins left="0.7" right="0.7" top="0.25" bottom="0" header="0.3" footer="0.3"/>
  <pageSetup scale="53"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dimension ref="B2:E22"/>
  <sheetViews>
    <sheetView showGridLines="0" zoomScaleNormal="100" workbookViewId="0">
      <selection activeCell="D11" sqref="D11"/>
    </sheetView>
  </sheetViews>
  <sheetFormatPr defaultRowHeight="12.75" x14ac:dyDescent="0.2"/>
  <cols>
    <col min="2" max="2" width="9.140625" style="145"/>
    <col min="3" max="3" width="71.5703125" customWidth="1"/>
    <col min="4" max="5" width="16" customWidth="1"/>
  </cols>
  <sheetData>
    <row r="2" spans="2:5" s="5" customFormat="1" ht="25.5" x14ac:dyDescent="0.2">
      <c r="B2" s="140" t="s">
        <v>27</v>
      </c>
      <c r="C2" s="105"/>
      <c r="D2" s="210" t="s">
        <v>42</v>
      </c>
      <c r="E2" s="211" t="s">
        <v>43</v>
      </c>
    </row>
    <row r="3" spans="2:5" s="5" customFormat="1" ht="18.75" x14ac:dyDescent="0.2">
      <c r="B3" s="141" t="s">
        <v>28</v>
      </c>
      <c r="C3" s="105"/>
      <c r="D3" s="209"/>
      <c r="E3" s="209"/>
    </row>
    <row r="4" spans="2:5" s="5" customFormat="1" x14ac:dyDescent="0.2">
      <c r="B4" s="142" t="s">
        <v>36</v>
      </c>
      <c r="C4" s="105"/>
      <c r="D4" s="209"/>
      <c r="E4" s="209"/>
    </row>
    <row r="5" spans="2:5" s="5" customFormat="1" ht="16.5" thickBot="1" x14ac:dyDescent="0.3">
      <c r="B5" s="143"/>
      <c r="C5" s="100"/>
      <c r="D5" s="146"/>
      <c r="E5" s="146"/>
    </row>
    <row r="6" spans="2:5" s="5" customFormat="1" ht="21.75" customHeight="1" thickBot="1" x14ac:dyDescent="0.25">
      <c r="B6" s="400" t="s">
        <v>165</v>
      </c>
      <c r="C6" s="401"/>
      <c r="D6" s="134" t="s">
        <v>13</v>
      </c>
      <c r="E6" s="135" t="s">
        <v>14</v>
      </c>
    </row>
    <row r="7" spans="2:5" s="5" customFormat="1" ht="21.75" customHeight="1" x14ac:dyDescent="0.2">
      <c r="B7" s="402" t="s">
        <v>15</v>
      </c>
      <c r="C7" s="403"/>
      <c r="D7" s="119"/>
      <c r="E7" s="120"/>
    </row>
    <row r="8" spans="2:5" s="5" customFormat="1" ht="21.75" customHeight="1" thickBot="1" x14ac:dyDescent="0.3">
      <c r="B8" s="157">
        <v>1</v>
      </c>
      <c r="C8" s="151" t="s">
        <v>95</v>
      </c>
      <c r="D8" s="201">
        <v>86318075</v>
      </c>
      <c r="E8" s="152">
        <v>95000000</v>
      </c>
    </row>
    <row r="9" spans="2:5" s="5" customFormat="1" ht="21.75" customHeight="1" x14ac:dyDescent="0.25">
      <c r="B9" s="404" t="s">
        <v>16</v>
      </c>
      <c r="C9" s="405"/>
      <c r="D9" s="159"/>
      <c r="E9" s="160"/>
    </row>
    <row r="10" spans="2:5" s="5" customFormat="1" ht="21.75" customHeight="1" x14ac:dyDescent="0.25">
      <c r="B10" s="158">
        <v>2</v>
      </c>
      <c r="C10" s="133" t="s">
        <v>115</v>
      </c>
      <c r="D10" s="202">
        <v>0</v>
      </c>
      <c r="E10" s="156">
        <v>2500000</v>
      </c>
    </row>
    <row r="11" spans="2:5" s="5" customFormat="1" ht="26.25" customHeight="1" x14ac:dyDescent="0.25">
      <c r="B11" s="137">
        <v>3</v>
      </c>
      <c r="C11" s="129" t="s">
        <v>96</v>
      </c>
      <c r="D11" s="203">
        <v>2837268</v>
      </c>
      <c r="E11" s="118">
        <v>7900000</v>
      </c>
    </row>
    <row r="12" spans="2:5" s="5" customFormat="1" ht="21.75" customHeight="1" x14ac:dyDescent="0.25">
      <c r="B12" s="137">
        <v>4</v>
      </c>
      <c r="C12" s="129" t="s">
        <v>97</v>
      </c>
      <c r="D12" s="203">
        <v>5194091</v>
      </c>
      <c r="E12" s="118">
        <v>1000000</v>
      </c>
    </row>
    <row r="13" spans="2:5" s="5" customFormat="1" ht="47.25" customHeight="1" x14ac:dyDescent="0.25">
      <c r="B13" s="138">
        <v>5</v>
      </c>
      <c r="C13" s="132" t="s">
        <v>131</v>
      </c>
      <c r="D13" s="204">
        <v>1577672</v>
      </c>
      <c r="E13" s="118">
        <v>950000</v>
      </c>
    </row>
    <row r="14" spans="2:5" s="5" customFormat="1" ht="21.75" customHeight="1" x14ac:dyDescent="0.25">
      <c r="B14" s="137">
        <v>6</v>
      </c>
      <c r="C14" s="129" t="s">
        <v>98</v>
      </c>
      <c r="D14" s="204">
        <f>SUM(D10:D13)</f>
        <v>9609031</v>
      </c>
      <c r="E14" s="118">
        <f>SUM(E10:E13)</f>
        <v>12350000</v>
      </c>
    </row>
    <row r="15" spans="2:5" s="5" customFormat="1" ht="21.75" customHeight="1" thickBot="1" x14ac:dyDescent="0.3">
      <c r="B15" s="150">
        <v>7</v>
      </c>
      <c r="C15" s="151" t="s">
        <v>99</v>
      </c>
      <c r="D15" s="205">
        <f>D8-D14</f>
        <v>76709044</v>
      </c>
      <c r="E15" s="152">
        <f>E8-E14</f>
        <v>82650000</v>
      </c>
    </row>
    <row r="16" spans="2:5" s="5" customFormat="1" ht="21.75" customHeight="1" x14ac:dyDescent="0.25">
      <c r="B16" s="406" t="s">
        <v>17</v>
      </c>
      <c r="C16" s="407"/>
      <c r="D16" s="159"/>
      <c r="E16" s="160"/>
    </row>
    <row r="17" spans="2:5" s="5" customFormat="1" ht="21.75" customHeight="1" thickBot="1" x14ac:dyDescent="0.3">
      <c r="B17" s="153">
        <v>8</v>
      </c>
      <c r="C17" s="154" t="s">
        <v>20</v>
      </c>
      <c r="D17" s="206">
        <v>186347826</v>
      </c>
      <c r="E17" s="155">
        <v>170000000</v>
      </c>
    </row>
    <row r="18" spans="2:5" s="5" customFormat="1" ht="21.75" customHeight="1" x14ac:dyDescent="0.25">
      <c r="B18" s="404" t="s">
        <v>16</v>
      </c>
      <c r="C18" s="405"/>
      <c r="D18" s="159"/>
      <c r="E18" s="160"/>
    </row>
    <row r="19" spans="2:5" s="5" customFormat="1" ht="32.25" customHeight="1" x14ac:dyDescent="0.25">
      <c r="B19" s="161">
        <v>9</v>
      </c>
      <c r="C19" s="162" t="s">
        <v>132</v>
      </c>
      <c r="D19" s="195">
        <v>0</v>
      </c>
      <c r="E19" s="156">
        <v>50000</v>
      </c>
    </row>
    <row r="20" spans="2:5" s="5" customFormat="1" ht="21.75" customHeight="1" x14ac:dyDescent="0.25">
      <c r="B20" s="137">
        <v>10</v>
      </c>
      <c r="C20" s="129" t="s">
        <v>100</v>
      </c>
      <c r="D20" s="208">
        <f>D17-D19</f>
        <v>186347826</v>
      </c>
      <c r="E20" s="118">
        <f>E17-E19</f>
        <v>169950000</v>
      </c>
    </row>
    <row r="21" spans="2:5" s="5" customFormat="1" ht="50.25" customHeight="1" thickBot="1" x14ac:dyDescent="0.3">
      <c r="B21" s="148">
        <v>11</v>
      </c>
      <c r="C21" s="131" t="s">
        <v>116</v>
      </c>
      <c r="D21" s="207">
        <f>IF(D20=0,0,D15/D20)</f>
        <v>0.41164442669698759</v>
      </c>
      <c r="E21" s="149">
        <f>IF(E20=0,0,E15/E20)</f>
        <v>0.48631950573698146</v>
      </c>
    </row>
    <row r="22" spans="2:5" s="5" customFormat="1" ht="15" customHeight="1" x14ac:dyDescent="0.2">
      <c r="B22" s="144"/>
      <c r="C22" s="102"/>
      <c r="D22" s="103"/>
      <c r="E22" s="7"/>
    </row>
  </sheetData>
  <mergeCells count="5">
    <mergeCell ref="B6:C6"/>
    <mergeCell ref="B7:C7"/>
    <mergeCell ref="B9:C9"/>
    <mergeCell ref="B16:C16"/>
    <mergeCell ref="B18:C18"/>
  </mergeCells>
  <pageMargins left="0.5" right="0.5" top="1" bottom="0.75" header="0.5" footer="0.5"/>
  <pageSetup scale="56" orientation="landscape" r:id="rId1"/>
  <headerFooter alignWithMargins="0">
    <oddHeader>&amp;LOffice of Health Analytics
Oregon Health Authority&amp;CDRAFT&amp;R  Form CBR</oddHeader>
    <oddFooter>&amp;R&amp;P</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dimension ref="B2:I45"/>
  <sheetViews>
    <sheetView showGridLines="0" zoomScaleNormal="100" workbookViewId="0">
      <selection activeCell="D33" sqref="D33"/>
    </sheetView>
  </sheetViews>
  <sheetFormatPr defaultRowHeight="12.75" x14ac:dyDescent="0.2"/>
  <cols>
    <col min="3" max="3" width="92" customWidth="1"/>
    <col min="4" max="5" width="16" customWidth="1"/>
    <col min="6" max="6" width="2" customWidth="1"/>
    <col min="7" max="7" width="19.42578125" customWidth="1"/>
  </cols>
  <sheetData>
    <row r="2" spans="2:9" s="5" customFormat="1" ht="25.5" customHeight="1" x14ac:dyDescent="0.35">
      <c r="B2" s="408" t="s">
        <v>18</v>
      </c>
      <c r="C2" s="408"/>
      <c r="D2" s="47" t="s">
        <v>42</v>
      </c>
      <c r="E2" s="48" t="s">
        <v>43</v>
      </c>
      <c r="I2" s="5">
        <v>1</v>
      </c>
    </row>
    <row r="3" spans="2:9" s="5" customFormat="1" ht="18.75" customHeight="1" x14ac:dyDescent="0.3">
      <c r="B3" s="409" t="s">
        <v>19</v>
      </c>
      <c r="C3" s="409"/>
      <c r="D3" s="97"/>
      <c r="E3" s="97"/>
    </row>
    <row r="4" spans="2:9" s="5" customFormat="1" ht="18.75" customHeight="1" x14ac:dyDescent="0.3">
      <c r="B4" s="237"/>
      <c r="C4" s="237"/>
    </row>
    <row r="5" spans="2:9" s="5" customFormat="1" ht="18.75" customHeight="1" x14ac:dyDescent="0.3">
      <c r="B5" s="237"/>
      <c r="C5" s="237"/>
    </row>
    <row r="6" spans="2:9" s="5" customFormat="1" ht="18.75" customHeight="1" x14ac:dyDescent="0.3">
      <c r="B6" s="237"/>
      <c r="C6" s="237"/>
    </row>
    <row r="7" spans="2:9" s="5" customFormat="1" ht="18.75" customHeight="1" x14ac:dyDescent="0.3">
      <c r="B7" s="217"/>
      <c r="C7" s="217"/>
    </row>
    <row r="8" spans="2:9" s="5" customFormat="1" ht="18.75" customHeight="1" x14ac:dyDescent="0.3">
      <c r="B8" s="217"/>
      <c r="C8" s="217"/>
      <c r="D8" s="97"/>
      <c r="E8" s="97"/>
    </row>
    <row r="9" spans="2:9" s="5" customFormat="1" ht="18.75" customHeight="1" thickBot="1" x14ac:dyDescent="0.35">
      <c r="B9" s="217"/>
      <c r="C9" s="217"/>
      <c r="D9" s="97"/>
      <c r="E9" s="97"/>
    </row>
    <row r="10" spans="2:9" s="5" customFormat="1" ht="18.75" customHeight="1" x14ac:dyDescent="0.3">
      <c r="B10" s="217"/>
      <c r="C10" s="217"/>
      <c r="D10" s="329"/>
      <c r="E10" s="330"/>
      <c r="F10" s="331"/>
      <c r="G10" s="332"/>
    </row>
    <row r="11" spans="2:9" s="5" customFormat="1" x14ac:dyDescent="0.2">
      <c r="C11" s="96"/>
      <c r="D11" s="333"/>
      <c r="E11" s="97"/>
      <c r="F11" s="7"/>
      <c r="G11" s="324"/>
    </row>
    <row r="12" spans="2:9" s="5" customFormat="1" ht="15.75" x14ac:dyDescent="0.25">
      <c r="C12" s="98"/>
      <c r="D12" s="333"/>
      <c r="E12" s="97"/>
      <c r="F12" s="7"/>
      <c r="G12" s="324"/>
    </row>
    <row r="13" spans="2:9" s="5" customFormat="1" ht="16.5" thickBot="1" x14ac:dyDescent="0.3">
      <c r="B13" s="318"/>
      <c r="C13" s="98"/>
      <c r="D13" s="334"/>
      <c r="E13" s="335"/>
      <c r="F13" s="327"/>
      <c r="G13" s="328"/>
    </row>
    <row r="14" spans="2:9" s="5" customFormat="1" ht="16.5" thickBot="1" x14ac:dyDescent="0.3">
      <c r="C14" s="98"/>
      <c r="D14" s="97"/>
      <c r="E14" s="97"/>
      <c r="F14" s="9"/>
    </row>
    <row r="15" spans="2:9" s="5" customFormat="1" ht="42" customHeight="1" thickBot="1" x14ac:dyDescent="0.25">
      <c r="B15" s="238" t="s">
        <v>147</v>
      </c>
      <c r="C15" s="119" t="s">
        <v>20</v>
      </c>
      <c r="D15" s="119" t="s">
        <v>13</v>
      </c>
      <c r="E15" s="120" t="s">
        <v>14</v>
      </c>
      <c r="G15" s="245" t="s">
        <v>137</v>
      </c>
    </row>
    <row r="16" spans="2:9" s="5" customFormat="1" ht="21.75" customHeight="1" thickBot="1" x14ac:dyDescent="0.25">
      <c r="B16" s="121" t="s">
        <v>74</v>
      </c>
      <c r="C16" s="278" t="s">
        <v>195</v>
      </c>
      <c r="D16" s="174"/>
      <c r="E16" s="250">
        <v>1000</v>
      </c>
      <c r="G16" s="263"/>
    </row>
    <row r="17" spans="2:7" s="5" customFormat="1" ht="21.75" customHeight="1" thickBot="1" x14ac:dyDescent="0.25">
      <c r="B17" s="122" t="s">
        <v>76</v>
      </c>
      <c r="C17" s="279" t="s">
        <v>82</v>
      </c>
      <c r="D17" s="168"/>
      <c r="E17" s="251">
        <v>500000</v>
      </c>
      <c r="G17" s="264"/>
    </row>
    <row r="18" spans="2:7" s="5" customFormat="1" ht="21.75" customHeight="1" x14ac:dyDescent="0.2">
      <c r="B18" s="122" t="s">
        <v>80</v>
      </c>
      <c r="C18" s="279" t="s">
        <v>101</v>
      </c>
      <c r="D18" s="169"/>
      <c r="E18" s="252"/>
      <c r="G18" s="370"/>
    </row>
    <row r="19" spans="2:7" s="5" customFormat="1" ht="21.75" customHeight="1" x14ac:dyDescent="0.2">
      <c r="B19" s="122" t="s">
        <v>102</v>
      </c>
      <c r="C19" s="279" t="s">
        <v>190</v>
      </c>
      <c r="D19" s="168"/>
      <c r="E19" s="251">
        <v>0</v>
      </c>
      <c r="G19" s="261"/>
    </row>
    <row r="20" spans="2:7" s="5" customFormat="1" ht="21.75" customHeight="1" thickBot="1" x14ac:dyDescent="0.25">
      <c r="B20" s="122" t="s">
        <v>75</v>
      </c>
      <c r="C20" s="280" t="s">
        <v>196</v>
      </c>
      <c r="D20" s="168"/>
      <c r="E20" s="251">
        <v>575</v>
      </c>
      <c r="G20" s="262"/>
    </row>
    <row r="21" spans="2:7" s="5" customFormat="1" ht="21.75" customHeight="1" thickBot="1" x14ac:dyDescent="0.25">
      <c r="B21" s="122" t="s">
        <v>77</v>
      </c>
      <c r="C21" s="281" t="s">
        <v>84</v>
      </c>
      <c r="D21" s="168"/>
      <c r="E21" s="251">
        <v>1200000</v>
      </c>
      <c r="G21" s="264"/>
    </row>
    <row r="22" spans="2:7" s="5" customFormat="1" ht="21.75" customHeight="1" x14ac:dyDescent="0.2">
      <c r="B22" s="122" t="s">
        <v>81</v>
      </c>
      <c r="C22" s="280" t="s">
        <v>104</v>
      </c>
      <c r="D22" s="168"/>
      <c r="E22" s="251"/>
      <c r="G22" s="370"/>
    </row>
    <row r="23" spans="2:7" s="5" customFormat="1" ht="21.75" customHeight="1" x14ac:dyDescent="0.2">
      <c r="B23" s="122" t="s">
        <v>103</v>
      </c>
      <c r="C23" s="280" t="s">
        <v>191</v>
      </c>
      <c r="D23" s="168"/>
      <c r="E23" s="251">
        <v>0</v>
      </c>
      <c r="G23" s="261"/>
    </row>
    <row r="24" spans="2:7" s="5" customFormat="1" ht="21.75" customHeight="1" thickBot="1" x14ac:dyDescent="0.25">
      <c r="B24" s="122" t="s">
        <v>85</v>
      </c>
      <c r="C24" s="282" t="s">
        <v>197</v>
      </c>
      <c r="D24" s="168"/>
      <c r="E24" s="251">
        <v>1200</v>
      </c>
      <c r="G24" s="262"/>
    </row>
    <row r="25" spans="2:7" s="5" customFormat="1" ht="21.75" customHeight="1" thickBot="1" x14ac:dyDescent="0.25">
      <c r="B25" s="122" t="s">
        <v>78</v>
      </c>
      <c r="C25" s="283" t="s">
        <v>87</v>
      </c>
      <c r="D25" s="168"/>
      <c r="E25" s="251">
        <v>1500000</v>
      </c>
      <c r="G25" s="264"/>
    </row>
    <row r="26" spans="2:7" s="5" customFormat="1" ht="21.75" customHeight="1" x14ac:dyDescent="0.2">
      <c r="B26" s="122" t="s">
        <v>86</v>
      </c>
      <c r="C26" s="282" t="s">
        <v>106</v>
      </c>
      <c r="D26" s="169"/>
      <c r="E26" s="252"/>
      <c r="G26" s="370"/>
    </row>
    <row r="27" spans="2:7" s="5" customFormat="1" ht="21.75" customHeight="1" x14ac:dyDescent="0.2">
      <c r="B27" s="122" t="s">
        <v>105</v>
      </c>
      <c r="C27" s="282" t="s">
        <v>192</v>
      </c>
      <c r="D27" s="168"/>
      <c r="E27" s="251">
        <v>75</v>
      </c>
      <c r="G27" s="261"/>
    </row>
    <row r="28" spans="2:7" s="5" customFormat="1" ht="21.75" customHeight="1" thickBot="1" x14ac:dyDescent="0.25">
      <c r="B28" s="122" t="s">
        <v>88</v>
      </c>
      <c r="C28" s="284" t="s">
        <v>198</v>
      </c>
      <c r="D28" s="168"/>
      <c r="E28" s="251">
        <v>500</v>
      </c>
      <c r="G28" s="262"/>
    </row>
    <row r="29" spans="2:7" s="5" customFormat="1" ht="21.75" customHeight="1" thickBot="1" x14ac:dyDescent="0.25">
      <c r="B29" s="122" t="s">
        <v>79</v>
      </c>
      <c r="C29" s="285" t="s">
        <v>90</v>
      </c>
      <c r="D29" s="168"/>
      <c r="E29" s="251">
        <v>1500000</v>
      </c>
      <c r="G29" s="264"/>
    </row>
    <row r="30" spans="2:7" s="5" customFormat="1" ht="21.75" customHeight="1" x14ac:dyDescent="0.2">
      <c r="B30" s="122" t="s">
        <v>89</v>
      </c>
      <c r="C30" s="284" t="s">
        <v>108</v>
      </c>
      <c r="D30" s="169"/>
      <c r="E30" s="252"/>
      <c r="G30" s="370"/>
    </row>
    <row r="31" spans="2:7" s="5" customFormat="1" ht="21.75" customHeight="1" x14ac:dyDescent="0.2">
      <c r="B31" s="122" t="s">
        <v>107</v>
      </c>
      <c r="C31" s="284" t="s">
        <v>193</v>
      </c>
      <c r="D31" s="168"/>
      <c r="E31" s="251">
        <v>250</v>
      </c>
      <c r="G31" s="261"/>
    </row>
    <row r="32" spans="2:7" s="5" customFormat="1" ht="21.75" customHeight="1" thickBot="1" x14ac:dyDescent="0.25">
      <c r="B32" s="122" t="s">
        <v>91</v>
      </c>
      <c r="C32" s="286" t="s">
        <v>199</v>
      </c>
      <c r="D32" s="168">
        <v>1737</v>
      </c>
      <c r="E32" s="251">
        <v>10</v>
      </c>
      <c r="G32" s="262"/>
    </row>
    <row r="33" spans="2:7" s="5" customFormat="1" ht="21.75" customHeight="1" thickBot="1" x14ac:dyDescent="0.25">
      <c r="B33" s="122" t="s">
        <v>83</v>
      </c>
      <c r="C33" s="287" t="s">
        <v>93</v>
      </c>
      <c r="D33" s="168">
        <v>1889801</v>
      </c>
      <c r="E33" s="251">
        <v>25000</v>
      </c>
      <c r="G33" s="264"/>
    </row>
    <row r="34" spans="2:7" s="5" customFormat="1" ht="21.75" customHeight="1" x14ac:dyDescent="0.2">
      <c r="B34" s="122" t="s">
        <v>92</v>
      </c>
      <c r="C34" s="286" t="s">
        <v>110</v>
      </c>
      <c r="D34" s="169"/>
      <c r="E34" s="252"/>
      <c r="G34" s="370"/>
    </row>
    <row r="35" spans="2:7" s="5" customFormat="1" ht="21.75" customHeight="1" thickBot="1" x14ac:dyDescent="0.25">
      <c r="B35" s="164" t="s">
        <v>109</v>
      </c>
      <c r="C35" s="288" t="s">
        <v>194</v>
      </c>
      <c r="D35" s="170"/>
      <c r="E35" s="253">
        <v>0</v>
      </c>
      <c r="G35" s="262"/>
    </row>
    <row r="36" spans="2:7" s="5" customFormat="1" ht="21.75" customHeight="1" x14ac:dyDescent="0.2">
      <c r="B36" s="123">
        <v>6</v>
      </c>
      <c r="C36" s="166" t="s">
        <v>34</v>
      </c>
      <c r="D36" s="172">
        <f>D16+D20+D24+D28+D32</f>
        <v>1737</v>
      </c>
      <c r="E36" s="250">
        <f t="shared" ref="E36" si="0">E16+E20+E24+E28+E32</f>
        <v>3285</v>
      </c>
      <c r="G36" s="246">
        <f>G16+G20+G24+G28+G32</f>
        <v>0</v>
      </c>
    </row>
    <row r="37" spans="2:7" s="5" customFormat="1" ht="21.75" customHeight="1" x14ac:dyDescent="0.2">
      <c r="B37" s="124">
        <v>9</v>
      </c>
      <c r="C37" s="165" t="s">
        <v>33</v>
      </c>
      <c r="D37" s="171">
        <f>D19+D23+D27+D31+D35</f>
        <v>0</v>
      </c>
      <c r="E37" s="251">
        <f>E19+E23+E27+E31+E35</f>
        <v>325</v>
      </c>
      <c r="G37" s="247">
        <f>G19+G23+G27+G31+G35</f>
        <v>0</v>
      </c>
    </row>
    <row r="38" spans="2:7" s="5" customFormat="1" ht="21.75" customHeight="1" thickBot="1" x14ac:dyDescent="0.25">
      <c r="B38" s="125">
        <v>7</v>
      </c>
      <c r="C38" s="167" t="s">
        <v>35</v>
      </c>
      <c r="D38" s="173">
        <f>D17+D21+D25+D29+D33</f>
        <v>1889801</v>
      </c>
      <c r="E38" s="254">
        <f>E17+E21+E25+E29+E32</f>
        <v>4700010</v>
      </c>
      <c r="G38" s="377"/>
    </row>
    <row r="39" spans="2:7" s="5" customFormat="1" ht="21.75" customHeight="1" x14ac:dyDescent="0.2">
      <c r="B39" s="239">
        <v>8</v>
      </c>
      <c r="C39" s="133" t="s">
        <v>135</v>
      </c>
      <c r="D39" s="240">
        <v>0.41160000000000002</v>
      </c>
      <c r="E39" s="255">
        <f>'Step 6. CCR'!E21</f>
        <v>0.48631950573698146</v>
      </c>
      <c r="G39" s="260"/>
    </row>
    <row r="40" spans="2:7" s="5" customFormat="1" ht="21.75" customHeight="1" thickBot="1" x14ac:dyDescent="0.3">
      <c r="B40" s="244"/>
      <c r="C40" s="241" t="s">
        <v>136</v>
      </c>
      <c r="D40" s="389">
        <f>D38*D39</f>
        <v>777842.09160000004</v>
      </c>
      <c r="E40" s="256">
        <f>E38*E39</f>
        <v>2285706.5401588702</v>
      </c>
      <c r="G40" s="258">
        <f>G17+G21+G25+G29+G33</f>
        <v>0</v>
      </c>
    </row>
    <row r="41" spans="2:7" s="5" customFormat="1" ht="21.75" customHeight="1" x14ac:dyDescent="0.2">
      <c r="B41" s="123">
        <v>11</v>
      </c>
      <c r="C41" s="176" t="s">
        <v>113</v>
      </c>
      <c r="D41" s="177"/>
      <c r="E41" s="250">
        <v>0</v>
      </c>
      <c r="G41" s="249"/>
    </row>
    <row r="42" spans="2:7" s="5" customFormat="1" ht="21.75" customHeight="1" thickBot="1" x14ac:dyDescent="0.25">
      <c r="B42" s="125">
        <v>8</v>
      </c>
      <c r="C42" s="167" t="s">
        <v>112</v>
      </c>
      <c r="D42" s="173">
        <f>D18+D22+D26+D30+D34+D41</f>
        <v>0</v>
      </c>
      <c r="E42" s="311">
        <v>0</v>
      </c>
      <c r="G42" s="248">
        <f>G18+G22+G26+G30+G34+G41</f>
        <v>0</v>
      </c>
    </row>
    <row r="43" spans="2:7" s="5" customFormat="1" ht="34.5" customHeight="1" thickBot="1" x14ac:dyDescent="0.3">
      <c r="B43" s="175">
        <v>12</v>
      </c>
      <c r="C43" s="242" t="s">
        <v>114</v>
      </c>
      <c r="D43" s="243">
        <f>D40-D42</f>
        <v>777842.09160000004</v>
      </c>
      <c r="E43" s="257">
        <f>E40-E42</f>
        <v>2285706.5401588702</v>
      </c>
      <c r="G43" s="259">
        <f>G40-G42</f>
        <v>0</v>
      </c>
    </row>
    <row r="44" spans="2:7" ht="15.75" x14ac:dyDescent="0.25">
      <c r="C44" s="101"/>
    </row>
    <row r="45" spans="2:7" x14ac:dyDescent="0.2">
      <c r="B45" s="295"/>
    </row>
  </sheetData>
  <mergeCells count="2">
    <mergeCell ref="B2:C2"/>
    <mergeCell ref="B3:C3"/>
  </mergeCells>
  <pageMargins left="0.5" right="0.5" top="1" bottom="0" header="0.5" footer="0.5"/>
  <pageSetup scale="56" orientation="landscape" r:id="rId1"/>
  <headerFooter alignWithMargins="0">
    <oddHeader>&amp;LOffice of Health Analytics
Oregon Health Authority&amp;CDRAFT&amp;R  Form CBR</oddHeader>
    <oddFooter>&amp;R&amp;P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6145" r:id="rId4" name="Option Button 1">
              <controlPr defaultSize="0" autoFill="0" autoLine="0" autoPict="0">
                <anchor moveWithCells="1">
                  <from>
                    <xdr:col>3</xdr:col>
                    <xdr:colOff>161925</xdr:colOff>
                    <xdr:row>11</xdr:row>
                    <xdr:rowOff>133350</xdr:rowOff>
                  </from>
                  <to>
                    <xdr:col>4</xdr:col>
                    <xdr:colOff>123825</xdr:colOff>
                    <xdr:row>12</xdr:row>
                    <xdr:rowOff>142875</xdr:rowOff>
                  </to>
                </anchor>
              </controlPr>
            </control>
          </mc:Choice>
        </mc:AlternateContent>
        <mc:AlternateContent xmlns:mc="http://schemas.openxmlformats.org/markup-compatibility/2006">
          <mc:Choice Requires="x14">
            <control shapeId="6146" r:id="rId5" name="Option Button 2">
              <controlPr defaultSize="0" autoFill="0" autoLine="0" autoPict="0">
                <anchor moveWithCells="1">
                  <from>
                    <xdr:col>4</xdr:col>
                    <xdr:colOff>914400</xdr:colOff>
                    <xdr:row>11</xdr:row>
                    <xdr:rowOff>133350</xdr:rowOff>
                  </from>
                  <to>
                    <xdr:col>6</xdr:col>
                    <xdr:colOff>742950</xdr:colOff>
                    <xdr:row>12</xdr:row>
                    <xdr:rowOff>142875</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dimension ref="A1:I60"/>
  <sheetViews>
    <sheetView showGridLines="0" topLeftCell="A49" zoomScaleNormal="100" workbookViewId="0">
      <selection activeCell="D23" sqref="D23"/>
    </sheetView>
  </sheetViews>
  <sheetFormatPr defaultRowHeight="12.75" x14ac:dyDescent="0.2"/>
  <cols>
    <col min="3" max="3" width="95.28515625" customWidth="1"/>
    <col min="4" max="5" width="16" customWidth="1"/>
    <col min="6" max="6" width="3.5703125" customWidth="1"/>
    <col min="7" max="7" width="20" customWidth="1"/>
  </cols>
  <sheetData>
    <row r="1" spans="2:9" ht="12.75" customHeight="1" x14ac:dyDescent="0.2"/>
    <row r="2" spans="2:9" ht="21.75" customHeight="1" x14ac:dyDescent="0.35">
      <c r="B2" s="104" t="s">
        <v>152</v>
      </c>
      <c r="D2" s="47" t="s">
        <v>42</v>
      </c>
      <c r="E2" s="48" t="s">
        <v>43</v>
      </c>
      <c r="I2">
        <v>1</v>
      </c>
    </row>
    <row r="3" spans="2:9" ht="21" customHeight="1" x14ac:dyDescent="0.35">
      <c r="B3" s="317" t="s">
        <v>153</v>
      </c>
    </row>
    <row r="4" spans="2:9" ht="21" customHeight="1" thickBot="1" x14ac:dyDescent="0.4">
      <c r="B4" s="317" t="s">
        <v>148</v>
      </c>
    </row>
    <row r="5" spans="2:9" x14ac:dyDescent="0.2">
      <c r="D5" s="320"/>
      <c r="E5" s="321"/>
      <c r="F5" s="321"/>
      <c r="G5" s="322"/>
    </row>
    <row r="6" spans="2:9" x14ac:dyDescent="0.2">
      <c r="D6" s="94"/>
      <c r="E6" s="24"/>
      <c r="F6" s="24"/>
      <c r="G6" s="95"/>
    </row>
    <row r="7" spans="2:9" s="5" customFormat="1" ht="25.5" x14ac:dyDescent="0.35">
      <c r="B7" s="104" t="s">
        <v>21</v>
      </c>
      <c r="C7" s="105"/>
      <c r="D7" s="323"/>
      <c r="E7" s="7"/>
      <c r="F7" s="7"/>
      <c r="G7" s="324"/>
    </row>
    <row r="8" spans="2:9" s="5" customFormat="1" ht="19.5" thickBot="1" x14ac:dyDescent="0.35">
      <c r="B8" s="107" t="s">
        <v>22</v>
      </c>
      <c r="C8" s="105"/>
      <c r="D8" s="325"/>
      <c r="E8" s="326"/>
      <c r="F8" s="327"/>
      <c r="G8" s="328"/>
    </row>
    <row r="9" spans="2:9" s="5" customFormat="1" ht="13.5" customHeight="1" x14ac:dyDescent="0.3">
      <c r="B9" s="107"/>
      <c r="C9" s="105"/>
      <c r="D9" s="106"/>
      <c r="E9" s="106"/>
    </row>
    <row r="10" spans="2:9" s="5" customFormat="1" ht="13.5" customHeight="1" x14ac:dyDescent="0.3">
      <c r="B10" s="107"/>
      <c r="C10" s="105"/>
      <c r="D10" s="106"/>
      <c r="E10" s="106"/>
    </row>
    <row r="11" spans="2:9" s="5" customFormat="1" ht="18.75" x14ac:dyDescent="0.3">
      <c r="B11" s="107"/>
      <c r="C11" s="105"/>
      <c r="D11" s="106"/>
      <c r="E11" s="106"/>
    </row>
    <row r="12" spans="2:9" s="5" customFormat="1" x14ac:dyDescent="0.2">
      <c r="B12" s="105"/>
      <c r="C12" s="105"/>
      <c r="D12" s="108"/>
      <c r="E12" s="106"/>
      <c r="F12" s="6"/>
      <c r="G12" s="6"/>
    </row>
    <row r="13" spans="2:9" s="5" customFormat="1" ht="16.5" thickBot="1" x14ac:dyDescent="0.3">
      <c r="B13" s="99"/>
      <c r="C13" s="99"/>
      <c r="F13" s="6"/>
      <c r="G13" s="11"/>
    </row>
    <row r="14" spans="2:9" s="5" customFormat="1" ht="38.25" customHeight="1" thickBot="1" x14ac:dyDescent="0.25">
      <c r="B14" s="147" t="s">
        <v>147</v>
      </c>
      <c r="C14" s="134"/>
      <c r="D14" s="134" t="s">
        <v>13</v>
      </c>
      <c r="E14" s="135" t="s">
        <v>14</v>
      </c>
      <c r="G14" s="265" t="s">
        <v>137</v>
      </c>
    </row>
    <row r="15" spans="2:9" s="5" customFormat="1" ht="21.75" customHeight="1" x14ac:dyDescent="0.25">
      <c r="B15" s="136">
        <v>1</v>
      </c>
      <c r="C15" s="128" t="s">
        <v>154</v>
      </c>
      <c r="D15" s="189"/>
      <c r="E15" s="117">
        <v>2000</v>
      </c>
      <c r="F15" s="8"/>
      <c r="G15" s="266"/>
    </row>
    <row r="16" spans="2:9" s="5" customFormat="1" ht="21.75" customHeight="1" thickBot="1" x14ac:dyDescent="0.3">
      <c r="B16" s="137">
        <v>2</v>
      </c>
      <c r="C16" s="129" t="s">
        <v>117</v>
      </c>
      <c r="D16" s="190">
        <v>42820758</v>
      </c>
      <c r="E16" s="118">
        <v>23000000</v>
      </c>
      <c r="F16" s="8"/>
      <c r="G16" s="267"/>
    </row>
    <row r="17" spans="2:7" s="5" customFormat="1" ht="21.75" customHeight="1" thickBot="1" x14ac:dyDescent="0.3">
      <c r="B17" s="179">
        <v>3</v>
      </c>
      <c r="C17" s="130" t="s">
        <v>122</v>
      </c>
      <c r="D17" s="185">
        <f>'Step 6. CCR'!D21</f>
        <v>0.41164442669698759</v>
      </c>
      <c r="E17" s="180">
        <f>'Step 6. CCR'!E21</f>
        <v>0.48631950573698146</v>
      </c>
      <c r="F17" s="10"/>
      <c r="G17" s="274"/>
    </row>
    <row r="18" spans="2:7" s="5" customFormat="1" ht="21.75" customHeight="1" x14ac:dyDescent="0.25">
      <c r="B18" s="161">
        <v>4</v>
      </c>
      <c r="C18" s="162" t="s">
        <v>123</v>
      </c>
      <c r="D18" s="186">
        <f>D16*D17</f>
        <v>17626926.377640445</v>
      </c>
      <c r="E18" s="178">
        <f>E16*E17</f>
        <v>11185348.631950574</v>
      </c>
      <c r="F18" s="12"/>
      <c r="G18" s="268">
        <f>G16</f>
        <v>0</v>
      </c>
    </row>
    <row r="19" spans="2:7" s="5" customFormat="1" ht="21.75" customHeight="1" thickBot="1" x14ac:dyDescent="0.3">
      <c r="B19" s="192">
        <v>5</v>
      </c>
      <c r="C19" s="193" t="s">
        <v>119</v>
      </c>
      <c r="D19" s="194"/>
      <c r="E19" s="200">
        <v>1000000</v>
      </c>
      <c r="F19" s="12"/>
      <c r="G19" s="269"/>
    </row>
    <row r="20" spans="2:7" s="5" customFormat="1" ht="21.75" customHeight="1" thickBot="1" x14ac:dyDescent="0.3">
      <c r="B20" s="196">
        <v>6</v>
      </c>
      <c r="C20" s="198" t="s">
        <v>120</v>
      </c>
      <c r="D20" s="197">
        <f>D18+D19</f>
        <v>17626926.377640445</v>
      </c>
      <c r="E20" s="199">
        <f>E18+E19</f>
        <v>12185348.631950574</v>
      </c>
      <c r="F20" s="12"/>
      <c r="G20" s="270">
        <f>G18+G19</f>
        <v>0</v>
      </c>
    </row>
    <row r="21" spans="2:7" s="5" customFormat="1" ht="21.75" customHeight="1" x14ac:dyDescent="0.25">
      <c r="B21" s="161">
        <v>7</v>
      </c>
      <c r="C21" s="162" t="s">
        <v>118</v>
      </c>
      <c r="D21" s="195">
        <v>23697670</v>
      </c>
      <c r="E21" s="156">
        <v>7000000</v>
      </c>
      <c r="F21" s="8"/>
      <c r="G21" s="271"/>
    </row>
    <row r="22" spans="2:7" s="5" customFormat="1" ht="21.75" customHeight="1" x14ac:dyDescent="0.25">
      <c r="B22" s="138">
        <v>8</v>
      </c>
      <c r="C22" s="132" t="s">
        <v>94</v>
      </c>
      <c r="D22" s="190"/>
      <c r="E22" s="118">
        <v>1000000</v>
      </c>
      <c r="F22" s="8"/>
      <c r="G22" s="267"/>
    </row>
    <row r="23" spans="2:7" s="5" customFormat="1" ht="21.75" customHeight="1" x14ac:dyDescent="0.25">
      <c r="B23" s="138">
        <v>9</v>
      </c>
      <c r="C23" s="132" t="s">
        <v>121</v>
      </c>
      <c r="D23" s="187" t="s">
        <v>243</v>
      </c>
      <c r="E23" s="126">
        <f>SUM(E21:E22)</f>
        <v>8000000</v>
      </c>
      <c r="F23" s="12"/>
      <c r="G23" s="272">
        <f>G21+G22</f>
        <v>0</v>
      </c>
    </row>
    <row r="24" spans="2:7" s="5" customFormat="1" ht="21.75" customHeight="1" thickBot="1" x14ac:dyDescent="0.3">
      <c r="B24" s="139">
        <v>10</v>
      </c>
      <c r="C24" s="131" t="s">
        <v>138</v>
      </c>
      <c r="D24" s="188" t="e">
        <f>D20-D23</f>
        <v>#VALUE!</v>
      </c>
      <c r="E24" s="127">
        <f>E20-E23</f>
        <v>4185348.631950574</v>
      </c>
      <c r="F24" s="12"/>
      <c r="G24" s="273">
        <f>G20-G23</f>
        <v>0</v>
      </c>
    </row>
    <row r="25" spans="2:7" s="5" customFormat="1" ht="18.75" customHeight="1" thickBot="1" x14ac:dyDescent="0.3">
      <c r="B25" s="410" t="s">
        <v>133</v>
      </c>
      <c r="C25" s="411"/>
      <c r="D25" s="411"/>
      <c r="E25" s="412"/>
      <c r="G25" s="13"/>
    </row>
    <row r="26" spans="2:7" s="5" customFormat="1" x14ac:dyDescent="0.2">
      <c r="G26" s="13"/>
    </row>
    <row r="27" spans="2:7" ht="25.5" x14ac:dyDescent="0.35">
      <c r="B27" s="104" t="s">
        <v>124</v>
      </c>
      <c r="C27" s="105"/>
    </row>
    <row r="28" spans="2:7" ht="18.75" x14ac:dyDescent="0.3">
      <c r="B28" s="107" t="s">
        <v>125</v>
      </c>
      <c r="C28" s="105"/>
    </row>
    <row r="29" spans="2:7" ht="18.75" x14ac:dyDescent="0.3">
      <c r="B29" s="107"/>
      <c r="C29" s="105"/>
    </row>
    <row r="30" spans="2:7" ht="18.75" x14ac:dyDescent="0.3">
      <c r="B30" s="107"/>
      <c r="C30" s="105"/>
    </row>
    <row r="31" spans="2:7" ht="18.75" x14ac:dyDescent="0.3">
      <c r="B31" s="107"/>
      <c r="C31" s="105"/>
    </row>
    <row r="32" spans="2:7" ht="18.75" x14ac:dyDescent="0.3">
      <c r="B32" s="107"/>
      <c r="C32" s="105"/>
    </row>
    <row r="33" spans="1:7" ht="18.75" x14ac:dyDescent="0.3">
      <c r="B33" s="107"/>
      <c r="C33" s="105"/>
    </row>
    <row r="34" spans="1:7" ht="13.5" thickBot="1" x14ac:dyDescent="0.25"/>
    <row r="35" spans="1:7" ht="39.75" customHeight="1" thickBot="1" x14ac:dyDescent="0.25">
      <c r="B35" s="163" t="s">
        <v>147</v>
      </c>
      <c r="C35" s="134"/>
      <c r="D35" s="134" t="s">
        <v>13</v>
      </c>
      <c r="E35" s="135" t="s">
        <v>14</v>
      </c>
      <c r="G35" s="265" t="s">
        <v>137</v>
      </c>
    </row>
    <row r="36" spans="1:7" ht="15.75" x14ac:dyDescent="0.25">
      <c r="B36" s="136">
        <v>1</v>
      </c>
      <c r="C36" s="128" t="s">
        <v>126</v>
      </c>
      <c r="D36" s="189"/>
      <c r="E36" s="117">
        <v>500</v>
      </c>
      <c r="G36" s="266"/>
    </row>
    <row r="37" spans="1:7" ht="16.5" thickBot="1" x14ac:dyDescent="0.3">
      <c r="A37" s="1"/>
      <c r="B37" s="137">
        <v>2</v>
      </c>
      <c r="C37" s="129" t="s">
        <v>127</v>
      </c>
      <c r="D37" s="190"/>
      <c r="E37" s="118">
        <v>10000000</v>
      </c>
      <c r="F37" s="1"/>
      <c r="G37" s="267"/>
    </row>
    <row r="38" spans="1:7" ht="16.5" thickBot="1" x14ac:dyDescent="0.3">
      <c r="A38" s="1"/>
      <c r="B38" s="179">
        <v>3</v>
      </c>
      <c r="C38" s="130" t="s">
        <v>122</v>
      </c>
      <c r="D38" s="185">
        <f>'Step 6. CCR'!D21</f>
        <v>0.41164442669698759</v>
      </c>
      <c r="E38" s="180">
        <v>0.48599999999999999</v>
      </c>
      <c r="F38" s="1"/>
      <c r="G38" s="274"/>
    </row>
    <row r="39" spans="1:7" ht="16.5" thickBot="1" x14ac:dyDescent="0.3">
      <c r="A39" s="1"/>
      <c r="B39" s="196">
        <v>6</v>
      </c>
      <c r="C39" s="198" t="s">
        <v>128</v>
      </c>
      <c r="D39" s="315">
        <f>D37*D38</f>
        <v>0</v>
      </c>
      <c r="E39" s="316">
        <f>E37*E38</f>
        <v>4860000</v>
      </c>
      <c r="F39" s="1"/>
      <c r="G39" s="270">
        <f>G37</f>
        <v>0</v>
      </c>
    </row>
    <row r="40" spans="1:7" ht="16.5" customHeight="1" x14ac:dyDescent="0.25">
      <c r="A40" s="1"/>
      <c r="B40" s="161">
        <v>7</v>
      </c>
      <c r="C40" s="162" t="s">
        <v>129</v>
      </c>
      <c r="D40" s="195"/>
      <c r="E40" s="156">
        <v>4000000</v>
      </c>
      <c r="F40" s="1"/>
      <c r="G40" s="271"/>
    </row>
    <row r="41" spans="1:7" ht="15.75" x14ac:dyDescent="0.25">
      <c r="A41" s="1"/>
      <c r="B41" s="138">
        <v>8</v>
      </c>
      <c r="C41" s="132" t="s">
        <v>130</v>
      </c>
      <c r="D41" s="190"/>
      <c r="E41" s="118">
        <v>500000</v>
      </c>
      <c r="F41" s="1"/>
      <c r="G41" s="267"/>
    </row>
    <row r="42" spans="1:7" ht="15.75" x14ac:dyDescent="0.25">
      <c r="A42" s="1"/>
      <c r="B42" s="138">
        <v>9</v>
      </c>
      <c r="C42" s="132" t="s">
        <v>121</v>
      </c>
      <c r="D42" s="187">
        <f>D40+D41</f>
        <v>0</v>
      </c>
      <c r="E42" s="126">
        <f>SUM(E40:E41)</f>
        <v>4500000</v>
      </c>
      <c r="F42" s="1"/>
      <c r="G42" s="272">
        <f>G40+G41</f>
        <v>0</v>
      </c>
    </row>
    <row r="43" spans="1:7" ht="16.5" thickBot="1" x14ac:dyDescent="0.3">
      <c r="A43" s="1"/>
      <c r="B43" s="139">
        <v>10</v>
      </c>
      <c r="C43" s="131" t="s">
        <v>114</v>
      </c>
      <c r="D43" s="188">
        <f>D39-D42</f>
        <v>0</v>
      </c>
      <c r="E43" s="127">
        <f>E39-E42</f>
        <v>360000</v>
      </c>
      <c r="F43" s="1"/>
      <c r="G43" s="273">
        <f>G39-G42</f>
        <v>0</v>
      </c>
    </row>
    <row r="44" spans="1:7" ht="17.25" customHeight="1" thickBot="1" x14ac:dyDescent="0.3">
      <c r="A44" s="1"/>
      <c r="B44" s="410" t="s">
        <v>133</v>
      </c>
      <c r="C44" s="411"/>
      <c r="D44" s="411"/>
      <c r="E44" s="412"/>
      <c r="F44" s="1"/>
    </row>
    <row r="47" spans="1:7" ht="25.5" x14ac:dyDescent="0.35">
      <c r="B47" s="104" t="s">
        <v>148</v>
      </c>
    </row>
    <row r="48" spans="1:7" ht="25.5" x14ac:dyDescent="0.35">
      <c r="B48" s="104"/>
    </row>
    <row r="49" spans="2:7" ht="25.5" x14ac:dyDescent="0.35">
      <c r="B49" s="104"/>
    </row>
    <row r="52" spans="2:7" ht="13.5" thickBot="1" x14ac:dyDescent="0.25"/>
    <row r="53" spans="2:7" ht="16.5" thickBot="1" x14ac:dyDescent="0.25">
      <c r="B53" s="236" t="s">
        <v>147</v>
      </c>
      <c r="C53" s="134"/>
      <c r="D53" s="134" t="s">
        <v>13</v>
      </c>
      <c r="E53" s="135" t="s">
        <v>14</v>
      </c>
      <c r="G53" s="312"/>
    </row>
    <row r="54" spans="2:7" ht="15.75" x14ac:dyDescent="0.25">
      <c r="B54" s="136">
        <v>1</v>
      </c>
      <c r="C54" s="128" t="s">
        <v>149</v>
      </c>
      <c r="D54" s="189"/>
      <c r="E54" s="117">
        <v>500</v>
      </c>
      <c r="G54" s="313"/>
    </row>
    <row r="55" spans="2:7" ht="15.75" x14ac:dyDescent="0.25">
      <c r="B55" s="137">
        <v>2</v>
      </c>
      <c r="C55" s="129" t="s">
        <v>164</v>
      </c>
      <c r="D55" s="190"/>
      <c r="E55" s="118">
        <v>10000000</v>
      </c>
      <c r="F55" s="1"/>
      <c r="G55" s="313"/>
    </row>
    <row r="56" spans="2:7" ht="15.75" x14ac:dyDescent="0.25">
      <c r="B56" s="161">
        <v>3</v>
      </c>
      <c r="C56" s="162" t="s">
        <v>150</v>
      </c>
      <c r="D56" s="195"/>
      <c r="E56" s="156">
        <v>4000000</v>
      </c>
      <c r="F56" s="1"/>
      <c r="G56" s="313"/>
    </row>
    <row r="57" spans="2:7" ht="15.75" x14ac:dyDescent="0.25">
      <c r="B57" s="138">
        <v>4</v>
      </c>
      <c r="C57" s="132" t="s">
        <v>151</v>
      </c>
      <c r="D57" s="190"/>
      <c r="E57" s="118">
        <v>500000</v>
      </c>
      <c r="F57" s="1"/>
      <c r="G57" s="313"/>
    </row>
    <row r="58" spans="2:7" ht="15.75" x14ac:dyDescent="0.25">
      <c r="B58" s="138">
        <v>5</v>
      </c>
      <c r="C58" s="132" t="s">
        <v>121</v>
      </c>
      <c r="D58" s="187">
        <f>D56+D57</f>
        <v>0</v>
      </c>
      <c r="E58" s="126">
        <f>SUM(E56:E57)</f>
        <v>4500000</v>
      </c>
      <c r="F58" s="1"/>
      <c r="G58" s="314"/>
    </row>
    <row r="59" spans="2:7" ht="16.5" thickBot="1" x14ac:dyDescent="0.3">
      <c r="B59" s="139">
        <v>6</v>
      </c>
      <c r="C59" s="131" t="s">
        <v>114</v>
      </c>
      <c r="D59" s="188">
        <f>D55-D58</f>
        <v>0</v>
      </c>
      <c r="E59" s="127">
        <f>E55-E58</f>
        <v>5500000</v>
      </c>
      <c r="F59" s="1"/>
      <c r="G59" s="314"/>
    </row>
    <row r="60" spans="2:7" ht="16.5" thickBot="1" x14ac:dyDescent="0.3">
      <c r="B60" s="410" t="s">
        <v>133</v>
      </c>
      <c r="C60" s="411"/>
      <c r="D60" s="411"/>
      <c r="E60" s="412"/>
      <c r="F60" s="1"/>
    </row>
  </sheetData>
  <mergeCells count="3">
    <mergeCell ref="B25:E25"/>
    <mergeCell ref="B44:E44"/>
    <mergeCell ref="B60:E60"/>
  </mergeCells>
  <pageMargins left="0.5" right="0.5" top="1" bottom="0.75" header="0.5" footer="0.5"/>
  <pageSetup scale="56" orientation="landscape" r:id="rId1"/>
  <headerFooter alignWithMargins="0">
    <oddHeader>&amp;LOffice of Health Analytics
Oregon Health Authority&amp;CDRAFT&amp;R  Form CBR</oddHeader>
    <oddFooter>&amp;R&amp;P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7169" r:id="rId4" name="Option Button 1">
              <controlPr defaultSize="0" autoFill="0" autoLine="0" autoPict="0">
                <anchor moveWithCells="1">
                  <from>
                    <xdr:col>3</xdr:col>
                    <xdr:colOff>219075</xdr:colOff>
                    <xdr:row>6</xdr:row>
                    <xdr:rowOff>66675</xdr:rowOff>
                  </from>
                  <to>
                    <xdr:col>4</xdr:col>
                    <xdr:colOff>457200</xdr:colOff>
                    <xdr:row>7</xdr:row>
                    <xdr:rowOff>200025</xdr:rowOff>
                  </to>
                </anchor>
              </controlPr>
            </control>
          </mc:Choice>
        </mc:AlternateContent>
        <mc:AlternateContent xmlns:mc="http://schemas.openxmlformats.org/markup-compatibility/2006">
          <mc:Choice Requires="x14">
            <control shapeId="7170" r:id="rId5" name="Option Button 2">
              <controlPr defaultSize="0" autoFill="0" autoLine="0" autoPict="0">
                <anchor moveWithCells="1">
                  <from>
                    <xdr:col>5</xdr:col>
                    <xdr:colOff>171450</xdr:colOff>
                    <xdr:row>6</xdr:row>
                    <xdr:rowOff>104775</xdr:rowOff>
                  </from>
                  <to>
                    <xdr:col>6</xdr:col>
                    <xdr:colOff>1276350</xdr:colOff>
                    <xdr:row>7</xdr:row>
                    <xdr:rowOff>171450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
    <tabColor rgb="FF00B050"/>
    <pageSetUpPr fitToPage="1"/>
  </sheetPr>
  <dimension ref="B1:J40"/>
  <sheetViews>
    <sheetView showGridLines="0" tabSelected="1" showRuler="0" zoomScale="103" zoomScaleNormal="115" zoomScalePageLayoutView="60" workbookViewId="0">
      <selection activeCell="I6" sqref="I6:J6"/>
    </sheetView>
  </sheetViews>
  <sheetFormatPr defaultColWidth="8.85546875" defaultRowHeight="15" x14ac:dyDescent="0.2"/>
  <cols>
    <col min="2" max="2" width="7.28515625" style="4" customWidth="1"/>
    <col min="3" max="3" width="18.7109375" customWidth="1"/>
    <col min="4" max="4" width="20.42578125" customWidth="1"/>
    <col min="5" max="5" width="31.28515625" customWidth="1"/>
    <col min="6" max="6" width="25.28515625" customWidth="1"/>
    <col min="7" max="7" width="27.85546875" customWidth="1"/>
    <col min="8" max="8" width="20.5703125" customWidth="1"/>
    <col min="9" max="9" width="29.28515625" customWidth="1"/>
    <col min="10" max="10" width="17.140625" customWidth="1"/>
    <col min="11" max="14" width="10.7109375" customWidth="1"/>
  </cols>
  <sheetData>
    <row r="1" spans="2:10" ht="20.25" thickBot="1" x14ac:dyDescent="0.4">
      <c r="D1" s="22"/>
      <c r="E1" s="23"/>
      <c r="F1" s="22"/>
      <c r="G1" s="22"/>
      <c r="H1" s="22"/>
      <c r="I1" s="22"/>
      <c r="J1" s="22"/>
    </row>
    <row r="2" spans="2:10" ht="23.25" x14ac:dyDescent="0.35">
      <c r="B2" s="418" t="s">
        <v>1</v>
      </c>
      <c r="C2" s="419"/>
      <c r="D2" s="419"/>
      <c r="E2" s="419"/>
      <c r="F2" s="419"/>
      <c r="G2" s="373"/>
      <c r="H2" s="373"/>
      <c r="I2" s="372" t="s">
        <v>176</v>
      </c>
      <c r="J2" s="374">
        <f>'Step 2. Hospital Information'!C6</f>
        <v>2022</v>
      </c>
    </row>
    <row r="3" spans="2:10" ht="18.75" customHeight="1" x14ac:dyDescent="0.3">
      <c r="B3" s="25"/>
      <c r="C3" s="420" t="s">
        <v>70</v>
      </c>
      <c r="D3" s="420"/>
      <c r="E3" s="422" t="str">
        <f>'Step 2. Hospital Information'!C4</f>
        <v>ST. ANTHONY HOSPITAL</v>
      </c>
      <c r="F3" s="423"/>
      <c r="G3" s="423"/>
      <c r="H3" s="423"/>
      <c r="I3" s="423"/>
      <c r="J3" s="424"/>
    </row>
    <row r="4" spans="2:10" ht="18.75" customHeight="1" x14ac:dyDescent="0.3">
      <c r="B4" s="25"/>
      <c r="C4" s="420" t="s">
        <v>71</v>
      </c>
      <c r="D4" s="420"/>
      <c r="E4" s="422" t="str">
        <f>'Step 2. Hospital Information'!C5</f>
        <v>CATHOLIC HEALTH INITIATIVES</v>
      </c>
      <c r="F4" s="423"/>
      <c r="G4" s="423"/>
      <c r="H4" s="423"/>
      <c r="I4" s="423"/>
      <c r="J4" s="424"/>
    </row>
    <row r="5" spans="2:10" ht="18.75" customHeight="1" x14ac:dyDescent="0.3">
      <c r="B5" s="25"/>
      <c r="C5" s="420" t="s">
        <v>72</v>
      </c>
      <c r="D5" s="421"/>
      <c r="E5" s="422" t="str">
        <f>'Step 2. Hospital Information'!C7</f>
        <v>07/01/21-06/30/22</v>
      </c>
      <c r="F5" s="423"/>
      <c r="G5" s="423"/>
      <c r="H5" s="423"/>
      <c r="I5" s="423"/>
      <c r="J5" s="424"/>
    </row>
    <row r="6" spans="2:10" ht="18.75" customHeight="1" x14ac:dyDescent="0.3">
      <c r="B6" s="25"/>
      <c r="C6" s="420" t="s">
        <v>73</v>
      </c>
      <c r="D6" s="421"/>
      <c r="E6" s="427" t="s">
        <v>26</v>
      </c>
      <c r="F6" s="427"/>
      <c r="G6" s="277"/>
      <c r="H6" s="235" t="s">
        <v>29</v>
      </c>
      <c r="I6" s="441"/>
      <c r="J6" s="442"/>
    </row>
    <row r="7" spans="2:10" ht="18.75" customHeight="1" x14ac:dyDescent="0.3">
      <c r="B7" s="26"/>
      <c r="C7" s="234"/>
      <c r="D7" s="234"/>
      <c r="E7" s="439" t="s">
        <v>24</v>
      </c>
      <c r="F7" s="440"/>
      <c r="G7" s="277"/>
      <c r="H7" s="235" t="s">
        <v>25</v>
      </c>
      <c r="I7" s="443"/>
      <c r="J7" s="444"/>
    </row>
    <row r="8" spans="2:10" ht="18.75" customHeight="1" x14ac:dyDescent="0.3">
      <c r="B8" s="26"/>
      <c r="C8" s="426"/>
      <c r="D8" s="426"/>
      <c r="E8" s="428" t="s">
        <v>30</v>
      </c>
      <c r="F8" s="428"/>
      <c r="G8" s="276" t="str">
        <f>'Step 2. Hospital Information'!C12</f>
        <v>HAROLD GELLER</v>
      </c>
      <c r="H8" s="235" t="s">
        <v>29</v>
      </c>
      <c r="I8" s="445" t="str">
        <f>'Step 2. Hospital Information'!C13</f>
        <v>MARKET PRESIDENT</v>
      </c>
      <c r="J8" s="446"/>
    </row>
    <row r="9" spans="2:10" ht="15" customHeight="1" x14ac:dyDescent="0.2">
      <c r="B9" s="26"/>
      <c r="C9" s="24"/>
      <c r="D9" s="289"/>
      <c r="E9" s="31"/>
      <c r="F9" s="31"/>
      <c r="G9" s="31"/>
      <c r="H9" s="27"/>
      <c r="I9" s="27"/>
      <c r="J9" s="28"/>
    </row>
    <row r="10" spans="2:10" ht="59.25" customHeight="1" x14ac:dyDescent="0.2">
      <c r="B10" s="337" t="s">
        <v>147</v>
      </c>
      <c r="C10" s="447" t="s">
        <v>156</v>
      </c>
      <c r="D10" s="447"/>
      <c r="E10" s="303" t="s">
        <v>32</v>
      </c>
      <c r="F10" s="291" t="s">
        <v>7</v>
      </c>
      <c r="G10" s="303" t="s">
        <v>10</v>
      </c>
      <c r="H10" s="303" t="s">
        <v>8</v>
      </c>
      <c r="I10" s="303" t="s">
        <v>138</v>
      </c>
      <c r="J10" s="28"/>
    </row>
    <row r="11" spans="2:10" ht="16.5" customHeight="1" x14ac:dyDescent="0.2">
      <c r="B11" s="290">
        <v>1</v>
      </c>
      <c r="C11" s="429" t="str">
        <f>IF('Step 7. Charity Care'!I2=1,"Cost to Charge Ratio","Cost Accounting")</f>
        <v>Cost to Charge Ratio</v>
      </c>
      <c r="D11" s="430"/>
      <c r="E11" s="299" t="s">
        <v>145</v>
      </c>
      <c r="F11" s="116">
        <f>'Step 7. Charity Care'!D16</f>
        <v>0</v>
      </c>
      <c r="G11" s="181">
        <f>IF('Step 7. Charity Care'!I2=1,'Step 7. Charity Care'!D17*'Step 7. Charity Care'!D39,'Step 7. Charity Care'!G17)</f>
        <v>0</v>
      </c>
      <c r="H11" s="181">
        <f>IF('Step 7. Charity Care'!I2=1,'Step 7. Charity Care'!D18,'Step 7. Charity Care'!G18)</f>
        <v>0</v>
      </c>
      <c r="I11" s="113">
        <f t="shared" ref="I11:I15" si="0">G11-H11</f>
        <v>0</v>
      </c>
      <c r="J11" s="425"/>
    </row>
    <row r="12" spans="2:10" ht="16.5" customHeight="1" x14ac:dyDescent="0.2">
      <c r="B12" s="290">
        <v>2</v>
      </c>
      <c r="C12" s="431"/>
      <c r="D12" s="432"/>
      <c r="E12" s="299" t="s">
        <v>144</v>
      </c>
      <c r="F12" s="116">
        <f>'Step 7. Charity Care'!D20</f>
        <v>0</v>
      </c>
      <c r="G12" s="181">
        <f>IF('Step 7. Charity Care'!I2=1,'Step 7. Charity Care'!D21*'Step 7. Charity Care'!D39,'Step 7. Charity Care'!G21)</f>
        <v>0</v>
      </c>
      <c r="H12" s="181">
        <f>IF('Step 7. Charity Care'!I2=1,'Step 7. Charity Care'!D22,'Step 7. Charity Care'!G22)</f>
        <v>0</v>
      </c>
      <c r="I12" s="113">
        <f t="shared" si="0"/>
        <v>0</v>
      </c>
      <c r="J12" s="425"/>
    </row>
    <row r="13" spans="2:10" ht="16.5" customHeight="1" x14ac:dyDescent="0.2">
      <c r="B13" s="32">
        <v>3</v>
      </c>
      <c r="C13" s="336" t="s">
        <v>200</v>
      </c>
      <c r="D13" s="24"/>
      <c r="E13" s="300" t="s">
        <v>141</v>
      </c>
      <c r="F13" s="116">
        <f>'Step 7. Charity Care'!D24</f>
        <v>0</v>
      </c>
      <c r="G13" s="181">
        <f>IF('Step 7. Charity Care'!I2=1,'Step 7. Charity Care'!D25*'Step 7. Charity Care'!D39,'Step 7. Charity Care'!G25)</f>
        <v>0</v>
      </c>
      <c r="H13" s="181">
        <f>IF('Step 7. Charity Care'!I2=1,'Step 7. Charity Care'!D26,'Step 7. Charity Care'!G26)</f>
        <v>0</v>
      </c>
      <c r="I13" s="113">
        <f t="shared" si="0"/>
        <v>0</v>
      </c>
      <c r="J13" s="425"/>
    </row>
    <row r="14" spans="2:10" ht="16.5" customHeight="1" x14ac:dyDescent="0.2">
      <c r="B14" s="32">
        <v>4</v>
      </c>
      <c r="C14" s="275">
        <f>'Step 7. Charity Care'!D37/'CBR Summary Table'!F16</f>
        <v>0</v>
      </c>
      <c r="D14" s="24"/>
      <c r="E14" s="300" t="s">
        <v>142</v>
      </c>
      <c r="F14" s="116">
        <f>'Step 7. Charity Care'!D28</f>
        <v>0</v>
      </c>
      <c r="G14" s="181">
        <f>IF('Step 7. Charity Care'!I2=1,'Step 7. Charity Care'!D29*'Step 7. Charity Care'!D39,'Step 7. Charity Care'!G29)</f>
        <v>0</v>
      </c>
      <c r="H14" s="181">
        <f>IF('Step 7. Charity Care'!I2=1,'Step 7. Charity Care'!D30,'Step 7. Charity Care'!G30)</f>
        <v>0</v>
      </c>
      <c r="I14" s="113">
        <f t="shared" si="0"/>
        <v>0</v>
      </c>
      <c r="J14" s="425"/>
    </row>
    <row r="15" spans="2:10" ht="16.5" customHeight="1" x14ac:dyDescent="0.2">
      <c r="B15" s="32">
        <v>5</v>
      </c>
      <c r="C15" s="385" t="s">
        <v>201</v>
      </c>
      <c r="D15" s="24"/>
      <c r="E15" s="300" t="s">
        <v>143</v>
      </c>
      <c r="F15" s="116">
        <f>'Step 7. Charity Care'!D32</f>
        <v>1737</v>
      </c>
      <c r="G15" s="181">
        <f>IF('Step 7. Charity Care'!I2=1,'Step 7. Charity Care'!D33*'Step 7. Charity Care'!D39,'Step 7. Charity Care'!G33)</f>
        <v>777842.09160000004</v>
      </c>
      <c r="H15" s="181">
        <f>IF('Step 7. Charity Care'!I2=1,'Step 7. Charity Care'!D34,'Step 7. Charity Care'!G34)</f>
        <v>0</v>
      </c>
      <c r="I15" s="113">
        <f t="shared" si="0"/>
        <v>777842.09160000004</v>
      </c>
      <c r="J15" s="425"/>
    </row>
    <row r="16" spans="2:10" ht="16.5" customHeight="1" x14ac:dyDescent="0.2">
      <c r="B16" s="32">
        <v>6</v>
      </c>
      <c r="C16" s="390">
        <f>'Step 6. CCR'!D21</f>
        <v>0.41164442669698759</v>
      </c>
      <c r="D16" s="24"/>
      <c r="E16" s="297" t="s">
        <v>111</v>
      </c>
      <c r="F16" s="391">
        <f>'Step 7. Charity Care'!D36</f>
        <v>1737</v>
      </c>
      <c r="G16" s="341">
        <f>IF('Step 7. Charity Care'!I2=1,'Step 7. Charity Care'!D40,'Step 7. Charity Care'!G40)</f>
        <v>777842.09160000004</v>
      </c>
      <c r="H16" s="341">
        <f>IF('Step 7. Charity Care'!I2=1,'Step 7. Charity Care'!D42,'Step 7. Charity Care'!G42)</f>
        <v>0</v>
      </c>
      <c r="I16" s="341">
        <f>G16-H16</f>
        <v>777842.09160000004</v>
      </c>
      <c r="J16" s="425"/>
    </row>
    <row r="17" spans="2:10" ht="16.5" customHeight="1" x14ac:dyDescent="0.2">
      <c r="B17" s="32"/>
      <c r="C17" s="384"/>
      <c r="D17" s="114"/>
      <c r="E17" s="24"/>
      <c r="F17" s="24"/>
      <c r="G17" s="115"/>
      <c r="H17" s="381"/>
      <c r="I17" s="381"/>
      <c r="J17" s="425"/>
    </row>
    <row r="18" spans="2:10" ht="47.25" customHeight="1" x14ac:dyDescent="0.2">
      <c r="B18" s="32"/>
      <c r="C18" s="433" t="s">
        <v>156</v>
      </c>
      <c r="D18" s="434"/>
      <c r="E18" s="378" t="s">
        <v>188</v>
      </c>
      <c r="F18" s="291" t="s">
        <v>7</v>
      </c>
      <c r="G18" s="378" t="s">
        <v>10</v>
      </c>
      <c r="H18" s="378" t="s">
        <v>8</v>
      </c>
      <c r="I18" s="378" t="s">
        <v>138</v>
      </c>
      <c r="J18" s="425"/>
    </row>
    <row r="19" spans="2:10" ht="20.25" customHeight="1" x14ac:dyDescent="0.2">
      <c r="B19" s="32">
        <v>7</v>
      </c>
      <c r="C19" s="435" t="str">
        <f>IF('Stp 8. Unreimbursed programs'!I2=1,"Cost to Charge Ratio","Cost Accounting")</f>
        <v>Cost to Charge Ratio</v>
      </c>
      <c r="D19" s="436"/>
      <c r="E19" s="292" t="s">
        <v>146</v>
      </c>
      <c r="F19" s="293">
        <f>'Stp 8. Unreimbursed programs'!D15</f>
        <v>0</v>
      </c>
      <c r="G19" s="294">
        <f>IF('Stp 8. Unreimbursed programs'!I2=1,'Stp 8. Unreimbursed programs'!D20,'Stp 8. Unreimbursed programs'!G20)</f>
        <v>17626926.377640445</v>
      </c>
      <c r="H19" s="294" t="str">
        <f>IF('Stp 8. Unreimbursed programs'!I2=1,'Stp 8. Unreimbursed programs'!D23,'Stp 8. Unreimbursed programs'!G23)</f>
        <v>c</v>
      </c>
      <c r="I19" s="379">
        <v>0</v>
      </c>
      <c r="J19" s="28"/>
    </row>
    <row r="20" spans="2:10" ht="17.25" customHeight="1" x14ac:dyDescent="0.2">
      <c r="B20" s="32">
        <v>8</v>
      </c>
      <c r="C20" s="437"/>
      <c r="D20" s="438"/>
      <c r="E20" s="298" t="s">
        <v>155</v>
      </c>
      <c r="F20" s="116">
        <f>'Stp 8. Unreimbursed programs'!D36</f>
        <v>0</v>
      </c>
      <c r="G20" s="182">
        <f>IF('Stp 8. Unreimbursed programs'!I2=1,'Stp 8. Unreimbursed programs'!D39,'Stp 8. Unreimbursed programs'!G39)</f>
        <v>0</v>
      </c>
      <c r="H20" s="182">
        <f>IF('Stp 8. Unreimbursed programs'!I2,'Stp 8. Unreimbursed programs'!D42,'Stp 8. Unreimbursed programs'!G42)</f>
        <v>0</v>
      </c>
      <c r="I20" s="113">
        <f>G20-H20</f>
        <v>0</v>
      </c>
      <c r="J20" s="28"/>
    </row>
    <row r="21" spans="2:10" ht="15.75" customHeight="1" x14ac:dyDescent="0.2">
      <c r="B21" s="32">
        <v>9</v>
      </c>
      <c r="C21" s="24"/>
      <c r="D21" s="383"/>
      <c r="E21" s="300" t="s">
        <v>148</v>
      </c>
      <c r="F21" s="386">
        <f>'Stp 8. Unreimbursed programs'!D54</f>
        <v>0</v>
      </c>
      <c r="G21" s="181">
        <f>'Stp 8. Unreimbursed programs'!D55</f>
        <v>0</v>
      </c>
      <c r="H21" s="181">
        <f>'Stp 8. Unreimbursed programs'!D58</f>
        <v>0</v>
      </c>
      <c r="I21" s="380">
        <f t="shared" ref="I21" si="1">G21-H21</f>
        <v>0</v>
      </c>
      <c r="J21" s="218"/>
    </row>
    <row r="22" spans="2:10" ht="31.5" x14ac:dyDescent="0.2">
      <c r="B22" s="32">
        <v>10</v>
      </c>
      <c r="C22" s="24"/>
      <c r="D22" s="24"/>
      <c r="E22" s="382" t="s">
        <v>189</v>
      </c>
      <c r="F22" s="342">
        <f>SUM(F19:F20)</f>
        <v>0</v>
      </c>
      <c r="G22" s="369">
        <f>SUM(G19:G21)</f>
        <v>17626926.377640445</v>
      </c>
      <c r="H22" s="369">
        <f t="shared" ref="H22:I22" si="2">SUM(H19:H21)</f>
        <v>0</v>
      </c>
      <c r="I22" s="369">
        <f t="shared" si="2"/>
        <v>0</v>
      </c>
      <c r="J22" s="28"/>
    </row>
    <row r="23" spans="2:10" ht="15.75" x14ac:dyDescent="0.2">
      <c r="B23" s="34"/>
      <c r="C23" s="24"/>
      <c r="D23" s="24"/>
      <c r="E23" s="24"/>
      <c r="F23" s="339"/>
      <c r="G23" s="340"/>
      <c r="H23" s="340"/>
      <c r="I23" s="340"/>
      <c r="J23" s="28"/>
    </row>
    <row r="24" spans="2:10" ht="15.75" x14ac:dyDescent="0.2">
      <c r="B24" s="32">
        <v>11</v>
      </c>
      <c r="C24" s="24"/>
      <c r="D24" s="24"/>
      <c r="E24" s="297" t="s">
        <v>157</v>
      </c>
      <c r="F24" s="342">
        <f>F16+F22</f>
        <v>1737</v>
      </c>
      <c r="G24" s="369">
        <f>G16+G22</f>
        <v>18404768.469240446</v>
      </c>
      <c r="H24" s="369">
        <f>H16+H22</f>
        <v>0</v>
      </c>
      <c r="I24" s="369">
        <f>I16+I22</f>
        <v>777842.09160000004</v>
      </c>
      <c r="J24" s="28"/>
    </row>
    <row r="25" spans="2:10" ht="15.75" customHeight="1" x14ac:dyDescent="0.2">
      <c r="B25" s="26"/>
      <c r="C25" s="29"/>
      <c r="D25" s="30"/>
      <c r="E25" s="33"/>
      <c r="F25" s="33"/>
      <c r="G25" s="33"/>
      <c r="H25" s="27"/>
      <c r="I25" s="27"/>
      <c r="J25" s="28"/>
    </row>
    <row r="26" spans="2:10" ht="38.25" customHeight="1" x14ac:dyDescent="0.2">
      <c r="B26" s="338" t="s">
        <v>147</v>
      </c>
      <c r="C26" s="417" t="s">
        <v>31</v>
      </c>
      <c r="D26" s="417"/>
      <c r="E26" s="417"/>
      <c r="F26" s="291" t="s">
        <v>11</v>
      </c>
      <c r="G26" s="302" t="s">
        <v>10</v>
      </c>
      <c r="H26" s="302" t="s">
        <v>8</v>
      </c>
      <c r="I26" s="302" t="s">
        <v>9</v>
      </c>
      <c r="J26" s="296"/>
    </row>
    <row r="27" spans="2:10" ht="16.5" customHeight="1" x14ac:dyDescent="0.2">
      <c r="B27" s="34">
        <v>12</v>
      </c>
      <c r="C27" s="413" t="s">
        <v>2</v>
      </c>
      <c r="D27" s="413"/>
      <c r="E27" s="413"/>
      <c r="F27" s="319">
        <f>'Step 3. CHI, CBA and CBO'!G30</f>
        <v>2671</v>
      </c>
      <c r="G27" s="183">
        <f>'Step 3. CHI, CBA and CBO'!D30</f>
        <v>216220</v>
      </c>
      <c r="H27" s="183">
        <f>'Step 3. CHI, CBA and CBO'!E30</f>
        <v>0</v>
      </c>
      <c r="I27" s="110">
        <f t="shared" ref="I27:I32" si="3">G27-H27</f>
        <v>216220</v>
      </c>
      <c r="J27" s="219"/>
    </row>
    <row r="28" spans="2:10" ht="15.75" x14ac:dyDescent="0.2">
      <c r="B28" s="32">
        <v>13</v>
      </c>
      <c r="C28" s="413" t="s">
        <v>0</v>
      </c>
      <c r="D28" s="413"/>
      <c r="E28" s="413"/>
      <c r="F28" s="301"/>
      <c r="G28" s="184">
        <f>'Step 5. Research &amp; Cash inkind'!D17</f>
        <v>0</v>
      </c>
      <c r="H28" s="184">
        <f>'Step 5. Research &amp; Cash inkind'!D22</f>
        <v>0</v>
      </c>
      <c r="I28" s="111">
        <f t="shared" si="3"/>
        <v>0</v>
      </c>
      <c r="J28" s="218"/>
    </row>
    <row r="29" spans="2:10" ht="15.75" customHeight="1" x14ac:dyDescent="0.2">
      <c r="B29" s="32">
        <v>14</v>
      </c>
      <c r="C29" s="413" t="s">
        <v>3</v>
      </c>
      <c r="D29" s="413"/>
      <c r="E29" s="413"/>
      <c r="F29" s="301"/>
      <c r="G29" s="184">
        <f>'Step 4. Health Profession Ed'!E20</f>
        <v>637822</v>
      </c>
      <c r="H29" s="184">
        <f>'Step 4. Health Profession Ed'!E27</f>
        <v>0</v>
      </c>
      <c r="I29" s="111">
        <f t="shared" si="3"/>
        <v>637822</v>
      </c>
      <c r="J29" s="218"/>
    </row>
    <row r="30" spans="2:10" ht="15.75" customHeight="1" x14ac:dyDescent="0.2">
      <c r="B30" s="32">
        <v>15</v>
      </c>
      <c r="C30" s="413" t="s">
        <v>5</v>
      </c>
      <c r="D30" s="413"/>
      <c r="E30" s="413"/>
      <c r="F30" s="301"/>
      <c r="G30" s="184">
        <f>'Step 5. Research &amp; Cash inkind'!D52</f>
        <v>311573</v>
      </c>
      <c r="H30" s="184">
        <f>'Step 5. Research &amp; Cash inkind'!E52</f>
        <v>2783</v>
      </c>
      <c r="I30" s="111">
        <f t="shared" si="3"/>
        <v>308790</v>
      </c>
      <c r="J30" s="218"/>
    </row>
    <row r="31" spans="2:10" ht="15.75" customHeight="1" x14ac:dyDescent="0.2">
      <c r="B31" s="32">
        <v>16</v>
      </c>
      <c r="C31" s="413" t="s">
        <v>6</v>
      </c>
      <c r="D31" s="413"/>
      <c r="E31" s="413"/>
      <c r="F31" s="301"/>
      <c r="G31" s="184">
        <f>'Step 3. CHI, CBA and CBO'!D57</f>
        <v>384250</v>
      </c>
      <c r="H31" s="184">
        <f>'Step 3. CHI, CBA and CBO'!E57</f>
        <v>4775</v>
      </c>
      <c r="I31" s="111">
        <f t="shared" si="3"/>
        <v>379475</v>
      </c>
      <c r="J31" s="218"/>
    </row>
    <row r="32" spans="2:10" ht="15.75" customHeight="1" x14ac:dyDescent="0.2">
      <c r="B32" s="32">
        <v>17</v>
      </c>
      <c r="C32" s="413" t="s">
        <v>4</v>
      </c>
      <c r="D32" s="413"/>
      <c r="E32" s="413"/>
      <c r="F32" s="301"/>
      <c r="G32" s="183">
        <f>'Step 3. CHI, CBA and CBO'!D82</f>
        <v>35365</v>
      </c>
      <c r="H32" s="183">
        <f>'Step 3. CHI, CBA and CBO'!E82</f>
        <v>0</v>
      </c>
      <c r="I32" s="111">
        <f t="shared" si="3"/>
        <v>35365</v>
      </c>
      <c r="J32" s="218"/>
    </row>
    <row r="33" spans="2:10" ht="15.75" customHeight="1" x14ac:dyDescent="0.2">
      <c r="B33" s="32">
        <v>18</v>
      </c>
      <c r="C33" s="414" t="s">
        <v>139</v>
      </c>
      <c r="D33" s="415"/>
      <c r="E33" s="415"/>
      <c r="F33" s="344">
        <f>F27</f>
        <v>2671</v>
      </c>
      <c r="G33" s="184">
        <f>SUM(G27:G32)</f>
        <v>1585230</v>
      </c>
      <c r="H33" s="184">
        <f>SUM(H27:H32)</f>
        <v>7558</v>
      </c>
      <c r="I33" s="111">
        <f>SUM(I27:I32)</f>
        <v>1577672</v>
      </c>
      <c r="J33" s="28"/>
    </row>
    <row r="34" spans="2:10" ht="15.75" customHeight="1" thickBot="1" x14ac:dyDescent="0.25">
      <c r="B34" s="35">
        <v>19</v>
      </c>
      <c r="C34" s="416" t="s">
        <v>140</v>
      </c>
      <c r="D34" s="416"/>
      <c r="E34" s="416"/>
      <c r="F34" s="343">
        <f>F24+F33</f>
        <v>4408</v>
      </c>
      <c r="G34" s="112">
        <f>G24+G33</f>
        <v>19989998.469240446</v>
      </c>
      <c r="H34" s="112">
        <f>H24+H33</f>
        <v>7558</v>
      </c>
      <c r="I34" s="112">
        <f>I24+I33</f>
        <v>2355514.0915999999</v>
      </c>
      <c r="J34" s="36"/>
    </row>
    <row r="35" spans="2:10" ht="15.75" x14ac:dyDescent="0.2">
      <c r="B35" s="37"/>
      <c r="C35" s="38"/>
      <c r="D35" s="39"/>
      <c r="E35" s="40"/>
      <c r="F35" s="40"/>
      <c r="G35" s="40"/>
      <c r="H35" s="41"/>
      <c r="I35" s="375" t="s">
        <v>177</v>
      </c>
      <c r="J35" s="41" t="str">
        <f>'Form Version'!A2</f>
        <v>CBR12022.02</v>
      </c>
    </row>
    <row r="36" spans="2:10" ht="15.75" x14ac:dyDescent="0.2">
      <c r="B36" s="42"/>
      <c r="C36" s="43"/>
      <c r="D36" s="38"/>
      <c r="E36" s="39"/>
      <c r="F36" s="40"/>
      <c r="G36" s="40"/>
      <c r="H36" s="40"/>
      <c r="I36" s="38"/>
      <c r="J36" s="38"/>
    </row>
    <row r="37" spans="2:10" x14ac:dyDescent="0.2">
      <c r="D37" s="2"/>
      <c r="E37" s="2"/>
      <c r="F37" s="2"/>
      <c r="G37" s="2"/>
      <c r="H37" s="2"/>
    </row>
    <row r="38" spans="2:10" x14ac:dyDescent="0.2">
      <c r="E38" s="2"/>
      <c r="F38" s="2"/>
      <c r="G38" s="2"/>
      <c r="H38" s="2"/>
      <c r="J38" s="3"/>
    </row>
    <row r="39" spans="2:10" x14ac:dyDescent="0.2">
      <c r="E39" s="2"/>
      <c r="F39" s="2"/>
      <c r="G39" s="2"/>
      <c r="H39" s="2"/>
    </row>
    <row r="40" spans="2:10" x14ac:dyDescent="0.2">
      <c r="E40" s="2"/>
      <c r="F40" s="2"/>
      <c r="G40" s="2"/>
      <c r="H40" s="2"/>
    </row>
  </sheetData>
  <mergeCells count="29">
    <mergeCell ref="C19:D20"/>
    <mergeCell ref="E7:F7"/>
    <mergeCell ref="I6:J6"/>
    <mergeCell ref="I7:J7"/>
    <mergeCell ref="I8:J8"/>
    <mergeCell ref="C10:D10"/>
    <mergeCell ref="C26:E26"/>
    <mergeCell ref="C27:E27"/>
    <mergeCell ref="B2:F2"/>
    <mergeCell ref="C6:D6"/>
    <mergeCell ref="C5:D5"/>
    <mergeCell ref="C4:D4"/>
    <mergeCell ref="E3:J3"/>
    <mergeCell ref="C3:D3"/>
    <mergeCell ref="E4:J4"/>
    <mergeCell ref="J11:J18"/>
    <mergeCell ref="C8:D8"/>
    <mergeCell ref="E5:J5"/>
    <mergeCell ref="E6:F6"/>
    <mergeCell ref="E8:F8"/>
    <mergeCell ref="C11:D12"/>
    <mergeCell ref="C18:D18"/>
    <mergeCell ref="C32:E32"/>
    <mergeCell ref="C33:E33"/>
    <mergeCell ref="C34:E34"/>
    <mergeCell ref="C28:E28"/>
    <mergeCell ref="C29:E29"/>
    <mergeCell ref="C30:E30"/>
    <mergeCell ref="C31:E31"/>
  </mergeCells>
  <phoneticPr fontId="2" type="noConversion"/>
  <printOptions horizontalCentered="1"/>
  <pageMargins left="0.5" right="0.5" top="1" bottom="0.75" header="0.5" footer="0.5"/>
  <pageSetup scale="65" orientation="landscape" r:id="rId1"/>
  <headerFooter alignWithMargins="0">
    <oddHeader>&amp;L&amp;14Office of Health Analytics
Oregon Health Authority&amp;CDRAFT&amp;R&amp;14  Form CBR</oddHeader>
    <oddFooter xml:space="preserve">&amp;R
</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E142F0E1969F140B56534D9CB82977F" ma:contentTypeVersion="18" ma:contentTypeDescription="Create a new document." ma:contentTypeScope="" ma:versionID="cee60a230065906e9cb3d4f12e29f2b7">
  <xsd:schema xmlns:xsd="http://www.w3.org/2001/XMLSchema" xmlns:xs="http://www.w3.org/2001/XMLSchema" xmlns:p="http://schemas.microsoft.com/office/2006/metadata/properties" xmlns:ns1="http://schemas.microsoft.com/sharepoint/v3" xmlns:ns2="59da1016-2a1b-4f8a-9768-d7a4932f6f16" xmlns:ns3="10bab1ba-c75a-4166-8cdc-bbc3bb77138e" targetNamespace="http://schemas.microsoft.com/office/2006/metadata/properties" ma:root="true" ma:fieldsID="9bbb6f419a230ca1193cc7cae8466f68" ns1:_="" ns2:_="" ns3:_="">
    <xsd:import namespace="http://schemas.microsoft.com/sharepoint/v3"/>
    <xsd:import namespace="59da1016-2a1b-4f8a-9768-d7a4932f6f16"/>
    <xsd:import namespace="10bab1ba-c75a-4166-8cdc-bbc3bb77138e"/>
    <xsd:element name="properties">
      <xsd:complexType>
        <xsd:sequence>
          <xsd:element name="documentManagement">
            <xsd:complexType>
              <xsd:all>
                <xsd:element ref="ns2:IACategory" minOccurs="0"/>
                <xsd:element ref="ns2:IATopic" minOccurs="0"/>
                <xsd:element ref="ns2:IASubtopic" minOccurs="0"/>
                <xsd:element ref="ns2:DocumentExpirationDate" minOccurs="0"/>
                <xsd:element ref="ns3:Meta_x0020_Description" minOccurs="0"/>
                <xsd:element ref="ns3:Meta_x0020_Keywords" minOccurs="0"/>
                <xsd:element ref="ns1:URL" minOccurs="0"/>
                <xsd:element ref="ns3:Hospital" minOccurs="0"/>
                <xsd:element ref="ns3:DocumentType"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URL" ma:index="8" nillable="true" ma:displayName="URL" ma:internalName="URL" ma:readOnly="false">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9da1016-2a1b-4f8a-9768-d7a4932f6f16" elementFormDefault="qualified">
    <xsd:import namespace="http://schemas.microsoft.com/office/2006/documentManagement/types"/>
    <xsd:import namespace="http://schemas.microsoft.com/office/infopath/2007/PartnerControls"/>
    <xsd:element name="IACategory" ma:index="2" nillable="true" ma:displayName="IA Category" ma:format="Dropdown" ma:hidden="true" ma:internalName="IACategory" ma:readOnly="false">
      <xsd:simpleType>
        <xsd:restriction base="dms:Choice">
          <xsd:enumeration value="About OHA"/>
          <xsd:enumeration value="Programs and Services"/>
          <xsd:enumeration value="Oregon Health Plan"/>
          <xsd:enumeration value="Health System Reform"/>
          <xsd:enumeration value="Licenses and Certificates"/>
          <xsd:enumeration value="Public Health"/>
        </xsd:restriction>
      </xsd:simpleType>
    </xsd:element>
    <xsd:element name="IATopic" ma:index="3" nillable="true" ma:displayName="IA Topic" ma:format="Dropdown" ma:hidden="true" ma:internalName="IATopic" ma:readOnly="false">
      <xsd:simpleType>
        <xsd:restriction base="dms:Choice">
          <xsd:enumeration value="About OHA - Agency Communications"/>
          <xsd:enumeration value="About OHA - Budget"/>
          <xsd:enumeration value="About OHA - Contacts"/>
          <xsd:enumeration value="About OHA - Grants &amp; Contracts"/>
          <xsd:enumeration value="About OHA - Jobs &amp; Employment"/>
          <xsd:enumeration value="About OHA - Organization"/>
          <xsd:enumeration value="About OHA - Policies"/>
          <xsd:enumeration value="About OHA - Public Meetings"/>
          <xsd:enumeration value="About OHA - Public Records"/>
          <xsd:enumeration value="About OHA - Questions &amp; Comments"/>
          <xsd:enumeration value="About OHA - Reports &amp; Data"/>
          <xsd:enumeration value="About OHA - Rulemaking"/>
          <xsd:enumeration value="Programs and Services - Behavioral Health"/>
          <xsd:enumeration value="Programs and Services - Contacts"/>
          <xsd:enumeration value="Programs and Services - Coordinated Care"/>
          <xsd:enumeration value="Programs and Services - Disease"/>
          <xsd:enumeration value="Programs and Services - Environment"/>
          <xsd:enumeration value="Programs and Services - Health Resources"/>
          <xsd:enumeration value="Programs and Services - OEBB"/>
          <xsd:enumeration value="Programs and Services - Oregon Health Plan"/>
          <xsd:enumeration value="Programs and Services - Oregon State Hospital"/>
          <xsd:enumeration value="Programs and Services - PEBB"/>
          <xsd:enumeration value="Programs and Services - Pharmacy"/>
          <xsd:enumeration value="Programs and Services - Prevention"/>
          <xsd:enumeration value="Programs and Services - Safety"/>
          <xsd:enumeration value="Oregon Health Plan - Agency Communications"/>
          <xsd:enumeration value="Oregon Health Plan - Benefits"/>
          <xsd:enumeration value="Oregon Health Plan - Contacts"/>
          <xsd:enumeration value="Oregon Health Plan - Coordinated Care"/>
          <xsd:enumeration value="Oregon Health Plan - Grants &amp; Contracts"/>
          <xsd:enumeration value="Oregon Health Plan - Health Resources"/>
          <xsd:enumeration value="Oregon Health Plan - Policies"/>
          <xsd:enumeration value="Oregon Health Plan - Providers and Partners"/>
          <xsd:enumeration value="Oregon Health Plan - Public Meetings"/>
          <xsd:enumeration value="Oregon Health Plan - Questions &amp; Comments"/>
          <xsd:enumeration value="Oregon Health Plan - Rule Making"/>
          <xsd:enumeration value="Health System Reform - Agency Communications"/>
          <xsd:enumeration value="Health System Reform - Coordinated Care"/>
          <xsd:enumeration value="Health System Reform - Public Meetings"/>
          <xsd:enumeration value="Health System Reform - Questions &amp; Comments"/>
          <xsd:enumeration value="Health System Reform - Reports &amp; Data"/>
          <xsd:enumeration value="Licenses and Certificates - Certificates"/>
          <xsd:enumeration value="Licenses and Certificates - Contacts"/>
          <xsd:enumeration value="Licenses and Certificates - Licenses"/>
          <xsd:enumeration value="Licenses and Certificates - Vital Records"/>
          <xsd:enumeration value="Public Health - Agency Communications"/>
          <xsd:enumeration value="Public Health - Contacts"/>
          <xsd:enumeration value="Public Health - Disease"/>
          <xsd:enumeration value="Public Health - Environment"/>
          <xsd:enumeration value="Public Health - Health Resources"/>
          <xsd:enumeration value="Public Health - Questions &amp; Comments"/>
          <xsd:enumeration value="Public Health - Prevention"/>
          <xsd:enumeration value="Public Health - Providers and Partners"/>
          <xsd:enumeration value="Public Health - Reports &amp; Data"/>
          <xsd:enumeration value="Public Health - Safety"/>
          <xsd:enumeration value="Public Health - Vital Records"/>
        </xsd:restriction>
      </xsd:simpleType>
    </xsd:element>
    <xsd:element name="IASubtopic" ma:index="4" nillable="true" ma:displayName="IA Subtopic" ma:format="Dropdown" ma:hidden="true" ma:internalName="IASubtopic" ma:readOnly="false">
      <xsd:simpleType>
        <xsd:restriction base="dms:Choice">
          <xsd:enumeration value="Addiction Services - Alcohol"/>
          <xsd:enumeration value="Addiction Services - Drug"/>
          <xsd:enumeration value="Addiction Services - Gambling"/>
          <xsd:enumeration value="Addiction Services - Tobacco"/>
          <xsd:enumeration value="Applications"/>
          <xsd:enumeration value="Benefits - Health Plans"/>
          <xsd:enumeration value="Benefits - OEBB"/>
          <xsd:enumeration value="Benefits - OHP"/>
          <xsd:enumeration value="Benefits - PEBB"/>
          <xsd:enumeration value="Benefits - Retirement"/>
          <xsd:enumeration value="Budget - Agency Summary"/>
          <xsd:enumeration value="Budget - Agency Request (ARB)"/>
          <xsd:enumeration value="Budget - Governors Budget"/>
          <xsd:enumeration value="Budget - Infrastructure"/>
          <xsd:enumeration value="Budget - Legislatively Adopted (LAB)"/>
          <xsd:enumeration value="Budget - Legislative action"/>
          <xsd:enumeration value="Budget - Overview"/>
          <xsd:enumeration value="Budget - Policy Option Package (POP)"/>
          <xsd:enumeration value="Budget - Priorities"/>
          <xsd:enumeration value="Budget - Program"/>
          <xsd:enumeration value="Budget - Reduction"/>
          <xsd:enumeration value="Budget - Strategic funding proposal"/>
          <xsd:enumeration value="Budget - Special report"/>
          <xsd:enumeration value="Budget - Stakeholder meeting"/>
          <xsd:enumeration value="CCO - Contact"/>
          <xsd:enumeration value="CCO - Audited Financial Statement"/>
          <xsd:enumeration value="CCO - Interim Financial Statement"/>
          <xsd:enumeration value="CCO - Internal Financial Statement"/>
          <xsd:enumeration value="Clean Air"/>
          <xsd:enumeration value="Clean Water"/>
          <xsd:enumeration value="Clinics"/>
          <xsd:enumeration value="Commissions"/>
          <xsd:enumeration value="Committee Members"/>
          <xsd:enumeration value="Committees"/>
          <xsd:enumeration value="Crisis Services"/>
          <xsd:enumeration value="Drug Addiction Services"/>
          <xsd:enumeration value="Electronic Health Care Records (EHR)"/>
          <xsd:enumeration value="Emergency Preparedness"/>
          <xsd:enumeration value="Environmental Pollution"/>
          <xsd:enumeration value="Featured Content"/>
          <xsd:enumeration value="Fees"/>
          <xsd:enumeration value="Health Services - Primary Care Home"/>
          <xsd:enumeration value="Health Services - Prioritized list"/>
          <xsd:enumeration value="ICD-10"/>
          <xsd:enumeration value="Immunizations"/>
          <xsd:enumeration value="Legislation - Bills"/>
          <xsd:enumeration value="Legislation - Contact"/>
          <xsd:enumeration value="Legislation - Highlights"/>
          <xsd:enumeration value="Legislation - Session Summary"/>
          <xsd:enumeration value="Materials - Commission"/>
          <xsd:enumeration value="Materials - Committee"/>
          <xsd:enumeration value="Materials - Coverage Guidance"/>
          <xsd:enumeration value="Materials - Evidence-based Guidelines"/>
          <xsd:enumeration value="Materials - Health care plan details"/>
          <xsd:enumeration value="Materials - Health care plan overview"/>
          <xsd:enumeration value="Materials - Meeting Document"/>
          <xsd:enumeration value="Materials - Meeting Recording"/>
          <xsd:enumeration value="Materials - Meeting Schedule"/>
          <xsd:enumeration value="Materials - Open Enrollment"/>
          <xsd:enumeration value="Materials - Training"/>
          <xsd:enumeration value="Materials - Webinar"/>
          <xsd:enumeration value="Materials - Workgroup"/>
          <xsd:enumeration value="Medical Marijuana (OMMP)"/>
          <xsd:enumeration value="Medical Services"/>
          <xsd:enumeration value="Meeting Document"/>
          <xsd:enumeration value="Meeting Schedule"/>
          <xsd:enumeration value="Mental Health Services"/>
          <xsd:enumeration value="Metrics - Behavioral Health"/>
          <xsd:enumeration value="Metrics - CCO"/>
          <xsd:enumeration value="Metrics - Demographics"/>
          <xsd:enumeration value="Metrics - Hospital Performance"/>
          <xsd:enumeration value="Metrics - Incentive"/>
          <xsd:enumeration value="Metrics - Measures and Outcomes Tracking (MOTS)"/>
          <xsd:enumeration value="Metrics - ONE Eligibility system"/>
          <xsd:enumeration value="Metrics - Prevention"/>
          <xsd:enumeration value="Metrics - Rural health"/>
          <xsd:enumeration value="Metrics - State-Wide"/>
          <xsd:enumeration value="News Letter"/>
          <xsd:enumeration value="News Release"/>
          <xsd:enumeration value="OHP - Medicaid Waiver"/>
          <xsd:enumeration value="OHP - Provider Announcement"/>
          <xsd:enumeration value="OHP - Provider Rates"/>
          <xsd:enumeration value="Preferred Drug List"/>
          <xsd:enumeration value="Prescription Drugs - Monitoring"/>
          <xsd:enumeration value="Prescription Drugs - Preferred List"/>
          <xsd:enumeration value="Prescription Drugs - Subsidy"/>
          <xsd:enumeration value="Prescription Drugs Subsidy"/>
          <xsd:enumeration value="Technical Assistance"/>
          <xsd:enumeration value="Training"/>
          <xsd:enumeration value="Vital Statistics - Birth Certificate"/>
          <xsd:enumeration value="Vital Statistics - Certificate Death"/>
          <xsd:enumeration value="Vital Statistics - Data Use Requests"/>
          <xsd:enumeration value="Vital Statistics - Divorce Data"/>
          <xsd:enumeration value="Vital Statistics - Domestic Partnership Data"/>
          <xsd:enumeration value="Vital Statistics - Fetal Death Data"/>
          <xsd:enumeration value="Vital Statistics - Marriage Data"/>
          <xsd:enumeration value="Vital Statistics - Teen Pregnancy Data"/>
          <xsd:enumeration value="Wellness - Exercise"/>
          <xsd:enumeration value="Wellness - HEM"/>
          <xsd:enumeration value="Wellness - Intervention"/>
          <xsd:enumeration value="Wellness - Pain Management"/>
          <xsd:enumeration value="Wellness - Reproductive Health"/>
          <xsd:enumeration value="Wellness - Stress Relief"/>
        </xsd:restriction>
      </xsd:simpleType>
    </xsd:element>
    <xsd:element name="DocumentExpirationDate" ma:index="5" nillable="true" ma:displayName="Document Expiration Date" ma:format="DateOnly" ma:internalName="DocumentExpirationDate" ma:readOnly="false">
      <xsd:simpleType>
        <xsd:restriction base="dms:DateTime"/>
      </xsd:simpleType>
    </xsd:element>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0bab1ba-c75a-4166-8cdc-bbc3bb77138e" elementFormDefault="qualified">
    <xsd:import namespace="http://schemas.microsoft.com/office/2006/documentManagement/types"/>
    <xsd:import namespace="http://schemas.microsoft.com/office/infopath/2007/PartnerControls"/>
    <xsd:element name="Meta_x0020_Description" ma:index="6" nillable="true" ma:displayName="Meta Description" ma:internalName="Meta_x0020_Description" ma:readOnly="false">
      <xsd:simpleType>
        <xsd:restriction base="dms:Text"/>
      </xsd:simpleType>
    </xsd:element>
    <xsd:element name="Meta_x0020_Keywords" ma:index="7" nillable="true" ma:displayName="Meta Keywords" ma:internalName="Meta_x0020_Keywords" ma:readOnly="false">
      <xsd:simpleType>
        <xsd:restriction base="dms:Text"/>
      </xsd:simpleType>
    </xsd:element>
    <xsd:element name="Hospital" ma:index="16" nillable="true" ma:displayName="Hospital" ma:format="Dropdown" ma:internalName="Hospital">
      <xsd:simpleType>
        <xsd:restriction base="dms:Choice">
          <xsd:enumeration value="Adventist Health Columbia Gorge"/>
          <xsd:enumeration value="Adventist Health Portland"/>
          <xsd:enumeration value="Adventist Health Tillamook"/>
          <xsd:enumeration value="Asante Ashland Community Hospital"/>
          <xsd:enumeration value="Asante Rogue Regional Medical Center"/>
          <xsd:enumeration value="Asante Three Rivers Medical Center"/>
          <xsd:enumeration value="Bay Area Hospital"/>
          <xsd:enumeration value="Blue Mountain Hospital"/>
          <xsd:enumeration value="Columbia Memorial Hospital"/>
          <xsd:enumeration value="Coquille Valley Hospital"/>
          <xsd:enumeration value="Curry General Hospital"/>
          <xsd:enumeration value="Good Samaritan Regional Medical Center"/>
          <xsd:enumeration value="Good Shepherd Medical Center"/>
          <xsd:enumeration value="Grande Ronde Hospital"/>
          <xsd:enumeration value="Harney District Hospital"/>
          <xsd:enumeration value="Hillsboro Medical Center"/>
          <xsd:enumeration value="Kaiser Sunnyside Medical Center"/>
          <xsd:enumeration value="Kaiser Westside Medical Center"/>
          <xsd:enumeration value="Lake District Hospital"/>
          <xsd:enumeration value="Legacy Emanuel Medical Center"/>
          <xsd:enumeration value="Legacy Good Samaritan Medical Center"/>
          <xsd:enumeration value="Legacy Meridian Park Medical Center"/>
          <xsd:enumeration value="Legacy Mount Hood Medical Center"/>
          <xsd:enumeration value="Legacy Silverton Medical Center"/>
          <xsd:enumeration value="Lower Umpqua Hospital"/>
          <xsd:enumeration value="McKenzie-Willamette Medical Center"/>
          <xsd:enumeration value="Mercy Medical Center"/>
          <xsd:enumeration value="OHSU Hospital"/>
          <xsd:enumeration value="PeaceHealth Cottage Grove Community Medical Center"/>
          <xsd:enumeration value="PeaceHealth Peace Harbor Medical Center"/>
          <xsd:enumeration value="PeaceHealth Sacred Heart Medical Center at RiverBend"/>
          <xsd:enumeration value="PeaceHealth Sacred Heart Medical Center University District"/>
          <xsd:enumeration value="Pioneer Memorial Hospital"/>
          <xsd:enumeration value="Providence Hood River Memorial Hospital"/>
          <xsd:enumeration value="Providence Medford Medical Center"/>
          <xsd:enumeration value="Providence Milwaukie Hospital"/>
          <xsd:enumeration value="Providence Newberg Medical Center"/>
          <xsd:enumeration value="Providence Portland Medical Center"/>
          <xsd:enumeration value="Providence Seaside Hospital"/>
          <xsd:enumeration value="Providence St Vincent Medical Center"/>
          <xsd:enumeration value="Providence Willamette Falls Medical Center"/>
          <xsd:enumeration value="Saint Alphonsus Medical Center - Baker City"/>
          <xsd:enumeration value="Saint Alphonsus Medical Center - Ontario"/>
          <xsd:enumeration value="Salem Health"/>
          <xsd:enumeration value="Salem Health West Valley"/>
          <xsd:enumeration value="Samaritan Albany General Hospital"/>
          <xsd:enumeration value="Samaritan Lebanon Community Hospital"/>
          <xsd:enumeration value="Samaritan North Lincoln Hospital"/>
          <xsd:enumeration value="Samaritan Pacific Communities Hospital"/>
          <xsd:enumeration value="Santiam Memorial Hospital"/>
          <xsd:enumeration value="Shriners Hospital for Children"/>
          <xsd:enumeration value="Sky Lakes Medical Center"/>
          <xsd:enumeration value="Southern Coos Hospital &amp; Health Center"/>
          <xsd:enumeration value="St. Anthony Hospital"/>
          <xsd:enumeration value="St. Charles Medical Center - Bend"/>
          <xsd:enumeration value="St. Charles Medical Center - Madras"/>
          <xsd:enumeration value="St. Charles Medical Center - Prineville"/>
          <xsd:enumeration value="St. Charles Medical Center - Redmond"/>
          <xsd:enumeration value="Wallowa Memorial Hospital"/>
          <xsd:enumeration value="Willamette Valley Medical Center"/>
        </xsd:restriction>
      </xsd:simpleType>
    </xsd:element>
    <xsd:element name="DocumentType" ma:index="17" nillable="true" ma:displayName="Document Type" ma:format="Dropdown" ma:internalName="DocumentType">
      <xsd:simpleType>
        <xsd:restriction base="dms:Choice">
          <xsd:enumeration value="CBR-1 Form"/>
          <xsd:enumeration value="CBR-3 Form"/>
          <xsd:enumeration value="Notification of Minimum Spending Floor"/>
          <xsd:enumeration value="FR-3 Form"/>
          <xsd:enumeration value="Audited Financial Statement"/>
          <xsd:enumeration value="CHNA-CHIP"/>
          <xsd:enumeration value="CPR-1 Form"/>
          <xsd:enumeration value="Public Comment"/>
          <xsd:enumeration value="HFAR Form"/>
          <xsd:enumeration value="HFCR Form"/>
          <xsd:enumeration value="Capital Expenditures"/>
          <xsd:enumeration value="MSF Calculation"/>
          <xsd:enumeration value="Financial Assistance Policy"/>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IACategory xmlns="59da1016-2a1b-4f8a-9768-d7a4932f6f16" xsi:nil="true"/>
    <DocumentExpirationDate xmlns="59da1016-2a1b-4f8a-9768-d7a4932f6f16" xsi:nil="true"/>
    <IATopic xmlns="59da1016-2a1b-4f8a-9768-d7a4932f6f16" xsi:nil="true"/>
    <IASubtopic xmlns="59da1016-2a1b-4f8a-9768-d7a4932f6f16" xsi:nil="true"/>
    <URL xmlns="http://schemas.microsoft.com/sharepoint/v3">
      <Url>https://www.oregon.gov/oha/HPA/ANALYTICS/HospitalDocuments/FY22%20CBR-1%20St.%20Anthony%20Hospital.xlsx</Url>
      <Description>FY22 CBR-1 St. Anthony Hospital.xlsx</Description>
    </URL>
    <Meta_x0020_Keywords xmlns="10bab1ba-c75a-4166-8cdc-bbc3bb77138e" xsi:nil="true"/>
    <Meta_x0020_Description xmlns="10bab1ba-c75a-4166-8cdc-bbc3bb77138e" xsi:nil="true"/>
    <Hospital xmlns="10bab1ba-c75a-4166-8cdc-bbc3bb77138e">St. Anthony Hospital</Hospital>
    <DocumentType xmlns="10bab1ba-c75a-4166-8cdc-bbc3bb77138e">CBR-1 Form</DocumentTyp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LongProperties xmlns="http://schemas.microsoft.com/office/2006/metadata/longProperties"/>
</file>

<file path=customXml/itemProps1.xml><?xml version="1.0" encoding="utf-8"?>
<ds:datastoreItem xmlns:ds="http://schemas.openxmlformats.org/officeDocument/2006/customXml" ds:itemID="{0DDF9933-5F47-4E81-8DFE-EED7B74FDE90}"/>
</file>

<file path=customXml/itemProps2.xml><?xml version="1.0" encoding="utf-8"?>
<ds:datastoreItem xmlns:ds="http://schemas.openxmlformats.org/officeDocument/2006/customXml" ds:itemID="{5D5E77CF-92A4-466C-87EC-144A89A1348D}">
  <ds:schemaRefs>
    <ds:schemaRef ds:uri="a227f4e8-77f4-4d3a-b9fa-a94b95c18dca"/>
    <ds:schemaRef ds:uri="http://purl.org/dc/dcmitype/"/>
    <ds:schemaRef ds:uri="http://www.w3.org/XML/1998/namespace"/>
    <ds:schemaRef ds:uri="http://schemas.microsoft.com/office/2006/documentManagement/types"/>
    <ds:schemaRef ds:uri="http://purl.org/dc/terms/"/>
    <ds:schemaRef ds:uri="http://schemas.microsoft.com/office/infopath/2007/PartnerControls"/>
    <ds:schemaRef ds:uri="199ca11f-b724-41ce-a7e5-e46f34aa8d00"/>
    <ds:schemaRef ds:uri="http://purl.org/dc/elements/1.1/"/>
    <ds:schemaRef ds:uri="http://schemas.openxmlformats.org/package/2006/metadata/core-properties"/>
    <ds:schemaRef ds:uri="http://schemas.microsoft.com/office/2006/metadata/properties"/>
  </ds:schemaRefs>
</ds:datastoreItem>
</file>

<file path=customXml/itemProps3.xml><?xml version="1.0" encoding="utf-8"?>
<ds:datastoreItem xmlns:ds="http://schemas.openxmlformats.org/officeDocument/2006/customXml" ds:itemID="{214D1A53-C038-4483-9ED8-9EF3B9AEFF8A}">
  <ds:schemaRefs>
    <ds:schemaRef ds:uri="http://schemas.microsoft.com/sharepoint/v3/contenttype/forms"/>
  </ds:schemaRefs>
</ds:datastoreItem>
</file>

<file path=customXml/itemProps4.xml><?xml version="1.0" encoding="utf-8"?>
<ds:datastoreItem xmlns:ds="http://schemas.openxmlformats.org/officeDocument/2006/customXml" ds:itemID="{1BF14843-EC13-4FE6-AE4F-E9D06967F476}">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vt:i4>
      </vt:variant>
    </vt:vector>
  </HeadingPairs>
  <TitlesOfParts>
    <vt:vector size="11" baseType="lpstr">
      <vt:lpstr>Step 1. READ ME</vt:lpstr>
      <vt:lpstr>Step 2. Hospital Information</vt:lpstr>
      <vt:lpstr>Step 3. CHI, CBA and CBO</vt:lpstr>
      <vt:lpstr>Step 4. Health Profession Ed</vt:lpstr>
      <vt:lpstr>Step 5. Research &amp; Cash inkind</vt:lpstr>
      <vt:lpstr>Step 6. CCR</vt:lpstr>
      <vt:lpstr>Step 7. Charity Care</vt:lpstr>
      <vt:lpstr>Stp 8. Unreimbursed programs</vt:lpstr>
      <vt:lpstr>CBR Summary Table</vt:lpstr>
      <vt:lpstr>Form Version</vt:lpstr>
      <vt:lpstr>'CBR Summary Table'!Print_Area</vt:lpstr>
    </vt:vector>
  </TitlesOfParts>
  <Company>The Lewin Group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FY22 CBR-1 St. Anthony Hospital.xlsx</dc:title>
  <dc:subject>Document</dc:subject>
  <dc:creator>KEITH.HEARLE</dc:creator>
  <cp:lastModifiedBy>Higgins Rachel  Jeanette</cp:lastModifiedBy>
  <cp:lastPrinted>2023-01-11T23:25:17Z</cp:lastPrinted>
  <dcterms:created xsi:type="dcterms:W3CDTF">2006-02-06T19:41:51Z</dcterms:created>
  <dcterms:modified xsi:type="dcterms:W3CDTF">2023-03-31T16:14:32Z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0x0101005E142F0E1969F140B56534D9CB82977F</vt:lpwstr>
  </property>
  <property fmtid="{D5CDD505-2E9C-101B-9397-08002B2CF9AE}" pid="3" name="WorkflowChangePath">
    <vt:lpwstr>cc355e29-d0b2-4625-b17b-e81e368dee1c,4;cc355e29-d0b2-4625-b17b-e81e368dee1c,6;cc355e29-d0b2-4625-b17b-e81e368dee1c,8;</vt:lpwstr>
  </property>
</Properties>
</file>