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I:\Health Analytics\Hospital Reporting Program\Audited Financials\Published Reports\FY2017\"/>
    </mc:Choice>
  </mc:AlternateContent>
  <bookViews>
    <workbookView xWindow="120" yWindow="90" windowWidth="23895" windowHeight="14535"/>
  </bookViews>
  <sheets>
    <sheet name="About" sheetId="2" r:id="rId1"/>
    <sheet name="Definition" sheetId="3" r:id="rId2"/>
    <sheet name="FY 2017 FR-3 Summary" sheetId="1" r:id="rId3"/>
  </sheets>
  <calcPr calcId="171027"/>
</workbook>
</file>

<file path=xl/calcChain.xml><?xml version="1.0" encoding="utf-8"?>
<calcChain xmlns="http://schemas.openxmlformats.org/spreadsheetml/2006/main">
  <c r="X63" i="1" l="1"/>
  <c r="W63" i="1"/>
  <c r="V63" i="1"/>
  <c r="T63" i="1"/>
  <c r="S63" i="1"/>
  <c r="R63" i="1"/>
  <c r="Q63" i="1"/>
  <c r="G63" i="1"/>
  <c r="H63" i="1"/>
  <c r="I63" i="1"/>
  <c r="J63" i="1"/>
  <c r="K63" i="1"/>
  <c r="M63" i="1"/>
  <c r="O63" i="1"/>
  <c r="F63"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2" i="1"/>
  <c r="U63" i="1" l="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3" i="1" l="1"/>
</calcChain>
</file>

<file path=xl/comments1.xml><?xml version="1.0" encoding="utf-8"?>
<comments xmlns="http://schemas.openxmlformats.org/spreadsheetml/2006/main">
  <authors>
    <author>SANNA Paulos</author>
  </authors>
  <commentList>
    <comment ref="B16" authorId="0" shapeId="0">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<sst xmlns="http://schemas.openxmlformats.org/spreadsheetml/2006/main" count="311" uniqueCount="128">
  <si>
    <t>Hospital Name</t>
  </si>
  <si>
    <t>Total Operating Revenue</t>
  </si>
  <si>
    <t>Total Operating Expense</t>
  </si>
  <si>
    <t>Operating Income</t>
  </si>
  <si>
    <t>Operating Margin</t>
  </si>
  <si>
    <t>Net Nonoperating Revenue (Expense)</t>
  </si>
  <si>
    <t>Net Income</t>
  </si>
  <si>
    <t>Total Margin</t>
  </si>
  <si>
    <t>Bad Debt</t>
  </si>
  <si>
    <t>Property, Plant &amp; Equipment</t>
  </si>
  <si>
    <t>Accumulated Depreciation</t>
  </si>
  <si>
    <t>Net Property, Plant &amp; Equipment</t>
  </si>
  <si>
    <t>Adventist Medical Center</t>
  </si>
  <si>
    <t>DRG</t>
  </si>
  <si>
    <t>12/31</t>
  </si>
  <si>
    <t>Asante Ashland Community Hospital</t>
  </si>
  <si>
    <t>B</t>
  </si>
  <si>
    <t>9/30</t>
  </si>
  <si>
    <t>Asante Rogue Regional Medical Center</t>
  </si>
  <si>
    <t>Asante Three Rivers Medical Center</t>
  </si>
  <si>
    <t>Bay Area Hospital</t>
  </si>
  <si>
    <t>6/30</t>
  </si>
  <si>
    <t>Blue Mountain Hospital</t>
  </si>
  <si>
    <t>A</t>
  </si>
  <si>
    <t>Columbia Memorial Hospital</t>
  </si>
  <si>
    <t>Coquille Valley Hospital</t>
  </si>
  <si>
    <t>Curry General Hospital</t>
  </si>
  <si>
    <t>Good Samaritan Regional Medical Center</t>
  </si>
  <si>
    <t>Good Shepherd Medical Center</t>
  </si>
  <si>
    <t>Grande Ronde Hospital</t>
  </si>
  <si>
    <t>4/30</t>
  </si>
  <si>
    <t>Harney District Hospital</t>
  </si>
  <si>
    <t>Kaiser Sunnyside Medical Center</t>
  </si>
  <si>
    <t>Kaiser Westside Medical Center</t>
  </si>
  <si>
    <t>Lake District Hospital</t>
  </si>
  <si>
    <t>Legacy Emanuel Medical Center</t>
  </si>
  <si>
    <t>3/31</t>
  </si>
  <si>
    <t>Legacy Good Samaritan Medical Center</t>
  </si>
  <si>
    <t>Legacy Meridian Park Medical Center</t>
  </si>
  <si>
    <t>Legacy Mt. Hood Medical Center</t>
  </si>
  <si>
    <t>Legacy Silverton Health</t>
  </si>
  <si>
    <t>Lower Umpqua Hospital</t>
  </si>
  <si>
    <t>McKenzie-Willamette Medical Center</t>
  </si>
  <si>
    <t>Mercy Medical Center</t>
  </si>
  <si>
    <t>Mid-Columbia Medical Center</t>
  </si>
  <si>
    <t>OHSU Hospital</t>
  </si>
  <si>
    <t>PeaceHealth Cottage Grove Community Hospital</t>
  </si>
  <si>
    <t>PeaceHealth Peace Harbor Hospital</t>
  </si>
  <si>
    <t>PeaceHealth Sacred Heart-Riverbend</t>
  </si>
  <si>
    <t>PeaceHealth Sacred Heart-University District</t>
  </si>
  <si>
    <t>Pioneer Memorial Hospital-Heppner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</si>
  <si>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</si>
  <si>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</si>
  <si>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</si>
  <si>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</si>
  <si>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</si>
  <si>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</si>
  <si>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</si>
  <si>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</si>
  <si>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Salem Health</t>
  </si>
  <si>
    <t>Salem Health West Valley</t>
  </si>
  <si>
    <t>Samaritan Albany General Hospital</t>
  </si>
  <si>
    <t>Samaritan Lebanon Community Hospital</t>
  </si>
  <si>
    <t>Samaritan North Lincoln Hospital</t>
  </si>
  <si>
    <t>Samaritan Pacific Communities Hospital</t>
  </si>
  <si>
    <t>Santiam Memorial Hospital</t>
  </si>
  <si>
    <t>Sky Lakes Medical Center</t>
  </si>
  <si>
    <t>Southern Coos Hospital and Health Center</t>
  </si>
  <si>
    <t>St. Alphonsus Medical Center-Baker City</t>
  </si>
  <si>
    <t>St. Alphonsus Medical Center-Ontario</t>
  </si>
  <si>
    <t>St. Anthony Hospital</t>
  </si>
  <si>
    <t>St. Charles Medical Center-Bend</t>
  </si>
  <si>
    <t>St. Charles Medical Center-Madras</t>
  </si>
  <si>
    <t>St. Charles Medical Center-Prineville</t>
  </si>
  <si>
    <t>St. Charles Medical Center-Redmond</t>
  </si>
  <si>
    <t>Tillamook Regional Medical Center</t>
  </si>
  <si>
    <t>Tuality Healthcare</t>
  </si>
  <si>
    <t>Wallowa Memorial Hospital</t>
  </si>
  <si>
    <t>Willamette Valley Medical Center</t>
  </si>
  <si>
    <t>No</t>
  </si>
  <si>
    <t>Yes</t>
  </si>
  <si>
    <r>
      <t>Hospital Type</t>
    </r>
    <r>
      <rPr>
        <b/>
        <sz val="11"/>
        <color theme="1"/>
        <rFont val="Calibri"/>
        <family val="2"/>
      </rPr>
      <t>¹</t>
    </r>
  </si>
  <si>
    <t>Charity Care</t>
  </si>
  <si>
    <t>Total revenue (Operating + Non-operating revenue/ Expense)</t>
  </si>
  <si>
    <t>Fiscal Year End Day</t>
  </si>
  <si>
    <t xml:space="preserve"> Uncompensated Care</t>
  </si>
  <si>
    <t>2016 Uncompensated Care</t>
  </si>
  <si>
    <t>Uncompensared Care Change from 2016 to 2017</t>
  </si>
  <si>
    <t>Definitions</t>
  </si>
  <si>
    <t>Gross Hospital Patient Revenue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</si>
  <si>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</si>
  <si>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Net Patient Revenue</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</si>
  <si>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</si>
  <si>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Other Operating Revenue</t>
  </si>
  <si>
    <t>Revenue received from hospital operations that are not patient care. Examples include revenue from the operation of gift shops, cafeterias, or parking structures.</t>
  </si>
  <si>
    <t>The sum of net patient revenue and other operating revenue.  It does not include investments or tax credits.</t>
  </si>
  <si>
    <t>All expenses associated with the operation of the hospital, such as salaries, employee benefits, purchased services, supplies, professional fees, and insurance.</t>
  </si>
  <si>
    <t>The operating profit or loss, calculated as total operating revenue minus total operating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</si>
  <si>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</si>
  <si>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Net Non-operating Revenue (Expense)</t>
  </si>
  <si>
    <t>Revenues or expenses that are peripheral transactions outside of a hospital's daily activities, such as investments and tax revenues.</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</si>
  <si>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</si>
  <si>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Total Margin (TM) measures the overall financial performance of a hospital.  It is calculated as the ratio of net income divided by operating revenue and non-operating revenue (expense) combined.  TM = Net income/(operating revenue plus non-operating revenue (expense)).</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</si>
  <si>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</si>
  <si>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The unpaid obligation for care, based on a hospital's full, established charges, for which a hospital expects payment but is unable to collect.</t>
  </si>
  <si>
    <t>Uncompensated Care</t>
  </si>
  <si>
    <t>The total of charity care and bad debt charges. It measures the total amount of care a hospital provides without receiving payment.</t>
  </si>
  <si>
    <t>Hospital Fiscal Year</t>
  </si>
  <si>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</si>
  <si>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t>Hospital Type</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</si>
  <si>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</si>
  <si>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Crtical Access Hospitals (CAHs)</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</si>
  <si>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</si>
  <si>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All hospital</t>
  </si>
  <si>
    <t>¹ Details in Definitions tab.</t>
  </si>
  <si>
    <t>² Details in Definitions tab.</t>
  </si>
  <si>
    <t xml:space="preserve">N/A = Not available. </t>
  </si>
  <si>
    <t>N/A</t>
  </si>
  <si>
    <r>
      <t>Critical Access Hospital</t>
    </r>
    <r>
      <rPr>
        <b/>
        <sz val="11"/>
        <color theme="1"/>
        <rFont val="Calibri"/>
        <family val="2"/>
      </rPr>
      <t>²</t>
    </r>
  </si>
  <si>
    <r>
      <t>Hospital Fiscal Year</t>
    </r>
    <r>
      <rPr>
        <b/>
        <sz val="11"/>
        <color theme="1"/>
        <rFont val="Calibri"/>
        <family val="2"/>
      </rPr>
      <t>³</t>
    </r>
  </si>
  <si>
    <r>
      <t>Gross Hospital Patient Revenue</t>
    </r>
    <r>
      <rPr>
        <b/>
        <sz val="11"/>
        <color theme="1"/>
        <rFont val="Calibri"/>
        <family val="2"/>
      </rPr>
      <t>⁴</t>
    </r>
  </si>
  <si>
    <r>
      <t>Net Patient Revenue</t>
    </r>
    <r>
      <rPr>
        <b/>
        <sz val="11"/>
        <color theme="1"/>
        <rFont val="Calibri"/>
        <family val="2"/>
      </rPr>
      <t>⁴</t>
    </r>
  </si>
  <si>
    <r>
      <t>Other Operating Revenue</t>
    </r>
    <r>
      <rPr>
        <b/>
        <sz val="11"/>
        <color theme="1"/>
        <rFont val="Calibri"/>
        <family val="2"/>
      </rPr>
      <t>⁴</t>
    </r>
  </si>
  <si>
    <r>
      <t>Shriner's Hospitals for Children - Portland</t>
    </r>
    <r>
      <rPr>
        <sz val="11"/>
        <color theme="1"/>
        <rFont val="Calibri"/>
        <family val="2"/>
      </rPr>
      <t>⁵</t>
    </r>
  </si>
  <si>
    <t>⁵Became a DRG hospital on January 28, 2011 and started to submit financial report in fiscal year 2014.</t>
  </si>
  <si>
    <t>³Details in Definitions tab.</t>
  </si>
  <si>
    <t>Data Source:  FR-3 forms based on audited financial statements submitted to OHA by hospitals for fiscal year 2017.</t>
  </si>
  <si>
    <t>⁴Kaiser Health System does not report this data item curently.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</si>
</sst>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0.000000000"/>
    <numFmt numFmtId="165" formatCode="&quot;$&quot;#,##0"/>
    <numFmt numFmtId="166" formatCode="0.0%"/>
  </numFmts>
  <fonts count="20"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scheme val="minor"/>
    </font>
    <font>
      <b/>
      <sz val="11"/>
      <color theme="1"/>
      <name val="Calibri"/>
      <family val="2"/>
      <scheme val="minor"/>
    </font>
    <font>
      <b/>
      <sz val="11"/>
      <color theme="1"/>
      <name val="Calibri"/>
      <family val="2"/>
    </font>
    <font>
      <b/>
      <sz val="10"/>
      <color theme="1"/>
      <name val="Calibri"/>
      <family val="2"/>
      <scheme val="minor"/>
    </font>
    <font>
      <sz val="10"/>
      <color theme="1"/>
      <name val="Calibri"/>
      <family val="2"/>
      <scheme val="minor"/>
    </font>
    <font>
      <i/>
      <sz val="10"/>
      <color indexed="8"/>
      <name val="Calibri"/>
      <family val="2"/>
    </font>
    <font>
      <sz val="10"/>
      <color indexed="8"/>
      <name val="Calibri"/>
      <family val="2"/>
    </font>
    <font>
      <sz val="10"/>
      <color rgb="FF0070C0"/>
      <name val="Calibri"/>
      <family val="2"/>
      <scheme val="minor"/>
    </font>
    <font>
      <b/>
      <sz val="9"/>
      <color indexed="81"/>
      <name val="Tahoma"/>
      <family val="2"/>
    </font>
    <font>
      <sz val="9"/>
      <color indexed="81"/>
      <name val="Tahoma"/>
      <family val="2"/>
    </font>
    <font>
      <sz val="11"/>
      <color theme="1"/>
      <name val="Calibri"/>
      <family val="2"/>
    </font>
  </fonts>
  <fills count="12">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36">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1" fontId="0" fillId="0" borderId="0" xfId="0" applyNumberFormat="1"/>
    <xf numFmtId="164" fontId="0" fillId="0" borderId="0" xfId="0" applyNumberFormat="1"/>
    <xf numFmtId="1" fontId="6" fillId="7" borderId="7" xfId="0" applyNumberFormat="1" applyFont="1" applyFill="1" applyBorder="1" applyAlignment="1" applyProtection="1">
      <alignment horizontal="right" vertical="center" wrapText="1"/>
    </xf>
    <xf numFmtId="1" fontId="8" fillId="9" borderId="7" xfId="0" applyNumberFormat="1" applyFont="1" applyFill="1" applyBorder="1" applyAlignment="1" applyProtection="1">
      <alignment horizontal="right" vertical="center" wrapText="1"/>
    </xf>
    <xf numFmtId="0" fontId="10" fillId="0" borderId="0" xfId="0" applyFont="1" applyAlignment="1">
      <alignment horizontal="center" wrapText="1"/>
    </xf>
    <xf numFmtId="0" fontId="10" fillId="0" borderId="0" xfId="0" applyFont="1" applyAlignment="1">
      <alignment wrapText="1"/>
    </xf>
    <xf numFmtId="1"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5" fontId="4" fillId="5" borderId="4" xfId="0" applyNumberFormat="1" applyFont="1" applyFill="1" applyBorder="1" applyAlignment="1" applyProtection="1">
      <alignment horizontal="right" vertical="center" wrapText="1"/>
    </xf>
    <xf numFmtId="165" fontId="0" fillId="0" borderId="0" xfId="0" applyNumberFormat="1"/>
    <xf numFmtId="0" fontId="3" fillId="4" borderId="3" xfId="0" applyFont="1" applyFill="1" applyBorder="1" applyAlignment="1" applyProtection="1">
      <alignment horizontal="center" vertical="center" wrapText="1"/>
    </xf>
    <xf numFmtId="166" fontId="5" fillId="6" borderId="5" xfId="1" applyNumberFormat="1" applyFont="1" applyFill="1" applyBorder="1" applyAlignment="1" applyProtection="1">
      <alignment horizontal="right" vertical="center" wrapText="1"/>
    </xf>
    <xf numFmtId="165" fontId="7" fillId="8" borderId="6" xfId="0" applyNumberFormat="1" applyFont="1" applyFill="1" applyBorder="1" applyAlignment="1" applyProtection="1">
      <alignment horizontal="right" vertical="center" wrapText="1"/>
    </xf>
    <xf numFmtId="1" fontId="1" fillId="2" borderId="8" xfId="0" applyNumberFormat="1" applyFont="1" applyFill="1" applyBorder="1" applyAlignment="1" applyProtection="1">
      <alignment horizontal="center" vertical="center" wrapText="1"/>
    </xf>
    <xf numFmtId="166" fontId="0" fillId="0" borderId="0" xfId="1" applyNumberFormat="1" applyFont="1"/>
    <xf numFmtId="0" fontId="2" fillId="9" borderId="0" xfId="0" applyFont="1" applyFill="1" applyBorder="1" applyAlignment="1" applyProtection="1">
      <alignment vertical="center" wrapText="1"/>
    </xf>
    <xf numFmtId="0" fontId="12" fillId="0" borderId="1" xfId="0" applyFont="1" applyBorder="1" applyAlignment="1">
      <alignment vertical="top" wrapText="1"/>
    </xf>
    <xf numFmtId="0" fontId="13" fillId="0" borderId="1" xfId="0" applyFont="1" applyBorder="1" applyAlignment="1">
      <alignment vertical="top" wrapText="1"/>
    </xf>
    <xf numFmtId="0" fontId="13" fillId="11" borderId="1" xfId="0" applyFont="1" applyFill="1" applyBorder="1" applyAlignment="1">
      <alignment vertical="top" wrapText="1"/>
    </xf>
    <xf numFmtId="0" fontId="12" fillId="9" borderId="8" xfId="0" applyFont="1" applyFill="1" applyBorder="1" applyAlignment="1">
      <alignment vertical="top" wrapText="1"/>
    </xf>
    <xf numFmtId="0" fontId="13" fillId="0" borderId="0" xfId="0" applyFont="1" applyAlignment="1">
      <alignment wrapText="1"/>
    </xf>
    <xf numFmtId="0" fontId="1" fillId="9" borderId="0" xfId="0" applyFont="1" applyFill="1" applyBorder="1" applyAlignment="1" applyProtection="1">
      <alignment vertical="center" wrapText="1"/>
    </xf>
    <xf numFmtId="0" fontId="10" fillId="0" borderId="0" xfId="0" applyFont="1"/>
    <xf numFmtId="166" fontId="10" fillId="0" borderId="0" xfId="1" applyNumberFormat="1" applyFont="1"/>
    <xf numFmtId="0" fontId="19" fillId="0" borderId="0" xfId="0" applyFont="1"/>
    <xf numFmtId="0" fontId="19" fillId="11" borderId="0" xfId="0" applyFont="1" applyFill="1"/>
    <xf numFmtId="0" fontId="2" fillId="11" borderId="7" xfId="0" applyFont="1" applyFill="1" applyBorder="1" applyAlignment="1" applyProtection="1">
      <alignment vertical="center"/>
    </xf>
    <xf numFmtId="0" fontId="19" fillId="9" borderId="0" xfId="0" applyFont="1" applyFill="1" applyBorder="1"/>
    <xf numFmtId="165" fontId="0" fillId="0" borderId="0" xfId="2" applyNumberFormat="1" applyFont="1" applyAlignment="1">
      <alignment horizontal="center" wrapText="1"/>
    </xf>
    <xf numFmtId="5" fontId="10" fillId="0" borderId="0" xfId="2" applyNumberFormat="1" applyFont="1"/>
    <xf numFmtId="165" fontId="10" fillId="0" borderId="0" xfId="0" applyNumberFormat="1" applyFont="1"/>
    <xf numFmtId="166" fontId="10" fillId="0" borderId="0" xfId="0" applyNumberFormat="1" applyFont="1"/>
    <xf numFmtId="0" fontId="10" fillId="10" borderId="1" xfId="0" applyFont="1" applyFill="1" applyBorder="1" applyAlignment="1">
      <alignment horizontal="center" vertical="top" wrapText="1"/>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66675</xdr:rowOff>
    </xdr:from>
    <xdr:to>
      <xdr:col>9</xdr:col>
      <xdr:colOff>38100</xdr:colOff>
      <xdr:row>19</xdr:row>
      <xdr:rowOff>104773</xdr:rowOff>
    </xdr:to>
    <xdr:sp macro="" textlink="">
      <xdr:nvSpPr>
        <xdr:cNvPr id="3" name="TextBox 2">
          <a:extLst>
            <a:ext uri="{FF2B5EF4-FFF2-40B4-BE49-F238E27FC236}">
              <a16:creationId xmlns:a16="http://schemas.microsoft.com/office/drawing/2014/main" id="{661E0600-DC7D-4DF2-9817-C1B84C9E99E6}"/>
            </a:ext>
          </a:extLst>
        </xdr:cNvPr>
        <xdr:cNvSpPr txBox="1"/>
      </xdr:nvSpPr>
      <xdr:spPr>
        <a:xfrm>
          <a:off x="9525" y="6667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2017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2017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31" sqref="G3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7"/>
  <sheetViews>
    <sheetView workbookViewId="0">
      <selection activeCell="B40" sqref="B40"/>
    </sheetView>
  </sheetViews>
  <sheetFormatPr defaultRowHeight="15" x14ac:dyDescent="0.25"/>
  <cols>
    <col min="1" max="1" width="23.140625" customWidth="1"/>
    <col min="2" max="2" width="60.85546875" customWidth="1"/>
  </cols>
  <sheetData>
    <row r="1" spans="1:2" x14ac:dyDescent="0.25">
      <c r="A1" s="35" t="s">
        <v>88</v>
      </c>
      <c r="B1" s="35"/>
    </row>
    <row r="2" spans="1:2" ht="51" x14ac:dyDescent="0.25">
      <c r="A2" s="19" t="s">
        <v>89</v>
      </c>
      <c r="B2" s="20" t="s">
        <v>90</v>
      </c>
    </row>
    <row r="3" spans="1:2" ht="63.75" x14ac:dyDescent="0.25">
      <c r="A3" s="19" t="s">
        <v>91</v>
      </c>
      <c r="B3" s="20" t="s">
        <v>92</v>
      </c>
    </row>
    <row r="4" spans="1:2" ht="38.25" x14ac:dyDescent="0.25">
      <c r="A4" s="19" t="s">
        <v>93</v>
      </c>
      <c r="B4" s="20" t="s">
        <v>94</v>
      </c>
    </row>
    <row r="5" spans="1:2" ht="25.5" x14ac:dyDescent="0.25">
      <c r="A5" s="19" t="s">
        <v>1</v>
      </c>
      <c r="B5" s="20" t="s">
        <v>95</v>
      </c>
    </row>
    <row r="6" spans="1:2" ht="38.25" x14ac:dyDescent="0.25">
      <c r="A6" s="19" t="s">
        <v>2</v>
      </c>
      <c r="B6" s="20" t="s">
        <v>96</v>
      </c>
    </row>
    <row r="7" spans="1:2" ht="25.5" x14ac:dyDescent="0.25">
      <c r="A7" s="19" t="s">
        <v>3</v>
      </c>
      <c r="B7" s="20" t="s">
        <v>97</v>
      </c>
    </row>
    <row r="8" spans="1:2" ht="76.5" x14ac:dyDescent="0.25">
      <c r="A8" s="19" t="s">
        <v>4</v>
      </c>
      <c r="B8" s="20" t="s">
        <v>98</v>
      </c>
    </row>
    <row r="9" spans="1:2" ht="25.5" x14ac:dyDescent="0.25">
      <c r="A9" s="19" t="s">
        <v>99</v>
      </c>
      <c r="B9" s="20" t="s">
        <v>100</v>
      </c>
    </row>
    <row r="10" spans="1:2" ht="25.5" x14ac:dyDescent="0.25">
      <c r="A10" s="19" t="s">
        <v>6</v>
      </c>
      <c r="B10" s="20" t="s">
        <v>101</v>
      </c>
    </row>
    <row r="11" spans="1:2" ht="51" x14ac:dyDescent="0.25">
      <c r="A11" s="19" t="s">
        <v>7</v>
      </c>
      <c r="B11" s="21" t="s">
        <v>102</v>
      </c>
    </row>
    <row r="12" spans="1:2" ht="76.5" x14ac:dyDescent="0.25">
      <c r="A12" s="19" t="s">
        <v>82</v>
      </c>
      <c r="B12" s="20" t="s">
        <v>103</v>
      </c>
    </row>
    <row r="13" spans="1:2" ht="25.5" x14ac:dyDescent="0.25">
      <c r="A13" s="19" t="s">
        <v>8</v>
      </c>
      <c r="B13" s="20" t="s">
        <v>104</v>
      </c>
    </row>
    <row r="14" spans="1:2" ht="25.5" x14ac:dyDescent="0.25">
      <c r="A14" s="19" t="s">
        <v>105</v>
      </c>
      <c r="B14" s="20" t="s">
        <v>106</v>
      </c>
    </row>
    <row r="15" spans="1:2" ht="76.5" x14ac:dyDescent="0.25">
      <c r="A15" s="19" t="s">
        <v>107</v>
      </c>
      <c r="B15" s="20" t="s">
        <v>108</v>
      </c>
    </row>
    <row r="16" spans="1:2" ht="89.25" x14ac:dyDescent="0.25">
      <c r="A16" s="19" t="s">
        <v>109</v>
      </c>
      <c r="B16" s="20" t="s">
        <v>110</v>
      </c>
    </row>
    <row r="17" spans="1:2" ht="77.25" x14ac:dyDescent="0.25">
      <c r="A17" s="22" t="s">
        <v>111</v>
      </c>
      <c r="B17" s="23" t="s">
        <v>112</v>
      </c>
    </row>
  </sheetData>
  <mergeCells count="1">
    <mergeCell ref="A1:B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workbookViewId="0">
      <pane ySplit="1" topLeftCell="A35" activePane="bottomLeft" state="frozen"/>
      <selection pane="bottomLeft" activeCell="A63" sqref="A63"/>
    </sheetView>
  </sheetViews>
  <sheetFormatPr defaultRowHeight="15" x14ac:dyDescent="0.25"/>
  <cols>
    <col min="1" max="1" width="54.140625" customWidth="1"/>
    <col min="2" max="3" width="14" customWidth="1"/>
    <col min="4" max="4" width="8.28515625" customWidth="1"/>
    <col min="5" max="5" width="11.28515625" customWidth="1"/>
    <col min="6" max="7" width="18" style="3" bestFit="1" customWidth="1"/>
    <col min="8" max="8" width="15.28515625" style="3" bestFit="1" customWidth="1"/>
    <col min="9" max="10" width="18" style="3" bestFit="1" customWidth="1"/>
    <col min="11" max="11" width="15.28515625" style="3" bestFit="1" customWidth="1"/>
    <col min="12" max="12" width="15.140625" style="4" customWidth="1"/>
    <col min="13" max="13" width="14.7109375" style="3" customWidth="1"/>
    <col min="14" max="14" width="18.42578125" style="3" customWidth="1"/>
    <col min="15" max="15" width="14.5703125" style="3" customWidth="1"/>
    <col min="16" max="16" width="12.140625" style="4" bestFit="1" customWidth="1"/>
    <col min="17" max="17" width="16.7109375" style="3" bestFit="1" customWidth="1"/>
    <col min="18" max="18" width="14" style="3" customWidth="1"/>
    <col min="19" max="19" width="17.42578125" style="3" customWidth="1"/>
    <col min="20" max="20" width="16.28515625" customWidth="1"/>
    <col min="21" max="21" width="19.140625" customWidth="1"/>
    <col min="22" max="22" width="14.85546875" style="3" bestFit="1" customWidth="1"/>
    <col min="23" max="23" width="23" style="3" customWidth="1"/>
    <col min="24" max="24" width="29.140625" style="3" customWidth="1"/>
  </cols>
  <sheetData>
    <row r="1" spans="1:24" ht="60" x14ac:dyDescent="0.25">
      <c r="A1" s="1" t="s">
        <v>0</v>
      </c>
      <c r="B1" s="7" t="s">
        <v>81</v>
      </c>
      <c r="C1" s="8" t="s">
        <v>118</v>
      </c>
      <c r="D1" s="7" t="s">
        <v>119</v>
      </c>
      <c r="E1" s="7" t="s">
        <v>84</v>
      </c>
      <c r="F1" s="7" t="s">
        <v>120</v>
      </c>
      <c r="G1" s="7" t="s">
        <v>121</v>
      </c>
      <c r="H1" s="7" t="s">
        <v>122</v>
      </c>
      <c r="I1" s="9" t="s">
        <v>1</v>
      </c>
      <c r="J1" s="9" t="s">
        <v>2</v>
      </c>
      <c r="K1" s="9" t="s">
        <v>3</v>
      </c>
      <c r="L1" s="10" t="s">
        <v>4</v>
      </c>
      <c r="M1" s="9" t="s">
        <v>5</v>
      </c>
      <c r="N1" s="9" t="s">
        <v>83</v>
      </c>
      <c r="O1" s="9" t="s">
        <v>6</v>
      </c>
      <c r="P1" s="10" t="s">
        <v>7</v>
      </c>
      <c r="Q1" s="9" t="s">
        <v>82</v>
      </c>
      <c r="R1" s="9" t="s">
        <v>8</v>
      </c>
      <c r="S1" s="9" t="s">
        <v>85</v>
      </c>
      <c r="T1" s="16" t="s">
        <v>86</v>
      </c>
      <c r="U1" s="16" t="s">
        <v>87</v>
      </c>
      <c r="V1" s="9" t="s">
        <v>9</v>
      </c>
      <c r="W1" s="9" t="s">
        <v>10</v>
      </c>
      <c r="X1" s="9" t="s">
        <v>11</v>
      </c>
    </row>
    <row r="2" spans="1:24" x14ac:dyDescent="0.25">
      <c r="A2" s="2" t="s">
        <v>12</v>
      </c>
      <c r="B2" s="2" t="s">
        <v>13</v>
      </c>
      <c r="C2" t="s">
        <v>79</v>
      </c>
      <c r="D2" s="13">
        <v>2017</v>
      </c>
      <c r="E2" s="2" t="s">
        <v>14</v>
      </c>
      <c r="F2" s="11">
        <v>878046517</v>
      </c>
      <c r="G2" s="11">
        <v>296352073</v>
      </c>
      <c r="H2" s="11">
        <v>66231928</v>
      </c>
      <c r="I2" s="11">
        <v>362584001</v>
      </c>
      <c r="J2" s="11">
        <v>365573696</v>
      </c>
      <c r="K2" s="11">
        <v>-2989695</v>
      </c>
      <c r="L2" s="14">
        <v>-8.2455237731242307E-3</v>
      </c>
      <c r="M2" s="11">
        <v>2382721</v>
      </c>
      <c r="N2" s="5">
        <f t="shared" ref="N2:N33" si="0">M2+I2</f>
        <v>364966722</v>
      </c>
      <c r="O2" s="11">
        <v>-606974</v>
      </c>
      <c r="P2" s="14">
        <v>-1.6630940943706096E-3</v>
      </c>
      <c r="Q2" s="15">
        <v>6791874</v>
      </c>
      <c r="R2" s="11">
        <v>5564311</v>
      </c>
      <c r="S2" s="11">
        <v>12356185</v>
      </c>
      <c r="T2">
        <v>10033298</v>
      </c>
      <c r="U2" s="17">
        <f>(S2-T2)/T2</f>
        <v>0.23151779205601189</v>
      </c>
      <c r="V2" s="6">
        <v>316102000</v>
      </c>
      <c r="W2" s="6">
        <v>211945000</v>
      </c>
      <c r="X2" s="6">
        <v>104157000</v>
      </c>
    </row>
    <row r="3" spans="1:24" x14ac:dyDescent="0.25">
      <c r="A3" s="2" t="s">
        <v>15</v>
      </c>
      <c r="B3" s="2" t="s">
        <v>16</v>
      </c>
      <c r="C3" t="s">
        <v>79</v>
      </c>
      <c r="D3" s="13">
        <v>2017</v>
      </c>
      <c r="E3" s="2" t="s">
        <v>17</v>
      </c>
      <c r="F3" s="11">
        <v>144235266</v>
      </c>
      <c r="G3" s="11">
        <v>60962770</v>
      </c>
      <c r="H3" s="11">
        <v>1310572</v>
      </c>
      <c r="I3" s="11">
        <v>62273342</v>
      </c>
      <c r="J3" s="11">
        <v>52326694</v>
      </c>
      <c r="K3" s="11">
        <v>9946648</v>
      </c>
      <c r="L3" s="14">
        <v>0.15972561742390501</v>
      </c>
      <c r="M3" s="11">
        <v>3153796</v>
      </c>
      <c r="N3" s="5">
        <f t="shared" si="0"/>
        <v>65427138</v>
      </c>
      <c r="O3" s="11">
        <v>13100444</v>
      </c>
      <c r="P3" s="14">
        <v>0.20022951332518932</v>
      </c>
      <c r="Q3" s="15">
        <v>2459008</v>
      </c>
      <c r="R3" s="11">
        <v>0</v>
      </c>
      <c r="S3" s="11">
        <v>2459008</v>
      </c>
      <c r="T3">
        <v>2293729</v>
      </c>
      <c r="U3" s="17">
        <f t="shared" ref="U3:U63" si="1">(S3-T3)/T3</f>
        <v>7.2056899485510278E-2</v>
      </c>
      <c r="V3" s="6">
        <v>34043511</v>
      </c>
      <c r="W3" s="6">
        <v>8531901</v>
      </c>
      <c r="X3" s="6">
        <v>25511610</v>
      </c>
    </row>
    <row r="4" spans="1:24" x14ac:dyDescent="0.25">
      <c r="A4" s="2" t="s">
        <v>18</v>
      </c>
      <c r="B4" s="2" t="s">
        <v>13</v>
      </c>
      <c r="C4" t="s">
        <v>79</v>
      </c>
      <c r="D4" s="13">
        <v>2017</v>
      </c>
      <c r="E4" s="2" t="s">
        <v>17</v>
      </c>
      <c r="F4" s="11">
        <v>1480866109</v>
      </c>
      <c r="G4" s="11">
        <v>475451494</v>
      </c>
      <c r="H4" s="11">
        <v>12459604</v>
      </c>
      <c r="I4" s="11">
        <v>487911098</v>
      </c>
      <c r="J4" s="11">
        <v>462200693</v>
      </c>
      <c r="K4" s="11">
        <v>25710405</v>
      </c>
      <c r="L4" s="14">
        <v>5.2694855897702897E-2</v>
      </c>
      <c r="M4" s="11">
        <v>56728086</v>
      </c>
      <c r="N4" s="5">
        <f t="shared" si="0"/>
        <v>544639184</v>
      </c>
      <c r="O4" s="11">
        <v>82438491</v>
      </c>
      <c r="P4" s="14">
        <v>0.15136349609395713</v>
      </c>
      <c r="Q4" s="15">
        <v>17941404</v>
      </c>
      <c r="R4" s="11">
        <v>7910658</v>
      </c>
      <c r="S4" s="11">
        <v>25852062</v>
      </c>
      <c r="T4">
        <v>18999977</v>
      </c>
      <c r="U4" s="17">
        <f t="shared" si="1"/>
        <v>0.36063648919153957</v>
      </c>
      <c r="V4" s="6">
        <v>456340213</v>
      </c>
      <c r="W4" s="6">
        <v>333977531</v>
      </c>
      <c r="X4" s="6">
        <v>122362682</v>
      </c>
    </row>
    <row r="5" spans="1:24" x14ac:dyDescent="0.25">
      <c r="A5" s="2" t="s">
        <v>19</v>
      </c>
      <c r="B5" s="2" t="s">
        <v>13</v>
      </c>
      <c r="C5" t="s">
        <v>79</v>
      </c>
      <c r="D5" s="13">
        <v>2017</v>
      </c>
      <c r="E5" s="2" t="s">
        <v>17</v>
      </c>
      <c r="F5" s="11">
        <v>581898298</v>
      </c>
      <c r="G5" s="11">
        <v>167302113</v>
      </c>
      <c r="H5" s="11">
        <v>5855882</v>
      </c>
      <c r="I5" s="11">
        <v>173157995</v>
      </c>
      <c r="J5" s="11">
        <v>165888248</v>
      </c>
      <c r="K5" s="11">
        <v>7269747</v>
      </c>
      <c r="L5" s="14">
        <v>4.1983317027897003E-2</v>
      </c>
      <c r="M5" s="11">
        <v>14377901</v>
      </c>
      <c r="N5" s="5">
        <f t="shared" si="0"/>
        <v>187535896</v>
      </c>
      <c r="O5" s="11">
        <v>21647648</v>
      </c>
      <c r="P5" s="14">
        <v>0.11543202374440358</v>
      </c>
      <c r="Q5" s="15">
        <v>9538017</v>
      </c>
      <c r="R5" s="11">
        <v>6505903</v>
      </c>
      <c r="S5" s="11">
        <v>16043920</v>
      </c>
      <c r="T5">
        <v>10479352</v>
      </c>
      <c r="U5" s="17">
        <f t="shared" si="1"/>
        <v>0.53100306202139214</v>
      </c>
      <c r="V5" s="6">
        <v>140203850</v>
      </c>
      <c r="W5" s="6">
        <v>75823446</v>
      </c>
      <c r="X5" s="6">
        <v>64380404</v>
      </c>
    </row>
    <row r="6" spans="1:24" x14ac:dyDescent="0.25">
      <c r="A6" s="2" t="s">
        <v>20</v>
      </c>
      <c r="B6" s="2" t="s">
        <v>13</v>
      </c>
      <c r="C6" t="s">
        <v>79</v>
      </c>
      <c r="D6" s="13">
        <v>2017</v>
      </c>
      <c r="E6" s="2" t="s">
        <v>21</v>
      </c>
      <c r="F6" s="11">
        <v>458231564</v>
      </c>
      <c r="G6" s="11">
        <v>180639585</v>
      </c>
      <c r="H6" s="11">
        <v>3234827</v>
      </c>
      <c r="I6" s="11">
        <v>183874412</v>
      </c>
      <c r="J6" s="11">
        <v>172406691</v>
      </c>
      <c r="K6" s="11">
        <v>11467721</v>
      </c>
      <c r="L6" s="14">
        <v>6.2367138936112503E-2</v>
      </c>
      <c r="M6" s="11">
        <v>-434024</v>
      </c>
      <c r="N6" s="5">
        <f t="shared" si="0"/>
        <v>183440388</v>
      </c>
      <c r="O6" s="11">
        <v>11033697</v>
      </c>
      <c r="P6" s="14">
        <v>6.0148678926693067E-2</v>
      </c>
      <c r="Q6" s="15">
        <v>2688768</v>
      </c>
      <c r="R6" s="11">
        <v>594716</v>
      </c>
      <c r="S6" s="11">
        <v>3283484</v>
      </c>
      <c r="T6">
        <v>3359086</v>
      </c>
      <c r="U6" s="17">
        <f t="shared" si="1"/>
        <v>-2.2506717601156981E-2</v>
      </c>
      <c r="V6" s="6">
        <v>213057522</v>
      </c>
      <c r="W6" s="6">
        <v>133154806</v>
      </c>
      <c r="X6" s="6">
        <v>79902716</v>
      </c>
    </row>
    <row r="7" spans="1:24" x14ac:dyDescent="0.25">
      <c r="A7" s="2" t="s">
        <v>22</v>
      </c>
      <c r="B7" s="2" t="s">
        <v>23</v>
      </c>
      <c r="C7" t="s">
        <v>80</v>
      </c>
      <c r="D7" s="13">
        <v>2017</v>
      </c>
      <c r="E7" s="2" t="s">
        <v>21</v>
      </c>
      <c r="F7" s="11">
        <v>33220811</v>
      </c>
      <c r="G7" s="11">
        <v>22481471</v>
      </c>
      <c r="H7" s="11">
        <v>792371</v>
      </c>
      <c r="I7" s="11">
        <v>23273842</v>
      </c>
      <c r="J7" s="11">
        <v>23444347</v>
      </c>
      <c r="K7" s="11">
        <v>-170505</v>
      </c>
      <c r="L7" s="14">
        <v>-7.3260358130814796E-3</v>
      </c>
      <c r="M7" s="11">
        <v>1084316</v>
      </c>
      <c r="N7" s="5">
        <f t="shared" si="0"/>
        <v>24358158</v>
      </c>
      <c r="O7" s="11">
        <v>913811</v>
      </c>
      <c r="P7" s="14">
        <v>3.7515603601881553E-2</v>
      </c>
      <c r="Q7" s="15">
        <v>53809</v>
      </c>
      <c r="R7" s="11">
        <v>343831</v>
      </c>
      <c r="S7" s="11">
        <v>397640</v>
      </c>
      <c r="T7">
        <v>406332</v>
      </c>
      <c r="U7" s="17">
        <f t="shared" si="1"/>
        <v>-2.139137454101572E-2</v>
      </c>
      <c r="V7" s="6">
        <v>21360955</v>
      </c>
      <c r="W7" s="6">
        <v>14002573</v>
      </c>
      <c r="X7" s="6">
        <v>7358382</v>
      </c>
    </row>
    <row r="8" spans="1:24" x14ac:dyDescent="0.25">
      <c r="A8" s="2" t="s">
        <v>24</v>
      </c>
      <c r="B8" s="2" t="s">
        <v>16</v>
      </c>
      <c r="C8" t="s">
        <v>80</v>
      </c>
      <c r="D8" s="13">
        <v>2017</v>
      </c>
      <c r="E8" s="2" t="s">
        <v>14</v>
      </c>
      <c r="F8" s="11">
        <v>231786656</v>
      </c>
      <c r="G8" s="11">
        <v>112822216</v>
      </c>
      <c r="H8" s="11">
        <v>1594383</v>
      </c>
      <c r="I8" s="11">
        <v>114416599</v>
      </c>
      <c r="J8" s="11">
        <v>102309502</v>
      </c>
      <c r="K8" s="11">
        <v>12107097</v>
      </c>
      <c r="L8" s="14">
        <v>0.10581591400038</v>
      </c>
      <c r="M8" s="11">
        <v>2512453</v>
      </c>
      <c r="N8" s="5">
        <f t="shared" si="0"/>
        <v>116929052</v>
      </c>
      <c r="O8" s="11">
        <v>14619550</v>
      </c>
      <c r="P8" s="14">
        <v>0.12502923567703261</v>
      </c>
      <c r="Q8" s="15">
        <v>2363634</v>
      </c>
      <c r="R8" s="11">
        <v>3872640</v>
      </c>
      <c r="S8" s="11">
        <v>6236274</v>
      </c>
      <c r="T8">
        <v>4744309</v>
      </c>
      <c r="U8" s="17">
        <f t="shared" si="1"/>
        <v>0.31447466849229255</v>
      </c>
      <c r="V8" s="6">
        <v>98338516</v>
      </c>
      <c r="W8" s="6">
        <v>44507240</v>
      </c>
      <c r="X8" s="6">
        <v>53831276</v>
      </c>
    </row>
    <row r="9" spans="1:24" x14ac:dyDescent="0.25">
      <c r="A9" s="2" t="s">
        <v>25</v>
      </c>
      <c r="B9" s="2" t="s">
        <v>16</v>
      </c>
      <c r="C9" t="s">
        <v>80</v>
      </c>
      <c r="D9" s="13">
        <v>2017</v>
      </c>
      <c r="E9" s="2" t="s">
        <v>21</v>
      </c>
      <c r="F9" s="11">
        <v>42255726</v>
      </c>
      <c r="G9" s="11">
        <v>25657612</v>
      </c>
      <c r="H9" s="11">
        <v>454727</v>
      </c>
      <c r="I9" s="11">
        <v>26112339</v>
      </c>
      <c r="J9" s="11">
        <v>27204246</v>
      </c>
      <c r="K9" s="11">
        <v>-1091907</v>
      </c>
      <c r="L9" s="14">
        <v>-4.18157484858021E-2</v>
      </c>
      <c r="M9" s="11">
        <v>24219</v>
      </c>
      <c r="N9" s="5">
        <f t="shared" si="0"/>
        <v>26136558</v>
      </c>
      <c r="O9" s="11">
        <v>-1067688</v>
      </c>
      <c r="P9" s="14">
        <v>-4.0850367519701718E-2</v>
      </c>
      <c r="Q9" s="15">
        <v>204675</v>
      </c>
      <c r="R9" s="11">
        <v>917811</v>
      </c>
      <c r="S9" s="11">
        <v>1122486</v>
      </c>
      <c r="T9">
        <v>1180056</v>
      </c>
      <c r="U9" s="17">
        <f t="shared" si="1"/>
        <v>-4.878582033395025E-2</v>
      </c>
      <c r="V9" s="6">
        <v>35825048</v>
      </c>
      <c r="W9" s="6">
        <v>17230166</v>
      </c>
      <c r="X9" s="6">
        <v>18594882</v>
      </c>
    </row>
    <row r="10" spans="1:24" x14ac:dyDescent="0.25">
      <c r="A10" s="2" t="s">
        <v>26</v>
      </c>
      <c r="B10" s="2" t="s">
        <v>23</v>
      </c>
      <c r="C10" t="s">
        <v>80</v>
      </c>
      <c r="D10" s="13">
        <v>2017</v>
      </c>
      <c r="E10" s="2" t="s">
        <v>21</v>
      </c>
      <c r="F10" s="11">
        <v>57036831</v>
      </c>
      <c r="G10" s="11">
        <v>35783314</v>
      </c>
      <c r="H10" s="11">
        <v>439771</v>
      </c>
      <c r="I10" s="11">
        <v>36223085</v>
      </c>
      <c r="J10" s="11">
        <v>37578694</v>
      </c>
      <c r="K10" s="11">
        <v>-1355609</v>
      </c>
      <c r="L10" s="14">
        <v>-3.7423896943068198E-2</v>
      </c>
      <c r="M10" s="11">
        <v>1065490</v>
      </c>
      <c r="N10" s="5">
        <f t="shared" si="0"/>
        <v>37288575</v>
      </c>
      <c r="O10" s="11">
        <v>-290119</v>
      </c>
      <c r="P10" s="14">
        <v>-7.7803724062933486E-3</v>
      </c>
      <c r="Q10" s="15">
        <v>318318</v>
      </c>
      <c r="R10" s="11">
        <v>1088309</v>
      </c>
      <c r="S10" s="11">
        <v>1406627</v>
      </c>
      <c r="T10">
        <v>1570418</v>
      </c>
      <c r="U10" s="17">
        <f t="shared" si="1"/>
        <v>-0.10429770927230839</v>
      </c>
      <c r="V10" s="6">
        <v>56816453</v>
      </c>
      <c r="W10" s="6">
        <v>11068802</v>
      </c>
      <c r="X10" s="6">
        <v>45747651</v>
      </c>
    </row>
    <row r="11" spans="1:24" x14ac:dyDescent="0.25">
      <c r="A11" s="2" t="s">
        <v>27</v>
      </c>
      <c r="B11" s="2" t="s">
        <v>13</v>
      </c>
      <c r="C11" t="s">
        <v>79</v>
      </c>
      <c r="D11" s="13">
        <v>2017</v>
      </c>
      <c r="E11" s="2" t="s">
        <v>14</v>
      </c>
      <c r="F11" s="11">
        <v>798187552</v>
      </c>
      <c r="G11" s="11">
        <v>392186200</v>
      </c>
      <c r="H11" s="11">
        <v>21759803</v>
      </c>
      <c r="I11" s="11">
        <v>413946003</v>
      </c>
      <c r="J11" s="11">
        <v>428068311</v>
      </c>
      <c r="K11" s="11">
        <v>-14122308</v>
      </c>
      <c r="L11" s="14">
        <v>-3.4116304778041298E-2</v>
      </c>
      <c r="M11" s="11">
        <v>1851467</v>
      </c>
      <c r="N11" s="5">
        <f t="shared" si="0"/>
        <v>415797470</v>
      </c>
      <c r="O11" s="11">
        <v>-12270841</v>
      </c>
      <c r="P11" s="14">
        <v>-2.951158168422718E-2</v>
      </c>
      <c r="Q11" s="15">
        <v>9439947</v>
      </c>
      <c r="R11" s="11">
        <v>2532710</v>
      </c>
      <c r="S11" s="11">
        <v>11972657</v>
      </c>
      <c r="T11">
        <v>13278970</v>
      </c>
      <c r="U11" s="17">
        <f t="shared" si="1"/>
        <v>-9.8374572726649734E-2</v>
      </c>
      <c r="V11" s="6">
        <v>219953335</v>
      </c>
      <c r="W11" s="6">
        <v>126273281</v>
      </c>
      <c r="X11" s="6">
        <v>93680054</v>
      </c>
    </row>
    <row r="12" spans="1:24" x14ac:dyDescent="0.25">
      <c r="A12" s="2" t="s">
        <v>28</v>
      </c>
      <c r="B12" s="2" t="s">
        <v>23</v>
      </c>
      <c r="C12" t="s">
        <v>80</v>
      </c>
      <c r="D12" s="13">
        <v>2017</v>
      </c>
      <c r="E12" s="2" t="s">
        <v>21</v>
      </c>
      <c r="F12" s="11">
        <v>143685946</v>
      </c>
      <c r="G12" s="11">
        <v>94009690</v>
      </c>
      <c r="H12" s="11">
        <v>7979676</v>
      </c>
      <c r="I12" s="11">
        <v>101989366</v>
      </c>
      <c r="J12" s="11">
        <v>92174405</v>
      </c>
      <c r="K12" s="11">
        <v>9814961</v>
      </c>
      <c r="L12" s="14">
        <v>9.6235140828309501E-2</v>
      </c>
      <c r="M12" s="11">
        <v>12060786</v>
      </c>
      <c r="N12" s="5">
        <f t="shared" si="0"/>
        <v>114050152</v>
      </c>
      <c r="O12" s="11">
        <v>21875747</v>
      </c>
      <c r="P12" s="14">
        <v>0.1918081354244929</v>
      </c>
      <c r="Q12" s="15">
        <v>4677751</v>
      </c>
      <c r="R12" s="11">
        <v>1570921</v>
      </c>
      <c r="S12" s="11">
        <v>6248672</v>
      </c>
      <c r="T12">
        <v>4472101</v>
      </c>
      <c r="U12" s="17">
        <f t="shared" si="1"/>
        <v>0.39725645731167519</v>
      </c>
      <c r="V12" s="6">
        <v>140836106</v>
      </c>
      <c r="W12" s="6">
        <v>70493156</v>
      </c>
      <c r="X12" s="6">
        <v>70342950</v>
      </c>
    </row>
    <row r="13" spans="1:24" x14ac:dyDescent="0.25">
      <c r="A13" s="2" t="s">
        <v>29</v>
      </c>
      <c r="B13" s="2" t="s">
        <v>23</v>
      </c>
      <c r="C13" t="s">
        <v>80</v>
      </c>
      <c r="D13" s="13">
        <v>2017</v>
      </c>
      <c r="E13" s="2" t="s">
        <v>30</v>
      </c>
      <c r="F13" s="11">
        <v>145198452</v>
      </c>
      <c r="G13" s="11">
        <v>89515881</v>
      </c>
      <c r="H13" s="11">
        <v>3616474</v>
      </c>
      <c r="I13" s="11">
        <v>93132355</v>
      </c>
      <c r="J13" s="11">
        <v>90134066</v>
      </c>
      <c r="K13" s="11">
        <v>2998289</v>
      </c>
      <c r="L13" s="14">
        <v>3.2193849280413897E-2</v>
      </c>
      <c r="M13" s="11">
        <v>5508541</v>
      </c>
      <c r="N13" s="5">
        <f t="shared" si="0"/>
        <v>98640896</v>
      </c>
      <c r="O13" s="11">
        <v>8506830</v>
      </c>
      <c r="P13" s="14">
        <v>8.6240396680906065E-2</v>
      </c>
      <c r="Q13" s="15">
        <v>2653369</v>
      </c>
      <c r="R13" s="11">
        <v>1955381</v>
      </c>
      <c r="S13" s="11">
        <v>4608750</v>
      </c>
      <c r="T13">
        <v>3511352</v>
      </c>
      <c r="U13" s="17">
        <f t="shared" si="1"/>
        <v>0.3125286214540724</v>
      </c>
      <c r="V13" s="6">
        <v>95970759</v>
      </c>
      <c r="W13" s="6">
        <v>54255558</v>
      </c>
      <c r="X13" s="6">
        <v>41715201</v>
      </c>
    </row>
    <row r="14" spans="1:24" x14ac:dyDescent="0.25">
      <c r="A14" s="2" t="s">
        <v>31</v>
      </c>
      <c r="B14" s="2" t="s">
        <v>23</v>
      </c>
      <c r="C14" t="s">
        <v>80</v>
      </c>
      <c r="D14" s="13">
        <v>2017</v>
      </c>
      <c r="E14" s="2" t="s">
        <v>21</v>
      </c>
      <c r="F14" s="11">
        <v>30047893</v>
      </c>
      <c r="G14" s="11">
        <v>22049603</v>
      </c>
      <c r="H14" s="11">
        <v>1903781</v>
      </c>
      <c r="I14" s="11">
        <v>23953384</v>
      </c>
      <c r="J14" s="11">
        <v>24382161</v>
      </c>
      <c r="K14" s="11">
        <v>-428777</v>
      </c>
      <c r="L14" s="14">
        <v>-1.7900477026544601E-2</v>
      </c>
      <c r="M14" s="11">
        <v>541595</v>
      </c>
      <c r="N14" s="5">
        <f t="shared" si="0"/>
        <v>24494979</v>
      </c>
      <c r="O14" s="11">
        <v>112818</v>
      </c>
      <c r="P14" s="14">
        <v>4.6057602253914975E-3</v>
      </c>
      <c r="Q14" s="15">
        <v>184036</v>
      </c>
      <c r="R14" s="11">
        <v>1557154</v>
      </c>
      <c r="S14" s="11">
        <v>1741190</v>
      </c>
      <c r="T14">
        <v>1826097</v>
      </c>
      <c r="U14" s="17">
        <f t="shared" si="1"/>
        <v>-4.6496434745799377E-2</v>
      </c>
      <c r="V14" s="6">
        <v>30792315</v>
      </c>
      <c r="W14" s="6">
        <v>18305779</v>
      </c>
      <c r="X14" s="6">
        <v>12486536</v>
      </c>
    </row>
    <row r="15" spans="1:24" x14ac:dyDescent="0.25">
      <c r="A15" s="2" t="s">
        <v>32</v>
      </c>
      <c r="B15" s="2" t="s">
        <v>13</v>
      </c>
      <c r="C15" t="s">
        <v>79</v>
      </c>
      <c r="D15" s="13">
        <v>2017</v>
      </c>
      <c r="E15" s="2" t="s">
        <v>14</v>
      </c>
      <c r="F15" s="31" t="s">
        <v>117</v>
      </c>
      <c r="G15" s="31" t="s">
        <v>117</v>
      </c>
      <c r="H15" s="31" t="s">
        <v>117</v>
      </c>
      <c r="I15" s="11">
        <v>659673905</v>
      </c>
      <c r="J15" s="11">
        <v>587049944</v>
      </c>
      <c r="K15" s="11">
        <v>72623961</v>
      </c>
      <c r="L15" s="14">
        <v>0.11009069852475099</v>
      </c>
      <c r="M15" s="11">
        <v>2269246</v>
      </c>
      <c r="N15" s="5">
        <f t="shared" si="0"/>
        <v>661943151</v>
      </c>
      <c r="O15" s="11">
        <v>74893207</v>
      </c>
      <c r="P15" s="14">
        <v>0.11314144860757083</v>
      </c>
      <c r="Q15" s="15">
        <v>8404632</v>
      </c>
      <c r="R15" s="11">
        <v>8078617</v>
      </c>
      <c r="S15" s="11">
        <v>16483249</v>
      </c>
      <c r="T15">
        <v>13474726</v>
      </c>
      <c r="U15" s="17">
        <f t="shared" si="1"/>
        <v>0.22327155298000123</v>
      </c>
      <c r="V15" s="6">
        <v>634054411</v>
      </c>
      <c r="W15" s="6">
        <v>427237986</v>
      </c>
      <c r="X15" s="6">
        <v>206816425</v>
      </c>
    </row>
    <row r="16" spans="1:24" x14ac:dyDescent="0.25">
      <c r="A16" s="2" t="s">
        <v>33</v>
      </c>
      <c r="B16" s="2" t="s">
        <v>13</v>
      </c>
      <c r="C16" t="s">
        <v>79</v>
      </c>
      <c r="D16" s="13">
        <v>2017</v>
      </c>
      <c r="E16" s="2" t="s">
        <v>14</v>
      </c>
      <c r="F16" s="31" t="s">
        <v>117</v>
      </c>
      <c r="G16" s="31" t="s">
        <v>117</v>
      </c>
      <c r="H16" s="31" t="s">
        <v>117</v>
      </c>
      <c r="I16" s="11">
        <v>202300001</v>
      </c>
      <c r="J16" s="11">
        <v>179247637</v>
      </c>
      <c r="K16" s="11">
        <v>23052364</v>
      </c>
      <c r="L16" s="14">
        <v>0.113951378576612</v>
      </c>
      <c r="M16" s="11">
        <v>744037</v>
      </c>
      <c r="N16" s="5">
        <f t="shared" si="0"/>
        <v>203044038</v>
      </c>
      <c r="O16" s="11">
        <v>23796401</v>
      </c>
      <c r="P16" s="14">
        <v>0.11719822573662567</v>
      </c>
      <c r="Q16" s="15">
        <v>3432329</v>
      </c>
      <c r="R16" s="11">
        <v>2638823</v>
      </c>
      <c r="S16" s="11">
        <v>6071152</v>
      </c>
      <c r="T16">
        <v>4638089</v>
      </c>
      <c r="U16" s="17">
        <f t="shared" si="1"/>
        <v>0.3089770377411904</v>
      </c>
      <c r="V16" s="6">
        <v>405777284</v>
      </c>
      <c r="W16" s="6">
        <v>94476021</v>
      </c>
      <c r="X16" s="6">
        <v>311301263</v>
      </c>
    </row>
    <row r="17" spans="1:24" x14ac:dyDescent="0.25">
      <c r="A17" s="2" t="s">
        <v>34</v>
      </c>
      <c r="B17" s="2" t="s">
        <v>23</v>
      </c>
      <c r="C17" t="s">
        <v>80</v>
      </c>
      <c r="D17" s="13">
        <v>2017</v>
      </c>
      <c r="E17" s="2" t="s">
        <v>21</v>
      </c>
      <c r="F17" s="11">
        <v>31423382</v>
      </c>
      <c r="G17" s="11">
        <v>24707173</v>
      </c>
      <c r="H17" s="11">
        <v>651899</v>
      </c>
      <c r="I17" s="11">
        <v>25359072</v>
      </c>
      <c r="J17" s="11">
        <v>27013744</v>
      </c>
      <c r="K17" s="11">
        <v>-1654672</v>
      </c>
      <c r="L17" s="14">
        <v>-6.5249706298400795E-2</v>
      </c>
      <c r="M17" s="11">
        <v>1258572</v>
      </c>
      <c r="N17" s="5">
        <f t="shared" si="0"/>
        <v>26617644</v>
      </c>
      <c r="O17" s="11">
        <v>-396100</v>
      </c>
      <c r="P17" s="14">
        <v>-1.4881106682469718E-2</v>
      </c>
      <c r="Q17" s="15">
        <v>482041</v>
      </c>
      <c r="R17" s="11">
        <v>764228</v>
      </c>
      <c r="S17" s="11">
        <v>1246269</v>
      </c>
      <c r="T17">
        <v>850522</v>
      </c>
      <c r="U17" s="17">
        <f t="shared" si="1"/>
        <v>0.46529895758134415</v>
      </c>
      <c r="V17" s="6">
        <v>45768737</v>
      </c>
      <c r="W17" s="6">
        <v>17601934</v>
      </c>
      <c r="X17" s="6">
        <v>28166803</v>
      </c>
    </row>
    <row r="18" spans="1:24" x14ac:dyDescent="0.25">
      <c r="A18" s="2" t="s">
        <v>35</v>
      </c>
      <c r="B18" s="2" t="s">
        <v>13</v>
      </c>
      <c r="C18" t="s">
        <v>79</v>
      </c>
      <c r="D18" s="13">
        <v>2017</v>
      </c>
      <c r="E18" s="2" t="s">
        <v>36</v>
      </c>
      <c r="F18" s="11">
        <v>1858488000</v>
      </c>
      <c r="G18" s="11">
        <v>778184000</v>
      </c>
      <c r="H18" s="11">
        <v>53520000</v>
      </c>
      <c r="I18" s="11">
        <v>831704000</v>
      </c>
      <c r="J18" s="11">
        <v>846781000</v>
      </c>
      <c r="K18" s="11">
        <v>-15077000</v>
      </c>
      <c r="L18" s="14">
        <v>-1.8127843559728001E-2</v>
      </c>
      <c r="M18" s="11">
        <v>2476000</v>
      </c>
      <c r="N18" s="5">
        <f t="shared" si="0"/>
        <v>834180000</v>
      </c>
      <c r="O18" s="11">
        <v>-12601000</v>
      </c>
      <c r="P18" s="14">
        <v>-1.510585245390683E-2</v>
      </c>
      <c r="Q18" s="15">
        <v>50557000</v>
      </c>
      <c r="R18" s="11">
        <v>5546000</v>
      </c>
      <c r="S18" s="11">
        <v>56103000</v>
      </c>
      <c r="T18">
        <v>42847000</v>
      </c>
      <c r="U18" s="17">
        <f t="shared" si="1"/>
        <v>0.30937988657315563</v>
      </c>
      <c r="V18" s="6">
        <v>672707000</v>
      </c>
      <c r="W18" s="6">
        <v>321642000</v>
      </c>
      <c r="X18" s="6">
        <v>351065000</v>
      </c>
    </row>
    <row r="19" spans="1:24" x14ac:dyDescent="0.25">
      <c r="A19" s="2" t="s">
        <v>37</v>
      </c>
      <c r="B19" s="2" t="s">
        <v>13</v>
      </c>
      <c r="C19" t="s">
        <v>79</v>
      </c>
      <c r="D19" s="13">
        <v>2017</v>
      </c>
      <c r="E19" s="2" t="s">
        <v>36</v>
      </c>
      <c r="F19" s="11">
        <v>815506000</v>
      </c>
      <c r="G19" s="11">
        <v>315166000</v>
      </c>
      <c r="H19" s="11">
        <v>10144000</v>
      </c>
      <c r="I19" s="11">
        <v>325310000</v>
      </c>
      <c r="J19" s="11">
        <v>314649000</v>
      </c>
      <c r="K19" s="11">
        <v>10661000</v>
      </c>
      <c r="L19" s="14">
        <v>3.27718176508561E-2</v>
      </c>
      <c r="M19" s="11">
        <v>9119000</v>
      </c>
      <c r="N19" s="5">
        <f t="shared" si="0"/>
        <v>334429000</v>
      </c>
      <c r="O19" s="11">
        <v>19780000</v>
      </c>
      <c r="P19" s="14">
        <v>5.9145588450762343E-2</v>
      </c>
      <c r="Q19" s="15">
        <v>17812000</v>
      </c>
      <c r="R19" s="11">
        <v>1107000</v>
      </c>
      <c r="S19" s="11">
        <v>18919000</v>
      </c>
      <c r="T19">
        <v>12861000</v>
      </c>
      <c r="U19" s="17">
        <f t="shared" si="1"/>
        <v>0.47103646683772649</v>
      </c>
      <c r="V19" s="6">
        <v>313776000</v>
      </c>
      <c r="W19" s="6">
        <v>238189000</v>
      </c>
      <c r="X19" s="6">
        <v>75587000</v>
      </c>
    </row>
    <row r="20" spans="1:24" x14ac:dyDescent="0.25">
      <c r="A20" s="2" t="s">
        <v>38</v>
      </c>
      <c r="B20" s="2" t="s">
        <v>13</v>
      </c>
      <c r="C20" t="s">
        <v>79</v>
      </c>
      <c r="D20" s="13">
        <v>2017</v>
      </c>
      <c r="E20" s="2" t="s">
        <v>36</v>
      </c>
      <c r="F20" s="11">
        <v>556939000</v>
      </c>
      <c r="G20" s="11">
        <v>226788000</v>
      </c>
      <c r="H20" s="11">
        <v>3110000</v>
      </c>
      <c r="I20" s="11">
        <v>229898000</v>
      </c>
      <c r="J20" s="11">
        <v>203611000</v>
      </c>
      <c r="K20" s="11">
        <v>26287000</v>
      </c>
      <c r="L20" s="14">
        <v>0.114342012544694</v>
      </c>
      <c r="M20" s="11">
        <v>13980000</v>
      </c>
      <c r="N20" s="5">
        <f t="shared" si="0"/>
        <v>243878000</v>
      </c>
      <c r="O20" s="11">
        <v>40267000</v>
      </c>
      <c r="P20" s="14">
        <v>0.16511124414666351</v>
      </c>
      <c r="Q20" s="15">
        <v>14379000</v>
      </c>
      <c r="R20" s="11">
        <v>492000</v>
      </c>
      <c r="S20" s="11">
        <v>14871000</v>
      </c>
      <c r="T20">
        <v>10483000</v>
      </c>
      <c r="U20" s="17">
        <f t="shared" si="1"/>
        <v>0.41858246685109224</v>
      </c>
      <c r="V20" s="6">
        <v>165788000</v>
      </c>
      <c r="W20" s="6">
        <v>133064000</v>
      </c>
      <c r="X20" s="6">
        <v>32724000</v>
      </c>
    </row>
    <row r="21" spans="1:24" x14ac:dyDescent="0.25">
      <c r="A21" s="2" t="s">
        <v>39</v>
      </c>
      <c r="B21" s="2" t="s">
        <v>13</v>
      </c>
      <c r="C21" t="s">
        <v>79</v>
      </c>
      <c r="D21" s="13">
        <v>2017</v>
      </c>
      <c r="E21" s="2" t="s">
        <v>36</v>
      </c>
      <c r="F21" s="11">
        <v>436124000</v>
      </c>
      <c r="G21" s="11">
        <v>145312000</v>
      </c>
      <c r="H21" s="11">
        <v>4011000</v>
      </c>
      <c r="I21" s="11">
        <v>149323000</v>
      </c>
      <c r="J21" s="11">
        <v>144409000</v>
      </c>
      <c r="K21" s="11">
        <v>4914000</v>
      </c>
      <c r="L21" s="14">
        <v>3.2908527152548502E-2</v>
      </c>
      <c r="M21" s="11">
        <v>1948000</v>
      </c>
      <c r="N21" s="5">
        <f t="shared" si="0"/>
        <v>151271000</v>
      </c>
      <c r="O21" s="11">
        <v>6862000</v>
      </c>
      <c r="P21" s="14">
        <v>4.5362296805071693E-2</v>
      </c>
      <c r="Q21" s="15">
        <v>18833000</v>
      </c>
      <c r="R21" s="11">
        <v>-661000</v>
      </c>
      <c r="S21" s="11">
        <v>18172000</v>
      </c>
      <c r="T21">
        <v>16780000</v>
      </c>
      <c r="U21" s="17">
        <f t="shared" si="1"/>
        <v>8.2955899880810494E-2</v>
      </c>
      <c r="V21" s="6">
        <v>106845000</v>
      </c>
      <c r="W21" s="6">
        <v>64719000</v>
      </c>
      <c r="X21" s="6">
        <v>42126000</v>
      </c>
    </row>
    <row r="22" spans="1:24" x14ac:dyDescent="0.25">
      <c r="A22" s="2" t="s">
        <v>40</v>
      </c>
      <c r="B22" s="2" t="s">
        <v>16</v>
      </c>
      <c r="C22" t="s">
        <v>79</v>
      </c>
      <c r="D22" s="13">
        <v>2017</v>
      </c>
      <c r="E22" s="2" t="s">
        <v>36</v>
      </c>
      <c r="F22" s="11">
        <v>235931000</v>
      </c>
      <c r="G22" s="11">
        <v>99414000</v>
      </c>
      <c r="H22" s="11">
        <v>44896000</v>
      </c>
      <c r="I22" s="11">
        <v>144310000</v>
      </c>
      <c r="J22" s="11">
        <v>155682000</v>
      </c>
      <c r="K22" s="11">
        <v>-11372000</v>
      </c>
      <c r="L22" s="14">
        <v>-7.88025777839374E-2</v>
      </c>
      <c r="M22" s="11">
        <v>39884000</v>
      </c>
      <c r="N22" s="5">
        <f t="shared" si="0"/>
        <v>184194000</v>
      </c>
      <c r="O22" s="11">
        <v>28512000</v>
      </c>
      <c r="P22" s="14">
        <v>0.15479331574318381</v>
      </c>
      <c r="Q22" s="15">
        <v>6145000</v>
      </c>
      <c r="R22" s="11">
        <v>2055000</v>
      </c>
      <c r="S22" s="11">
        <v>8200000</v>
      </c>
      <c r="T22">
        <v>5209857</v>
      </c>
      <c r="U22" s="17">
        <f t="shared" si="1"/>
        <v>0.5739395534272822</v>
      </c>
      <c r="V22" s="6">
        <v>30133000</v>
      </c>
      <c r="W22" s="6">
        <v>2646000</v>
      </c>
      <c r="X22" s="6">
        <v>27487000</v>
      </c>
    </row>
    <row r="23" spans="1:24" x14ac:dyDescent="0.25">
      <c r="A23" s="2" t="s">
        <v>41</v>
      </c>
      <c r="B23" s="2" t="s">
        <v>16</v>
      </c>
      <c r="C23" t="s">
        <v>80</v>
      </c>
      <c r="D23" s="13">
        <v>2017</v>
      </c>
      <c r="E23" s="2" t="s">
        <v>21</v>
      </c>
      <c r="F23" s="11">
        <v>38768709</v>
      </c>
      <c r="G23" s="11">
        <v>22161415</v>
      </c>
      <c r="H23" s="11">
        <v>1960357</v>
      </c>
      <c r="I23" s="11">
        <v>24121772</v>
      </c>
      <c r="J23" s="11">
        <v>25542968</v>
      </c>
      <c r="K23" s="11">
        <v>-1421196</v>
      </c>
      <c r="L23" s="14">
        <v>-5.8917562109450303E-2</v>
      </c>
      <c r="M23" s="11">
        <v>1816016</v>
      </c>
      <c r="N23" s="5">
        <f t="shared" si="0"/>
        <v>25937788</v>
      </c>
      <c r="O23" s="11">
        <v>394820</v>
      </c>
      <c r="P23" s="14">
        <v>1.5221806886539438E-2</v>
      </c>
      <c r="Q23" s="15">
        <v>169777</v>
      </c>
      <c r="R23" s="11">
        <v>750516</v>
      </c>
      <c r="S23" s="11">
        <v>920293</v>
      </c>
      <c r="T23">
        <v>943732</v>
      </c>
      <c r="U23" s="17">
        <f t="shared" si="1"/>
        <v>-2.4836500192851361E-2</v>
      </c>
      <c r="V23" s="6">
        <v>18373504</v>
      </c>
      <c r="W23" s="6">
        <v>13768913</v>
      </c>
      <c r="X23" s="6">
        <v>4604591</v>
      </c>
    </row>
    <row r="24" spans="1:24" x14ac:dyDescent="0.25">
      <c r="A24" s="2" t="s">
        <v>42</v>
      </c>
      <c r="B24" s="2" t="s">
        <v>13</v>
      </c>
      <c r="C24" t="s">
        <v>79</v>
      </c>
      <c r="D24" s="13">
        <v>2017</v>
      </c>
      <c r="E24" s="2" t="s">
        <v>14</v>
      </c>
      <c r="F24" s="11">
        <v>741675861</v>
      </c>
      <c r="G24" s="11">
        <v>202407667</v>
      </c>
      <c r="H24" s="11">
        <v>1405500</v>
      </c>
      <c r="I24" s="11">
        <v>203813167</v>
      </c>
      <c r="J24" s="11">
        <v>151978060</v>
      </c>
      <c r="K24" s="11">
        <v>51835107</v>
      </c>
      <c r="L24" s="14">
        <v>0.25432658627006199</v>
      </c>
      <c r="M24" s="11">
        <v>0</v>
      </c>
      <c r="N24" s="5">
        <f t="shared" si="0"/>
        <v>203813167</v>
      </c>
      <c r="O24" s="11">
        <v>51835107</v>
      </c>
      <c r="P24" s="14">
        <v>0.25432658627006172</v>
      </c>
      <c r="Q24" s="12"/>
      <c r="R24" s="11">
        <v>5542136</v>
      </c>
      <c r="S24" s="11">
        <v>5542136</v>
      </c>
      <c r="T24">
        <v>7690874</v>
      </c>
      <c r="U24" s="17">
        <f t="shared" si="1"/>
        <v>-0.27938801233773952</v>
      </c>
      <c r="V24" s="6">
        <v>135166698</v>
      </c>
      <c r="W24" s="6">
        <v>41877328</v>
      </c>
      <c r="X24" s="6">
        <v>93289370</v>
      </c>
    </row>
    <row r="25" spans="1:24" x14ac:dyDescent="0.25">
      <c r="A25" s="2" t="s">
        <v>43</v>
      </c>
      <c r="B25" s="2" t="s">
        <v>13</v>
      </c>
      <c r="C25" t="s">
        <v>79</v>
      </c>
      <c r="D25" s="13">
        <v>2017</v>
      </c>
      <c r="E25" s="2" t="s">
        <v>21</v>
      </c>
      <c r="F25" s="11">
        <v>649924000</v>
      </c>
      <c r="G25" s="11">
        <v>223145000</v>
      </c>
      <c r="H25" s="11">
        <v>10187000</v>
      </c>
      <c r="I25" s="11">
        <v>233332000</v>
      </c>
      <c r="J25" s="11">
        <v>208911000</v>
      </c>
      <c r="K25" s="11">
        <v>24421000</v>
      </c>
      <c r="L25" s="14">
        <v>0.10466202664015201</v>
      </c>
      <c r="M25" s="11">
        <v>12093000</v>
      </c>
      <c r="N25" s="5">
        <f t="shared" si="0"/>
        <v>245425000</v>
      </c>
      <c r="O25" s="11">
        <v>36514000</v>
      </c>
      <c r="P25" s="14">
        <v>0.14877864928185799</v>
      </c>
      <c r="Q25" s="15">
        <v>4608000</v>
      </c>
      <c r="R25" s="11">
        <v>4121000</v>
      </c>
      <c r="S25" s="11">
        <v>8729000</v>
      </c>
      <c r="T25">
        <v>2659000</v>
      </c>
      <c r="U25" s="17">
        <f t="shared" si="1"/>
        <v>2.2828130876269275</v>
      </c>
      <c r="V25" s="6">
        <v>157816000</v>
      </c>
      <c r="W25" s="6">
        <v>91557000</v>
      </c>
      <c r="X25" s="6">
        <v>66259000</v>
      </c>
    </row>
    <row r="26" spans="1:24" x14ac:dyDescent="0.25">
      <c r="A26" s="2" t="s">
        <v>44</v>
      </c>
      <c r="B26" s="2" t="s">
        <v>16</v>
      </c>
      <c r="C26" t="s">
        <v>79</v>
      </c>
      <c r="D26" s="13">
        <v>2017</v>
      </c>
      <c r="E26" s="2" t="s">
        <v>14</v>
      </c>
      <c r="F26" s="11">
        <v>260084782</v>
      </c>
      <c r="G26" s="11">
        <v>115113365</v>
      </c>
      <c r="H26" s="11">
        <v>7459691</v>
      </c>
      <c r="I26" s="11">
        <v>122573056</v>
      </c>
      <c r="J26" s="11">
        <v>125945023</v>
      </c>
      <c r="K26" s="11">
        <v>-3371967</v>
      </c>
      <c r="L26" s="14">
        <v>-2.7509855020666201E-2</v>
      </c>
      <c r="M26" s="11">
        <v>53554</v>
      </c>
      <c r="N26" s="5">
        <f t="shared" si="0"/>
        <v>122626610</v>
      </c>
      <c r="O26" s="11">
        <v>-3318413</v>
      </c>
      <c r="P26" s="14">
        <v>-2.7061116669538528E-2</v>
      </c>
      <c r="Q26" s="15">
        <v>6994000</v>
      </c>
      <c r="R26" s="11">
        <v>1849791</v>
      </c>
      <c r="S26" s="11">
        <v>8843791</v>
      </c>
      <c r="T26">
        <v>6952693</v>
      </c>
      <c r="U26" s="17">
        <f t="shared" si="1"/>
        <v>0.27199503846926654</v>
      </c>
      <c r="V26" s="6">
        <v>76227760</v>
      </c>
      <c r="W26" s="6">
        <v>53185557</v>
      </c>
      <c r="X26" s="6">
        <v>23042203</v>
      </c>
    </row>
    <row r="27" spans="1:24" x14ac:dyDescent="0.25">
      <c r="A27" s="2" t="s">
        <v>45</v>
      </c>
      <c r="B27" s="2" t="s">
        <v>13</v>
      </c>
      <c r="C27" t="s">
        <v>79</v>
      </c>
      <c r="D27" s="13">
        <v>2017</v>
      </c>
      <c r="E27" s="2" t="s">
        <v>21</v>
      </c>
      <c r="F27" s="11">
        <v>3599680109</v>
      </c>
      <c r="G27" s="11">
        <v>1668731483</v>
      </c>
      <c r="H27" s="11">
        <v>81505124</v>
      </c>
      <c r="I27" s="11">
        <v>1750236608</v>
      </c>
      <c r="J27" s="11">
        <v>1672671477</v>
      </c>
      <c r="K27" s="11">
        <v>77565131</v>
      </c>
      <c r="L27" s="14">
        <v>4.43169401471004E-2</v>
      </c>
      <c r="M27" s="11">
        <v>18754819</v>
      </c>
      <c r="N27" s="5">
        <f t="shared" si="0"/>
        <v>1768991427</v>
      </c>
      <c r="O27" s="11">
        <v>96319949</v>
      </c>
      <c r="P27" s="14">
        <v>5.4449076196681871E-2</v>
      </c>
      <c r="Q27" s="15">
        <v>32082953</v>
      </c>
      <c r="R27" s="11">
        <v>14230459</v>
      </c>
      <c r="S27" s="11">
        <v>46313412</v>
      </c>
      <c r="T27">
        <v>51451346</v>
      </c>
      <c r="U27" s="17">
        <f t="shared" si="1"/>
        <v>-9.9860050308499218E-2</v>
      </c>
      <c r="V27" s="6">
        <v>1630800416</v>
      </c>
      <c r="W27" s="6">
        <v>800845580</v>
      </c>
      <c r="X27" s="6">
        <v>829954836</v>
      </c>
    </row>
    <row r="28" spans="1:24" x14ac:dyDescent="0.25">
      <c r="A28" s="2" t="s">
        <v>46</v>
      </c>
      <c r="B28" s="2" t="s">
        <v>16</v>
      </c>
      <c r="C28" t="s">
        <v>80</v>
      </c>
      <c r="D28" s="13">
        <v>2017</v>
      </c>
      <c r="E28" s="2" t="s">
        <v>21</v>
      </c>
      <c r="F28" s="11">
        <v>45560079</v>
      </c>
      <c r="G28" s="11">
        <v>31447210</v>
      </c>
      <c r="H28" s="11">
        <v>2974731</v>
      </c>
      <c r="I28" s="11">
        <v>34421940</v>
      </c>
      <c r="J28" s="11">
        <v>36083623</v>
      </c>
      <c r="K28" s="11">
        <v>-1661683</v>
      </c>
      <c r="L28" s="14">
        <v>-4.8273949696036898E-2</v>
      </c>
      <c r="M28" s="11">
        <v>993562</v>
      </c>
      <c r="N28" s="5">
        <f t="shared" si="0"/>
        <v>35415502</v>
      </c>
      <c r="O28" s="11">
        <v>-668121</v>
      </c>
      <c r="P28" s="14">
        <v>-1.8865213318167845E-2</v>
      </c>
      <c r="Q28" s="15">
        <v>607771</v>
      </c>
      <c r="R28" s="11">
        <v>929042</v>
      </c>
      <c r="S28" s="11">
        <v>1536814</v>
      </c>
      <c r="T28">
        <v>1433827</v>
      </c>
      <c r="U28" s="17">
        <f t="shared" si="1"/>
        <v>7.182665691188686E-2</v>
      </c>
    </row>
    <row r="29" spans="1:24" x14ac:dyDescent="0.25">
      <c r="A29" s="2" t="s">
        <v>47</v>
      </c>
      <c r="B29" s="2" t="s">
        <v>16</v>
      </c>
      <c r="C29" t="s">
        <v>80</v>
      </c>
      <c r="D29" s="13">
        <v>2017</v>
      </c>
      <c r="E29" s="2" t="s">
        <v>21</v>
      </c>
      <c r="F29" s="11">
        <v>105072715</v>
      </c>
      <c r="G29" s="11">
        <v>68929387</v>
      </c>
      <c r="H29" s="11">
        <v>3232637</v>
      </c>
      <c r="I29" s="11">
        <v>72162024</v>
      </c>
      <c r="J29" s="11">
        <v>75087294</v>
      </c>
      <c r="K29" s="11">
        <v>-2925271</v>
      </c>
      <c r="L29" s="14">
        <v>-4.0537540909329303E-2</v>
      </c>
      <c r="M29" s="11">
        <v>670828</v>
      </c>
      <c r="N29" s="5">
        <f t="shared" si="0"/>
        <v>72832852</v>
      </c>
      <c r="O29" s="11">
        <v>-2254443</v>
      </c>
      <c r="P29" s="14">
        <v>-3.0953655364202956E-2</v>
      </c>
      <c r="Q29" s="15">
        <v>1391857</v>
      </c>
      <c r="R29" s="11">
        <v>1142348</v>
      </c>
      <c r="S29" s="11">
        <v>2534205</v>
      </c>
      <c r="T29">
        <v>2309353</v>
      </c>
      <c r="U29" s="17">
        <f t="shared" si="1"/>
        <v>9.7365798992185254E-2</v>
      </c>
      <c r="V29" s="6">
        <v>40232458</v>
      </c>
      <c r="W29" s="6">
        <v>22539840</v>
      </c>
      <c r="X29" s="6">
        <v>17692618</v>
      </c>
    </row>
    <row r="30" spans="1:24" x14ac:dyDescent="0.25">
      <c r="A30" s="2" t="s">
        <v>48</v>
      </c>
      <c r="B30" s="2" t="s">
        <v>13</v>
      </c>
      <c r="C30" t="s">
        <v>79</v>
      </c>
      <c r="D30" s="13">
        <v>2017</v>
      </c>
      <c r="E30" s="2" t="s">
        <v>21</v>
      </c>
      <c r="F30" s="11">
        <v>1605469504</v>
      </c>
      <c r="G30" s="11">
        <v>648223262</v>
      </c>
      <c r="H30" s="11">
        <v>17745040</v>
      </c>
      <c r="I30" s="11">
        <v>665968302</v>
      </c>
      <c r="J30" s="11">
        <v>595194841</v>
      </c>
      <c r="K30" s="11">
        <v>70773461</v>
      </c>
      <c r="L30" s="14">
        <v>0.106271515907675</v>
      </c>
      <c r="M30" s="11">
        <v>6134574</v>
      </c>
      <c r="N30" s="5">
        <f t="shared" si="0"/>
        <v>672102876</v>
      </c>
      <c r="O30" s="11">
        <v>76908035</v>
      </c>
      <c r="P30" s="14">
        <v>0.11442896280658083</v>
      </c>
      <c r="Q30" s="15">
        <v>12391397</v>
      </c>
      <c r="R30" s="11">
        <v>13574673</v>
      </c>
      <c r="S30" s="11">
        <v>25966070</v>
      </c>
      <c r="T30">
        <v>22244084</v>
      </c>
      <c r="U30" s="17">
        <f t="shared" si="1"/>
        <v>0.16732475924834667</v>
      </c>
      <c r="V30" s="6">
        <v>1114755013</v>
      </c>
      <c r="W30" s="6">
        <v>621234435</v>
      </c>
      <c r="X30" s="6">
        <v>493520578</v>
      </c>
    </row>
    <row r="31" spans="1:24" x14ac:dyDescent="0.25">
      <c r="A31" s="2" t="s">
        <v>49</v>
      </c>
      <c r="B31" s="2" t="s">
        <v>13</v>
      </c>
      <c r="C31" t="s">
        <v>79</v>
      </c>
      <c r="D31" s="13">
        <v>2017</v>
      </c>
      <c r="E31" s="2" t="s">
        <v>21</v>
      </c>
      <c r="F31" s="11">
        <v>239791106</v>
      </c>
      <c r="G31" s="11">
        <v>110057777</v>
      </c>
      <c r="H31" s="11">
        <v>4128438</v>
      </c>
      <c r="I31" s="11">
        <v>114186215</v>
      </c>
      <c r="J31" s="11">
        <v>112489915</v>
      </c>
      <c r="K31" s="11">
        <v>1696300</v>
      </c>
      <c r="L31" s="14">
        <v>1.4855558527795999E-2</v>
      </c>
      <c r="M31" s="11">
        <v>1001008</v>
      </c>
      <c r="N31" s="5">
        <f t="shared" si="0"/>
        <v>115187223</v>
      </c>
      <c r="O31" s="11">
        <v>2697308</v>
      </c>
      <c r="P31" s="14">
        <v>2.3416729128021431E-2</v>
      </c>
      <c r="Q31" s="15">
        <v>2623278</v>
      </c>
      <c r="R31" s="11">
        <v>3740490</v>
      </c>
      <c r="S31" s="11">
        <v>6363768</v>
      </c>
      <c r="T31">
        <v>6009729</v>
      </c>
      <c r="U31" s="17">
        <f t="shared" si="1"/>
        <v>5.8910975852654923E-2</v>
      </c>
    </row>
    <row r="32" spans="1:24" x14ac:dyDescent="0.25">
      <c r="A32" s="2" t="s">
        <v>50</v>
      </c>
      <c r="B32" s="2" t="s">
        <v>23</v>
      </c>
      <c r="C32" t="s">
        <v>80</v>
      </c>
      <c r="D32" s="13">
        <v>2017</v>
      </c>
      <c r="E32" s="2" t="s">
        <v>21</v>
      </c>
      <c r="F32" s="11">
        <v>9515574</v>
      </c>
      <c r="G32" s="11">
        <v>8857424</v>
      </c>
      <c r="H32" s="11">
        <v>570413</v>
      </c>
      <c r="I32" s="11">
        <v>9427837</v>
      </c>
      <c r="J32" s="11">
        <v>10817454</v>
      </c>
      <c r="K32" s="11">
        <v>-1389617</v>
      </c>
      <c r="L32" s="14">
        <v>-0.147395102397294</v>
      </c>
      <c r="M32" s="11">
        <v>2095530</v>
      </c>
      <c r="N32" s="5">
        <f t="shared" si="0"/>
        <v>11523367</v>
      </c>
      <c r="O32" s="11">
        <v>705913</v>
      </c>
      <c r="P32" s="14">
        <v>6.1259265629568162E-2</v>
      </c>
      <c r="Q32" s="15">
        <v>58757</v>
      </c>
      <c r="R32" s="11">
        <v>198840</v>
      </c>
      <c r="S32" s="11">
        <v>257597</v>
      </c>
      <c r="T32">
        <v>115313</v>
      </c>
      <c r="U32" s="17">
        <f t="shared" si="1"/>
        <v>1.2338938367746914</v>
      </c>
      <c r="V32" s="6">
        <v>9763197</v>
      </c>
      <c r="W32" s="6">
        <v>7409155</v>
      </c>
      <c r="X32" s="6">
        <v>2354042</v>
      </c>
    </row>
    <row r="33" spans="1:24" x14ac:dyDescent="0.25">
      <c r="A33" s="2" t="s">
        <v>51</v>
      </c>
      <c r="B33" s="2" t="s">
        <v>16</v>
      </c>
      <c r="C33" t="s">
        <v>80</v>
      </c>
      <c r="D33" s="13">
        <v>2017</v>
      </c>
      <c r="E33" s="2" t="s">
        <v>14</v>
      </c>
      <c r="F33" s="11">
        <v>158738927</v>
      </c>
      <c r="G33" s="11">
        <v>86483474</v>
      </c>
      <c r="H33" s="11">
        <v>2060405</v>
      </c>
      <c r="I33" s="11">
        <v>88543879</v>
      </c>
      <c r="J33" s="11">
        <v>91748387</v>
      </c>
      <c r="K33" s="11">
        <v>-3204508</v>
      </c>
      <c r="L33" s="14">
        <v>-3.6191186067192703E-2</v>
      </c>
      <c r="M33" s="11">
        <v>204654</v>
      </c>
      <c r="N33" s="5">
        <f t="shared" si="0"/>
        <v>88748533</v>
      </c>
      <c r="O33" s="11">
        <v>-2999854</v>
      </c>
      <c r="P33" s="14">
        <v>-3.3801730559309642E-2</v>
      </c>
      <c r="Q33" s="15">
        <v>4292601</v>
      </c>
      <c r="R33" s="11">
        <v>640816</v>
      </c>
      <c r="S33" s="11">
        <v>4933417</v>
      </c>
      <c r="T33">
        <v>3186913</v>
      </c>
      <c r="U33" s="17">
        <f t="shared" si="1"/>
        <v>0.54802374586315972</v>
      </c>
      <c r="V33" s="6">
        <v>107670335</v>
      </c>
      <c r="W33" s="6">
        <v>65716641</v>
      </c>
      <c r="X33" s="6">
        <v>41953694</v>
      </c>
    </row>
    <row r="34" spans="1:24" x14ac:dyDescent="0.25">
      <c r="A34" s="2" t="s">
        <v>52</v>
      </c>
      <c r="B34" s="2" t="s">
        <v>13</v>
      </c>
      <c r="C34" t="s">
        <v>79</v>
      </c>
      <c r="D34" s="13">
        <v>2017</v>
      </c>
      <c r="E34" s="2" t="s">
        <v>14</v>
      </c>
      <c r="F34" s="11">
        <v>619148517</v>
      </c>
      <c r="G34" s="11">
        <v>206246968</v>
      </c>
      <c r="H34" s="11">
        <v>5677354</v>
      </c>
      <c r="I34" s="11">
        <v>211924322</v>
      </c>
      <c r="J34" s="11">
        <v>242018776</v>
      </c>
      <c r="K34" s="11">
        <v>-30094454</v>
      </c>
      <c r="L34" s="14">
        <v>-0.14200566370102599</v>
      </c>
      <c r="M34" s="11">
        <v>-555712</v>
      </c>
      <c r="N34" s="5">
        <f t="shared" ref="N34:N61" si="2">M34+I34</f>
        <v>211368610</v>
      </c>
      <c r="O34" s="11">
        <v>-30650166</v>
      </c>
      <c r="P34" s="14">
        <v>-0.14500812585179984</v>
      </c>
      <c r="Q34" s="15">
        <v>11334417</v>
      </c>
      <c r="R34" s="11">
        <v>902006</v>
      </c>
      <c r="S34" s="11">
        <v>12236423</v>
      </c>
      <c r="T34">
        <v>7382705</v>
      </c>
      <c r="U34" s="17">
        <f t="shared" si="1"/>
        <v>0.65744439199453319</v>
      </c>
      <c r="V34" s="6">
        <v>184017701</v>
      </c>
      <c r="W34" s="6">
        <v>136606318</v>
      </c>
      <c r="X34" s="6">
        <v>47411383</v>
      </c>
    </row>
    <row r="35" spans="1:24" x14ac:dyDescent="0.25">
      <c r="A35" s="2" t="s">
        <v>53</v>
      </c>
      <c r="B35" s="2" t="s">
        <v>13</v>
      </c>
      <c r="C35" t="s">
        <v>79</v>
      </c>
      <c r="D35" s="13">
        <v>2017</v>
      </c>
      <c r="E35" s="2" t="s">
        <v>14</v>
      </c>
      <c r="F35" s="11">
        <v>242289142</v>
      </c>
      <c r="G35" s="11">
        <v>106159895</v>
      </c>
      <c r="H35" s="11">
        <v>2709209</v>
      </c>
      <c r="I35" s="11">
        <v>108869104</v>
      </c>
      <c r="J35" s="11">
        <v>111916684</v>
      </c>
      <c r="K35" s="11">
        <v>-3047580</v>
      </c>
      <c r="L35" s="14">
        <v>-2.7993065874777501E-2</v>
      </c>
      <c r="M35" s="11">
        <v>265128</v>
      </c>
      <c r="N35" s="5">
        <f t="shared" si="2"/>
        <v>109134232</v>
      </c>
      <c r="O35" s="11">
        <v>-2782452</v>
      </c>
      <c r="P35" s="14">
        <v>-2.5495684983608078E-2</v>
      </c>
      <c r="Q35" s="15">
        <v>6190341</v>
      </c>
      <c r="R35" s="11">
        <v>1297481</v>
      </c>
      <c r="S35" s="11">
        <v>7487822</v>
      </c>
      <c r="T35">
        <v>4923863</v>
      </c>
      <c r="U35" s="17">
        <f t="shared" si="1"/>
        <v>0.5207210273722076</v>
      </c>
      <c r="V35" s="6">
        <v>73475838</v>
      </c>
      <c r="W35" s="6">
        <v>56302699</v>
      </c>
      <c r="X35" s="6">
        <v>17173139</v>
      </c>
    </row>
    <row r="36" spans="1:24" x14ac:dyDescent="0.25">
      <c r="A36" s="2" t="s">
        <v>54</v>
      </c>
      <c r="B36" s="2" t="s">
        <v>16</v>
      </c>
      <c r="C36" t="s">
        <v>79</v>
      </c>
      <c r="D36" s="13">
        <v>2017</v>
      </c>
      <c r="E36" s="2" t="s">
        <v>14</v>
      </c>
      <c r="F36" s="11">
        <v>239546262</v>
      </c>
      <c r="G36" s="11">
        <v>114275285</v>
      </c>
      <c r="H36" s="11">
        <v>4332841</v>
      </c>
      <c r="I36" s="11">
        <v>118608126</v>
      </c>
      <c r="J36" s="11">
        <v>105638179</v>
      </c>
      <c r="K36" s="11">
        <v>12969947</v>
      </c>
      <c r="L36" s="14">
        <v>0.10935125136367101</v>
      </c>
      <c r="M36" s="11">
        <v>102258</v>
      </c>
      <c r="N36" s="5">
        <f t="shared" si="2"/>
        <v>118710384</v>
      </c>
      <c r="O36" s="11">
        <v>13072205</v>
      </c>
      <c r="P36" s="14">
        <v>0.11011846276228034</v>
      </c>
      <c r="Q36" s="15">
        <v>5886647</v>
      </c>
      <c r="R36" s="11">
        <v>1356896</v>
      </c>
      <c r="S36" s="11">
        <v>7243543</v>
      </c>
      <c r="T36">
        <v>5725113</v>
      </c>
      <c r="U36" s="17">
        <f t="shared" si="1"/>
        <v>0.26522271263466762</v>
      </c>
      <c r="V36" s="6">
        <v>80970814</v>
      </c>
      <c r="W36" s="6">
        <v>42236964</v>
      </c>
      <c r="X36" s="6">
        <v>38733850</v>
      </c>
    </row>
    <row r="37" spans="1:24" x14ac:dyDescent="0.25">
      <c r="A37" s="2" t="s">
        <v>55</v>
      </c>
      <c r="B37" s="2" t="s">
        <v>13</v>
      </c>
      <c r="C37" t="s">
        <v>79</v>
      </c>
      <c r="D37" s="13">
        <v>2017</v>
      </c>
      <c r="E37" s="2" t="s">
        <v>14</v>
      </c>
      <c r="F37" s="11">
        <v>1606387414</v>
      </c>
      <c r="G37" s="11">
        <v>757863724</v>
      </c>
      <c r="H37" s="11">
        <v>76982561</v>
      </c>
      <c r="I37" s="11">
        <v>834846285</v>
      </c>
      <c r="J37" s="11">
        <v>841157493</v>
      </c>
      <c r="K37" s="11">
        <v>-6311208</v>
      </c>
      <c r="L37" s="14">
        <v>-7.5597246024757701E-3</v>
      </c>
      <c r="M37" s="11">
        <v>2084543</v>
      </c>
      <c r="N37" s="5">
        <f t="shared" si="2"/>
        <v>836930828</v>
      </c>
      <c r="O37" s="11">
        <v>-4226665</v>
      </c>
      <c r="P37" s="14">
        <v>-5.0501963347441663E-3</v>
      </c>
      <c r="Q37" s="15">
        <v>27826139</v>
      </c>
      <c r="R37" s="11">
        <v>3930994</v>
      </c>
      <c r="S37" s="11">
        <v>31757133</v>
      </c>
      <c r="T37">
        <v>22380136</v>
      </c>
      <c r="U37" s="17">
        <f t="shared" si="1"/>
        <v>0.41898748962025967</v>
      </c>
      <c r="V37" s="6">
        <v>667917229</v>
      </c>
      <c r="W37" s="6">
        <v>454812266</v>
      </c>
      <c r="X37" s="6">
        <v>213104963</v>
      </c>
    </row>
    <row r="38" spans="1:24" x14ac:dyDescent="0.25">
      <c r="A38" s="2" t="s">
        <v>56</v>
      </c>
      <c r="B38" s="2" t="s">
        <v>16</v>
      </c>
      <c r="C38" t="s">
        <v>80</v>
      </c>
      <c r="D38" s="13">
        <v>2017</v>
      </c>
      <c r="E38" s="2" t="s">
        <v>14</v>
      </c>
      <c r="F38" s="11">
        <v>135846340</v>
      </c>
      <c r="G38" s="11">
        <v>65233203</v>
      </c>
      <c r="H38" s="11">
        <v>2799286</v>
      </c>
      <c r="I38" s="11">
        <v>68032489</v>
      </c>
      <c r="J38" s="11">
        <v>68879125</v>
      </c>
      <c r="K38" s="11">
        <v>-846636</v>
      </c>
      <c r="L38" s="14">
        <v>-1.24445836459107E-2</v>
      </c>
      <c r="M38" s="11">
        <v>38653</v>
      </c>
      <c r="N38" s="5">
        <f t="shared" si="2"/>
        <v>68071142</v>
      </c>
      <c r="O38" s="11">
        <v>-807983</v>
      </c>
      <c r="P38" s="14">
        <v>-1.1869684807109598E-2</v>
      </c>
      <c r="Q38" s="15">
        <v>2422198</v>
      </c>
      <c r="R38" s="11">
        <v>1474261</v>
      </c>
      <c r="S38" s="11">
        <v>3896459</v>
      </c>
      <c r="T38">
        <v>2163093</v>
      </c>
      <c r="U38" s="17">
        <f t="shared" si="1"/>
        <v>0.80133678949541232</v>
      </c>
      <c r="V38" s="6">
        <v>28450177</v>
      </c>
      <c r="W38" s="6">
        <v>19437958</v>
      </c>
      <c r="X38" s="6">
        <v>9012219</v>
      </c>
    </row>
    <row r="39" spans="1:24" x14ac:dyDescent="0.25">
      <c r="A39" s="2" t="s">
        <v>57</v>
      </c>
      <c r="B39" s="2" t="s">
        <v>13</v>
      </c>
      <c r="C39" t="s">
        <v>79</v>
      </c>
      <c r="D39" s="13">
        <v>2017</v>
      </c>
      <c r="E39" s="2" t="s">
        <v>14</v>
      </c>
      <c r="F39" s="11">
        <v>1846152578</v>
      </c>
      <c r="G39" s="11">
        <v>906433775</v>
      </c>
      <c r="H39" s="11">
        <v>23184433</v>
      </c>
      <c r="I39" s="11">
        <v>929618207</v>
      </c>
      <c r="J39" s="11">
        <v>858645038</v>
      </c>
      <c r="K39" s="11">
        <v>70973169</v>
      </c>
      <c r="L39" s="14">
        <v>7.6346578052768302E-2</v>
      </c>
      <c r="M39" s="11">
        <v>16357550</v>
      </c>
      <c r="N39" s="5">
        <f t="shared" si="2"/>
        <v>945975757</v>
      </c>
      <c r="O39" s="11">
        <v>87330718</v>
      </c>
      <c r="P39" s="14">
        <v>9.2318135379023253E-2</v>
      </c>
      <c r="Q39" s="15">
        <v>29872950</v>
      </c>
      <c r="R39" s="11">
        <v>6126415</v>
      </c>
      <c r="S39" s="11">
        <v>35999365</v>
      </c>
      <c r="T39">
        <v>29392689</v>
      </c>
      <c r="U39" s="17">
        <f t="shared" si="1"/>
        <v>0.22477276577178767</v>
      </c>
      <c r="V39" s="6">
        <v>677796420</v>
      </c>
      <c r="W39" s="6">
        <v>471345063</v>
      </c>
      <c r="X39" s="6">
        <v>206451357</v>
      </c>
    </row>
    <row r="40" spans="1:24" x14ac:dyDescent="0.25">
      <c r="A40" s="2" t="s">
        <v>58</v>
      </c>
      <c r="B40" s="2" t="s">
        <v>13</v>
      </c>
      <c r="C40" t="s">
        <v>79</v>
      </c>
      <c r="D40" s="13">
        <v>2017</v>
      </c>
      <c r="E40" s="2" t="s">
        <v>14</v>
      </c>
      <c r="F40" s="11">
        <v>278527752</v>
      </c>
      <c r="G40" s="11">
        <v>130949877</v>
      </c>
      <c r="H40" s="11">
        <v>3506563</v>
      </c>
      <c r="I40" s="11">
        <v>134456440</v>
      </c>
      <c r="J40" s="11">
        <v>134435337</v>
      </c>
      <c r="K40" s="11">
        <v>21103</v>
      </c>
      <c r="L40" s="14">
        <v>1.56950459197046E-4</v>
      </c>
      <c r="M40" s="11">
        <v>-231927</v>
      </c>
      <c r="N40" s="5">
        <f t="shared" si="2"/>
        <v>134224513</v>
      </c>
      <c r="O40" s="11">
        <v>-210824</v>
      </c>
      <c r="P40" s="14">
        <v>-1.5706818023619874E-3</v>
      </c>
      <c r="Q40" s="15">
        <v>5106722</v>
      </c>
      <c r="R40" s="11">
        <v>2065930</v>
      </c>
      <c r="S40" s="11">
        <v>7172652</v>
      </c>
      <c r="T40">
        <v>4838054</v>
      </c>
      <c r="U40" s="17">
        <f t="shared" si="1"/>
        <v>0.48254897526980889</v>
      </c>
      <c r="V40" s="6">
        <v>117935529</v>
      </c>
      <c r="W40" s="6">
        <v>89025846</v>
      </c>
      <c r="X40" s="6">
        <v>28909683</v>
      </c>
    </row>
    <row r="41" spans="1:24" x14ac:dyDescent="0.25">
      <c r="A41" s="2" t="s">
        <v>59</v>
      </c>
      <c r="B41" s="2" t="s">
        <v>13</v>
      </c>
      <c r="C41" t="s">
        <v>79</v>
      </c>
      <c r="D41" s="13">
        <v>2017</v>
      </c>
      <c r="E41" s="2" t="s">
        <v>21</v>
      </c>
      <c r="F41" s="11">
        <v>1534625270</v>
      </c>
      <c r="G41" s="11">
        <v>690271777</v>
      </c>
      <c r="H41" s="11">
        <v>39996968</v>
      </c>
      <c r="I41" s="11">
        <v>730268746</v>
      </c>
      <c r="J41" s="11">
        <v>681771771</v>
      </c>
      <c r="K41" s="11">
        <v>48496975</v>
      </c>
      <c r="L41" s="14">
        <v>6.6409763892592996E-2</v>
      </c>
      <c r="M41" s="11">
        <v>57852593</v>
      </c>
      <c r="N41" s="5">
        <f t="shared" si="2"/>
        <v>788121339</v>
      </c>
      <c r="O41" s="11">
        <v>106349568</v>
      </c>
      <c r="P41" s="14">
        <v>0.1349406020841164</v>
      </c>
      <c r="Q41" s="15">
        <v>20780848</v>
      </c>
      <c r="R41" s="11">
        <v>36727074</v>
      </c>
      <c r="S41" s="11">
        <v>57507922</v>
      </c>
      <c r="T41">
        <v>46534798</v>
      </c>
      <c r="U41" s="17">
        <f t="shared" si="1"/>
        <v>0.23580469823893938</v>
      </c>
      <c r="V41" s="6">
        <v>923453263</v>
      </c>
      <c r="W41" s="6">
        <v>449075769</v>
      </c>
      <c r="X41" s="6">
        <v>474377495</v>
      </c>
    </row>
    <row r="42" spans="1:24" x14ac:dyDescent="0.25">
      <c r="A42" s="2" t="s">
        <v>60</v>
      </c>
      <c r="B42" s="2" t="s">
        <v>16</v>
      </c>
      <c r="C42" t="s">
        <v>80</v>
      </c>
      <c r="D42" s="13">
        <v>2017</v>
      </c>
      <c r="E42" s="2" t="s">
        <v>21</v>
      </c>
      <c r="F42" s="11">
        <v>55917678</v>
      </c>
      <c r="G42" s="11">
        <v>27179718</v>
      </c>
      <c r="H42" s="11">
        <v>446779</v>
      </c>
      <c r="I42" s="11">
        <v>27626498</v>
      </c>
      <c r="J42" s="11">
        <v>24728023</v>
      </c>
      <c r="K42" s="11">
        <v>2898475</v>
      </c>
      <c r="L42" s="14">
        <v>0.10491648271887399</v>
      </c>
      <c r="M42" s="11">
        <v>-33019</v>
      </c>
      <c r="N42" s="5">
        <f t="shared" si="2"/>
        <v>27593479</v>
      </c>
      <c r="O42" s="11">
        <v>2865456</v>
      </c>
      <c r="P42" s="14">
        <v>0.10384540492338788</v>
      </c>
      <c r="Q42" s="15">
        <v>898099</v>
      </c>
      <c r="R42" s="11">
        <v>2380276</v>
      </c>
      <c r="S42" s="11">
        <v>3278375</v>
      </c>
      <c r="T42">
        <v>2961145</v>
      </c>
      <c r="U42" s="17">
        <f t="shared" si="1"/>
        <v>0.10713085647612663</v>
      </c>
      <c r="V42" s="6">
        <v>24617027</v>
      </c>
      <c r="W42" s="6">
        <v>10420165</v>
      </c>
      <c r="X42" s="6">
        <v>14196862</v>
      </c>
    </row>
    <row r="43" spans="1:24" x14ac:dyDescent="0.25">
      <c r="A43" s="2" t="s">
        <v>61</v>
      </c>
      <c r="B43" s="2" t="s">
        <v>13</v>
      </c>
      <c r="C43" t="s">
        <v>79</v>
      </c>
      <c r="D43" s="13">
        <v>2017</v>
      </c>
      <c r="E43" s="2" t="s">
        <v>14</v>
      </c>
      <c r="F43" s="11">
        <v>349889763</v>
      </c>
      <c r="G43" s="11">
        <v>165940803</v>
      </c>
      <c r="H43" s="11">
        <v>17671968</v>
      </c>
      <c r="I43" s="11">
        <v>183612771</v>
      </c>
      <c r="J43" s="11">
        <v>188618118</v>
      </c>
      <c r="K43" s="11">
        <v>-5005347</v>
      </c>
      <c r="L43" s="14">
        <v>-2.72603423647476E-2</v>
      </c>
      <c r="M43" s="11">
        <v>529475</v>
      </c>
      <c r="N43" s="5">
        <f t="shared" si="2"/>
        <v>184142246</v>
      </c>
      <c r="O43" s="11">
        <v>-4475871</v>
      </c>
      <c r="P43" s="14">
        <v>-2.4306595022198219E-2</v>
      </c>
      <c r="Q43" s="15">
        <v>4165997</v>
      </c>
      <c r="R43" s="11">
        <v>2830672</v>
      </c>
      <c r="S43" s="11">
        <v>6996669</v>
      </c>
      <c r="T43">
        <v>7633771</v>
      </c>
      <c r="U43" s="17">
        <f t="shared" si="1"/>
        <v>-8.3458358915927663E-2</v>
      </c>
      <c r="V43" s="6">
        <v>76045915</v>
      </c>
      <c r="W43" s="6">
        <v>44178341</v>
      </c>
      <c r="X43" s="6">
        <v>31867575</v>
      </c>
    </row>
    <row r="44" spans="1:24" x14ac:dyDescent="0.25">
      <c r="A44" s="2" t="s">
        <v>62</v>
      </c>
      <c r="B44" s="2" t="s">
        <v>16</v>
      </c>
      <c r="C44" t="s">
        <v>80</v>
      </c>
      <c r="D44" s="13">
        <v>2017</v>
      </c>
      <c r="E44" s="2" t="s">
        <v>14</v>
      </c>
      <c r="F44" s="11">
        <v>228379082</v>
      </c>
      <c r="G44" s="11">
        <v>111772503</v>
      </c>
      <c r="H44" s="11">
        <v>9943603</v>
      </c>
      <c r="I44" s="11">
        <v>121716107</v>
      </c>
      <c r="J44" s="11">
        <v>122324611</v>
      </c>
      <c r="K44" s="11">
        <v>-608505</v>
      </c>
      <c r="L44" s="14">
        <v>-4.9993794165631702E-3</v>
      </c>
      <c r="M44" s="11">
        <v>930717</v>
      </c>
      <c r="N44" s="5">
        <f t="shared" si="2"/>
        <v>122646824</v>
      </c>
      <c r="O44" s="11">
        <v>322213</v>
      </c>
      <c r="P44" s="14">
        <v>2.6271613849535966E-3</v>
      </c>
      <c r="Q44" s="15">
        <v>4844815</v>
      </c>
      <c r="R44" s="11">
        <v>2327101</v>
      </c>
      <c r="S44" s="11">
        <v>7171916</v>
      </c>
      <c r="T44">
        <v>6590750</v>
      </c>
      <c r="U44" s="17">
        <f t="shared" si="1"/>
        <v>8.8179038804384935E-2</v>
      </c>
      <c r="V44" s="6">
        <v>65953093</v>
      </c>
      <c r="W44" s="6">
        <v>37331422</v>
      </c>
      <c r="X44" s="6">
        <v>28621672</v>
      </c>
    </row>
    <row r="45" spans="1:24" x14ac:dyDescent="0.25">
      <c r="A45" s="2" t="s">
        <v>63</v>
      </c>
      <c r="B45" s="2" t="s">
        <v>16</v>
      </c>
      <c r="C45" t="s">
        <v>80</v>
      </c>
      <c r="D45" s="13">
        <v>2017</v>
      </c>
      <c r="E45" s="2" t="s">
        <v>14</v>
      </c>
      <c r="F45" s="11">
        <v>107222829</v>
      </c>
      <c r="G45" s="11">
        <v>59563352</v>
      </c>
      <c r="H45" s="11">
        <v>7874227</v>
      </c>
      <c r="I45" s="11">
        <v>67437579</v>
      </c>
      <c r="J45" s="11">
        <v>63074934</v>
      </c>
      <c r="K45" s="11">
        <v>4362645</v>
      </c>
      <c r="L45" s="14">
        <v>6.4691601695843801E-2</v>
      </c>
      <c r="M45" s="11">
        <v>6479099</v>
      </c>
      <c r="N45" s="5">
        <f t="shared" si="2"/>
        <v>73916678</v>
      </c>
      <c r="O45" s="11">
        <v>10841744</v>
      </c>
      <c r="P45" s="14">
        <v>0.14667520637223441</v>
      </c>
      <c r="Q45" s="15">
        <v>2644614</v>
      </c>
      <c r="R45" s="11">
        <v>666512</v>
      </c>
      <c r="S45" s="11">
        <v>3311126</v>
      </c>
      <c r="T45">
        <v>2916702</v>
      </c>
      <c r="U45" s="17">
        <f t="shared" si="1"/>
        <v>0.13522944750612165</v>
      </c>
      <c r="V45" s="6">
        <v>22830021</v>
      </c>
      <c r="W45" s="6">
        <v>7482361</v>
      </c>
      <c r="X45" s="6">
        <v>15347661</v>
      </c>
    </row>
    <row r="46" spans="1:24" x14ac:dyDescent="0.25">
      <c r="A46" s="2" t="s">
        <v>64</v>
      </c>
      <c r="B46" s="2" t="s">
        <v>16</v>
      </c>
      <c r="C46" t="s">
        <v>80</v>
      </c>
      <c r="D46" s="13">
        <v>2017</v>
      </c>
      <c r="E46" s="2" t="s">
        <v>14</v>
      </c>
      <c r="F46" s="11">
        <v>175803096</v>
      </c>
      <c r="G46" s="11">
        <v>87908094</v>
      </c>
      <c r="H46" s="11">
        <v>4606827</v>
      </c>
      <c r="I46" s="11">
        <v>92514920</v>
      </c>
      <c r="J46" s="11">
        <v>92415307</v>
      </c>
      <c r="K46" s="11">
        <v>99613</v>
      </c>
      <c r="L46" s="14">
        <v>1.0767236246867001E-3</v>
      </c>
      <c r="M46" s="11">
        <v>31263</v>
      </c>
      <c r="N46" s="5">
        <f t="shared" si="2"/>
        <v>92546183</v>
      </c>
      <c r="O46" s="11">
        <v>130876</v>
      </c>
      <c r="P46" s="14">
        <v>1.4141696151855339E-3</v>
      </c>
      <c r="Q46" s="15">
        <v>3952807</v>
      </c>
      <c r="R46" s="11">
        <v>4534526</v>
      </c>
      <c r="S46" s="11">
        <v>8487334</v>
      </c>
      <c r="T46">
        <v>7953674</v>
      </c>
      <c r="U46" s="17">
        <f t="shared" si="1"/>
        <v>6.7096036372624776E-2</v>
      </c>
      <c r="V46" s="6">
        <v>17377256</v>
      </c>
      <c r="W46" s="6">
        <v>9338205</v>
      </c>
      <c r="X46" s="6">
        <v>8039050</v>
      </c>
    </row>
    <row r="47" spans="1:24" x14ac:dyDescent="0.25">
      <c r="A47" s="2" t="s">
        <v>65</v>
      </c>
      <c r="B47" s="2" t="s">
        <v>16</v>
      </c>
      <c r="C47" t="s">
        <v>79</v>
      </c>
      <c r="D47" s="13">
        <v>2017</v>
      </c>
      <c r="E47" s="2" t="s">
        <v>14</v>
      </c>
      <c r="F47" s="11">
        <v>100029075</v>
      </c>
      <c r="G47" s="11">
        <v>48671431</v>
      </c>
      <c r="H47" s="11">
        <v>362158</v>
      </c>
      <c r="I47" s="11">
        <v>49033589</v>
      </c>
      <c r="J47" s="11">
        <v>49100611</v>
      </c>
      <c r="K47" s="11">
        <v>-67022</v>
      </c>
      <c r="L47" s="14">
        <v>-1.3668589505043201E-3</v>
      </c>
      <c r="M47" s="11">
        <v>74306</v>
      </c>
      <c r="N47" s="5">
        <f t="shared" si="2"/>
        <v>49107895</v>
      </c>
      <c r="O47" s="11">
        <v>7284</v>
      </c>
      <c r="P47" s="14">
        <v>1.4832645545079869E-4</v>
      </c>
      <c r="Q47" s="15">
        <v>899949</v>
      </c>
      <c r="R47" s="11">
        <v>1939834</v>
      </c>
      <c r="S47" s="11">
        <v>2839783</v>
      </c>
      <c r="T47">
        <v>2685345</v>
      </c>
      <c r="U47" s="17">
        <f t="shared" si="1"/>
        <v>5.7511418458335892E-2</v>
      </c>
      <c r="V47" s="6">
        <v>54021137</v>
      </c>
      <c r="W47" s="6">
        <v>23929389</v>
      </c>
      <c r="X47" s="6">
        <v>30091748</v>
      </c>
    </row>
    <row r="48" spans="1:24" x14ac:dyDescent="0.25">
      <c r="A48" t="s">
        <v>123</v>
      </c>
      <c r="B48" s="2" t="s">
        <v>13</v>
      </c>
      <c r="C48" t="s">
        <v>79</v>
      </c>
      <c r="D48" s="13">
        <v>2017</v>
      </c>
      <c r="E48" s="2" t="s">
        <v>14</v>
      </c>
      <c r="F48" s="11">
        <v>60107819</v>
      </c>
      <c r="G48" s="11">
        <v>17313303</v>
      </c>
      <c r="H48" s="11">
        <v>4699589</v>
      </c>
      <c r="I48" s="11">
        <v>22012892</v>
      </c>
      <c r="J48" s="11">
        <v>45527151</v>
      </c>
      <c r="K48" s="11">
        <v>-23514259</v>
      </c>
      <c r="L48" s="14">
        <v>-1.06820398700907</v>
      </c>
      <c r="M48" s="11">
        <v>9368000</v>
      </c>
      <c r="N48" s="5">
        <f t="shared" si="2"/>
        <v>31380892</v>
      </c>
      <c r="O48" s="11">
        <v>-14146259</v>
      </c>
      <c r="P48" s="14">
        <v>-0.45079212534812585</v>
      </c>
      <c r="Q48" s="15">
        <v>2619095</v>
      </c>
      <c r="R48" s="12"/>
      <c r="S48" s="11">
        <v>2619095</v>
      </c>
      <c r="T48">
        <v>2648020</v>
      </c>
      <c r="U48" s="17">
        <f t="shared" si="1"/>
        <v>-1.0923255866647533E-2</v>
      </c>
      <c r="V48" s="6">
        <v>138936857</v>
      </c>
      <c r="W48" s="6">
        <v>74353256</v>
      </c>
      <c r="X48" s="6">
        <v>64583601</v>
      </c>
    </row>
    <row r="49" spans="1:24" x14ac:dyDescent="0.25">
      <c r="A49" s="2" t="s">
        <v>66</v>
      </c>
      <c r="B49" s="2" t="s">
        <v>13</v>
      </c>
      <c r="C49" t="s">
        <v>79</v>
      </c>
      <c r="D49" s="13">
        <v>2017</v>
      </c>
      <c r="E49" s="2" t="s">
        <v>17</v>
      </c>
      <c r="F49" s="11">
        <v>606658307</v>
      </c>
      <c r="G49" s="11">
        <v>220269111</v>
      </c>
      <c r="H49" s="11">
        <v>23418000</v>
      </c>
      <c r="I49" s="11">
        <v>243687111</v>
      </c>
      <c r="J49" s="11">
        <v>235720000</v>
      </c>
      <c r="K49" s="11">
        <v>7967111</v>
      </c>
      <c r="L49" s="14">
        <v>3.26940188478003E-2</v>
      </c>
      <c r="M49" s="11">
        <v>4057000</v>
      </c>
      <c r="N49" s="5">
        <f t="shared" si="2"/>
        <v>247744111</v>
      </c>
      <c r="O49" s="11">
        <v>12024111</v>
      </c>
      <c r="P49" s="14">
        <v>4.8534396847883098E-2</v>
      </c>
      <c r="Q49" s="15">
        <v>9234126</v>
      </c>
      <c r="R49" s="11">
        <v>5735222</v>
      </c>
      <c r="S49" s="11">
        <v>14969348</v>
      </c>
      <c r="T49">
        <v>23258363</v>
      </c>
      <c r="U49" s="17">
        <f t="shared" si="1"/>
        <v>-0.35638858160395898</v>
      </c>
      <c r="V49" s="6">
        <v>229708620</v>
      </c>
      <c r="W49" s="6">
        <v>125197892</v>
      </c>
      <c r="X49" s="6">
        <v>104510728</v>
      </c>
    </row>
    <row r="50" spans="1:24" x14ac:dyDescent="0.25">
      <c r="A50" s="2" t="s">
        <v>67</v>
      </c>
      <c r="B50" s="2" t="s">
        <v>16</v>
      </c>
      <c r="C50" t="s">
        <v>80</v>
      </c>
      <c r="D50" s="13">
        <v>2017</v>
      </c>
      <c r="E50" s="2" t="s">
        <v>21</v>
      </c>
      <c r="F50" s="11">
        <v>25038263</v>
      </c>
      <c r="G50" s="11">
        <v>16884812</v>
      </c>
      <c r="H50" s="11">
        <v>228015</v>
      </c>
      <c r="I50" s="11">
        <v>17112827</v>
      </c>
      <c r="J50" s="11">
        <v>17846336</v>
      </c>
      <c r="K50" s="11">
        <v>-733509</v>
      </c>
      <c r="L50" s="14">
        <v>-4.28631108115567E-2</v>
      </c>
      <c r="M50" s="11">
        <v>929631</v>
      </c>
      <c r="N50" s="5">
        <f t="shared" si="2"/>
        <v>18042458</v>
      </c>
      <c r="O50" s="11">
        <v>196122</v>
      </c>
      <c r="P50" s="14">
        <v>1.087002668926817E-2</v>
      </c>
      <c r="Q50" s="15">
        <v>41241</v>
      </c>
      <c r="R50" s="11">
        <v>280750</v>
      </c>
      <c r="S50" s="11">
        <v>321991</v>
      </c>
      <c r="T50">
        <v>411095</v>
      </c>
      <c r="U50" s="17">
        <f t="shared" si="1"/>
        <v>-0.21674795363602087</v>
      </c>
      <c r="V50" s="6">
        <v>15782867</v>
      </c>
      <c r="W50" s="6">
        <v>9085045</v>
      </c>
      <c r="X50" s="6">
        <v>6697822</v>
      </c>
    </row>
    <row r="51" spans="1:24" x14ac:dyDescent="0.25">
      <c r="A51" s="2" t="s">
        <v>68</v>
      </c>
      <c r="B51" s="2" t="s">
        <v>23</v>
      </c>
      <c r="C51" t="s">
        <v>80</v>
      </c>
      <c r="D51" s="13">
        <v>2017</v>
      </c>
      <c r="E51" s="2" t="s">
        <v>21</v>
      </c>
      <c r="F51" s="11">
        <v>58303780</v>
      </c>
      <c r="G51" s="11">
        <v>30745117</v>
      </c>
      <c r="H51" s="11">
        <v>856762</v>
      </c>
      <c r="I51" s="11">
        <v>31601879</v>
      </c>
      <c r="J51" s="11">
        <v>32690115</v>
      </c>
      <c r="K51" s="11">
        <v>-1088236</v>
      </c>
      <c r="L51" s="14">
        <v>-3.4435800478826002E-2</v>
      </c>
      <c r="M51" s="11">
        <v>155847</v>
      </c>
      <c r="N51" s="5">
        <f t="shared" si="2"/>
        <v>31757726</v>
      </c>
      <c r="O51" s="11">
        <v>-932389</v>
      </c>
      <c r="P51" s="14">
        <v>-2.9359438393038596E-2</v>
      </c>
      <c r="Q51" s="15">
        <v>563901</v>
      </c>
      <c r="R51" s="11">
        <v>667759</v>
      </c>
      <c r="S51" s="11">
        <v>1231660</v>
      </c>
      <c r="T51">
        <v>1290157</v>
      </c>
      <c r="U51" s="17">
        <f t="shared" si="1"/>
        <v>-4.5340993382975869E-2</v>
      </c>
      <c r="V51" s="6">
        <v>16131018</v>
      </c>
      <c r="W51" s="6">
        <v>7716876</v>
      </c>
      <c r="X51" s="6">
        <v>8414142</v>
      </c>
    </row>
    <row r="52" spans="1:24" x14ac:dyDescent="0.25">
      <c r="A52" s="2" t="s">
        <v>69</v>
      </c>
      <c r="B52" s="2" t="s">
        <v>23</v>
      </c>
      <c r="C52" t="s">
        <v>79</v>
      </c>
      <c r="D52" s="13">
        <v>2017</v>
      </c>
      <c r="E52" s="2" t="s">
        <v>21</v>
      </c>
      <c r="F52" s="11">
        <v>165256908</v>
      </c>
      <c r="G52" s="11">
        <v>68885609</v>
      </c>
      <c r="H52" s="11">
        <v>4606469</v>
      </c>
      <c r="I52" s="11">
        <v>73492078</v>
      </c>
      <c r="J52" s="11">
        <v>73327303</v>
      </c>
      <c r="K52" s="11">
        <v>164775</v>
      </c>
      <c r="L52" s="14">
        <v>2.24207839108863E-3</v>
      </c>
      <c r="M52" s="11">
        <v>2202589</v>
      </c>
      <c r="N52" s="5">
        <f t="shared" si="2"/>
        <v>75694667</v>
      </c>
      <c r="O52" s="11">
        <v>2367364</v>
      </c>
      <c r="P52" s="14">
        <v>3.1275175568181046E-2</v>
      </c>
      <c r="Q52" s="15">
        <v>3875508</v>
      </c>
      <c r="R52" s="11">
        <v>1909366</v>
      </c>
      <c r="S52" s="11">
        <v>5784874</v>
      </c>
      <c r="T52">
        <v>4896684</v>
      </c>
      <c r="U52" s="17">
        <f t="shared" si="1"/>
        <v>0.18138601551580621</v>
      </c>
      <c r="V52" s="6">
        <v>49881502</v>
      </c>
      <c r="W52" s="6">
        <v>18507770</v>
      </c>
      <c r="X52" s="6">
        <v>31373731</v>
      </c>
    </row>
    <row r="53" spans="1:24" x14ac:dyDescent="0.25">
      <c r="A53" s="2" t="s">
        <v>70</v>
      </c>
      <c r="B53" s="2" t="s">
        <v>23</v>
      </c>
      <c r="C53" t="s">
        <v>80</v>
      </c>
      <c r="D53" s="13">
        <v>2017</v>
      </c>
      <c r="E53" s="2" t="s">
        <v>21</v>
      </c>
      <c r="F53" s="11">
        <v>133179036</v>
      </c>
      <c r="G53" s="11">
        <v>68524790</v>
      </c>
      <c r="H53" s="11">
        <v>6969466</v>
      </c>
      <c r="I53" s="11">
        <v>75494256</v>
      </c>
      <c r="J53" s="11">
        <v>62774097</v>
      </c>
      <c r="K53" s="11">
        <v>12720159</v>
      </c>
      <c r="L53" s="14">
        <v>0.16849174591508001</v>
      </c>
      <c r="M53" s="11">
        <v>3629563</v>
      </c>
      <c r="N53" s="5">
        <f t="shared" si="2"/>
        <v>79123819</v>
      </c>
      <c r="O53" s="11">
        <v>16349722</v>
      </c>
      <c r="P53" s="14">
        <v>0.20663464183901437</v>
      </c>
      <c r="Q53" s="15">
        <v>1468143</v>
      </c>
      <c r="R53" s="11">
        <v>1153542</v>
      </c>
      <c r="S53" s="11">
        <v>2621685</v>
      </c>
      <c r="T53">
        <v>1516740</v>
      </c>
      <c r="U53" s="17">
        <f t="shared" si="1"/>
        <v>0.72849994066220969</v>
      </c>
      <c r="V53" s="6">
        <v>129749892</v>
      </c>
      <c r="W53" s="6">
        <v>54335032</v>
      </c>
      <c r="X53" s="6">
        <v>75414860</v>
      </c>
    </row>
    <row r="54" spans="1:24" x14ac:dyDescent="0.25">
      <c r="A54" s="2" t="s">
        <v>71</v>
      </c>
      <c r="B54" s="2" t="s">
        <v>13</v>
      </c>
      <c r="C54" t="s">
        <v>79</v>
      </c>
      <c r="D54" s="13">
        <v>2017</v>
      </c>
      <c r="E54" s="2" t="s">
        <v>14</v>
      </c>
      <c r="F54" s="11">
        <v>1268241236</v>
      </c>
      <c r="G54" s="11">
        <v>530004040</v>
      </c>
      <c r="H54" s="11">
        <v>68491272</v>
      </c>
      <c r="I54" s="11">
        <v>598495312</v>
      </c>
      <c r="J54" s="11">
        <v>586713223</v>
      </c>
      <c r="K54" s="11">
        <v>11782089</v>
      </c>
      <c r="L54" s="14">
        <v>1.9686184275408299E-2</v>
      </c>
      <c r="M54" s="11">
        <v>57984665</v>
      </c>
      <c r="N54" s="5">
        <f t="shared" si="2"/>
        <v>656479977</v>
      </c>
      <c r="O54" s="11">
        <v>69766754</v>
      </c>
      <c r="P54" s="14">
        <v>0.10627400140796678</v>
      </c>
      <c r="Q54" s="15">
        <v>17705132</v>
      </c>
      <c r="R54" s="11">
        <v>4343565</v>
      </c>
      <c r="S54" s="11">
        <v>22048697</v>
      </c>
      <c r="T54">
        <v>17162850</v>
      </c>
      <c r="U54" s="17">
        <f t="shared" si="1"/>
        <v>0.28467573858654011</v>
      </c>
      <c r="V54" s="6">
        <v>487589819</v>
      </c>
      <c r="W54" s="6">
        <v>253192186</v>
      </c>
      <c r="X54" s="6">
        <v>234397633</v>
      </c>
    </row>
    <row r="55" spans="1:24" x14ac:dyDescent="0.25">
      <c r="A55" s="2" t="s">
        <v>72</v>
      </c>
      <c r="B55" s="2" t="s">
        <v>16</v>
      </c>
      <c r="C55" t="s">
        <v>80</v>
      </c>
      <c r="D55" s="13">
        <v>2017</v>
      </c>
      <c r="E55" s="2" t="s">
        <v>14</v>
      </c>
      <c r="F55" s="11">
        <v>53955305</v>
      </c>
      <c r="G55" s="11">
        <v>26718353</v>
      </c>
      <c r="H55" s="11">
        <v>6333958</v>
      </c>
      <c r="I55" s="11">
        <v>33052311</v>
      </c>
      <c r="J55" s="11">
        <v>34798460</v>
      </c>
      <c r="K55" s="11">
        <v>-1746149</v>
      </c>
      <c r="L55" s="14">
        <v>-5.2829861125293198E-2</v>
      </c>
      <c r="M55" s="11">
        <v>26846</v>
      </c>
      <c r="N55" s="5">
        <f t="shared" si="2"/>
        <v>33079157</v>
      </c>
      <c r="O55" s="11">
        <v>-1719303</v>
      </c>
      <c r="P55" s="14">
        <v>-5.1975417632317535E-2</v>
      </c>
      <c r="Q55" s="15">
        <v>1327761</v>
      </c>
      <c r="R55" s="11">
        <v>311820</v>
      </c>
      <c r="S55" s="11">
        <v>1639581</v>
      </c>
      <c r="T55">
        <v>1547015</v>
      </c>
      <c r="U55" s="17">
        <f t="shared" si="1"/>
        <v>5.9835231074036127E-2</v>
      </c>
      <c r="V55" s="6">
        <v>49061027</v>
      </c>
      <c r="W55" s="6">
        <v>20944042</v>
      </c>
      <c r="X55" s="6">
        <v>28116985</v>
      </c>
    </row>
    <row r="56" spans="1:24" x14ac:dyDescent="0.25">
      <c r="A56" s="2" t="s">
        <v>73</v>
      </c>
      <c r="B56" s="2" t="s">
        <v>16</v>
      </c>
      <c r="C56" t="s">
        <v>80</v>
      </c>
      <c r="D56" s="13">
        <v>2017</v>
      </c>
      <c r="E56" s="2" t="s">
        <v>14</v>
      </c>
      <c r="F56" s="11">
        <v>70339083</v>
      </c>
      <c r="G56" s="11">
        <v>35554279</v>
      </c>
      <c r="H56" s="11">
        <v>9054322</v>
      </c>
      <c r="I56" s="11">
        <v>44608601</v>
      </c>
      <c r="J56" s="11">
        <v>39756404</v>
      </c>
      <c r="K56" s="11">
        <v>4852197</v>
      </c>
      <c r="L56" s="14">
        <v>0.108772678165809</v>
      </c>
      <c r="M56" s="11">
        <v>48042</v>
      </c>
      <c r="N56" s="5">
        <f t="shared" si="2"/>
        <v>44656643</v>
      </c>
      <c r="O56" s="11">
        <v>4900239</v>
      </c>
      <c r="P56" s="14">
        <v>0.10973146817148795</v>
      </c>
      <c r="Q56" s="15">
        <v>1776055</v>
      </c>
      <c r="R56" s="11">
        <v>921754</v>
      </c>
      <c r="S56" s="11">
        <v>2697809</v>
      </c>
      <c r="T56">
        <v>2032311</v>
      </c>
      <c r="U56" s="17">
        <f t="shared" si="1"/>
        <v>0.32745874032074818</v>
      </c>
      <c r="V56" s="6">
        <v>36780594</v>
      </c>
      <c r="W56" s="6">
        <v>5907601</v>
      </c>
      <c r="X56" s="6">
        <v>30872993</v>
      </c>
    </row>
    <row r="57" spans="1:24" x14ac:dyDescent="0.25">
      <c r="A57" s="2" t="s">
        <v>74</v>
      </c>
      <c r="B57" s="2" t="s">
        <v>16</v>
      </c>
      <c r="C57" t="s">
        <v>79</v>
      </c>
      <c r="D57" s="13">
        <v>2017</v>
      </c>
      <c r="E57" s="2" t="s">
        <v>14</v>
      </c>
      <c r="F57" s="11">
        <v>201949966</v>
      </c>
      <c r="G57" s="11">
        <v>89231839</v>
      </c>
      <c r="H57" s="11">
        <v>19691371</v>
      </c>
      <c r="I57" s="11">
        <v>108923210</v>
      </c>
      <c r="J57" s="11">
        <v>99846998</v>
      </c>
      <c r="K57" s="11">
        <v>9076212</v>
      </c>
      <c r="L57" s="14">
        <v>8.3326703280228301E-2</v>
      </c>
      <c r="M57" s="11">
        <v>202101</v>
      </c>
      <c r="N57" s="5">
        <f t="shared" si="2"/>
        <v>109125311</v>
      </c>
      <c r="O57" s="11">
        <v>9278313</v>
      </c>
      <c r="P57" s="14">
        <v>8.5024389987763696E-2</v>
      </c>
      <c r="Q57" s="15">
        <v>4392007</v>
      </c>
      <c r="R57" s="11">
        <v>296589</v>
      </c>
      <c r="S57" s="11">
        <v>4688596</v>
      </c>
      <c r="T57">
        <v>5434111</v>
      </c>
      <c r="U57" s="17">
        <f t="shared" si="1"/>
        <v>-0.13719171360320023</v>
      </c>
      <c r="V57" s="6">
        <v>87761568</v>
      </c>
      <c r="W57" s="6">
        <v>46954238</v>
      </c>
      <c r="X57" s="6">
        <v>40807330</v>
      </c>
    </row>
    <row r="58" spans="1:24" x14ac:dyDescent="0.25">
      <c r="A58" s="2" t="s">
        <v>75</v>
      </c>
      <c r="B58" s="2" t="s">
        <v>23</v>
      </c>
      <c r="C58" t="s">
        <v>80</v>
      </c>
      <c r="D58" s="13">
        <v>2017</v>
      </c>
      <c r="E58" s="2" t="s">
        <v>14</v>
      </c>
      <c r="F58" s="11">
        <v>139219892</v>
      </c>
      <c r="G58" s="11">
        <v>82557102</v>
      </c>
      <c r="H58" s="11">
        <v>1161533</v>
      </c>
      <c r="I58" s="11">
        <v>83718635</v>
      </c>
      <c r="J58" s="11">
        <v>76658743</v>
      </c>
      <c r="K58" s="11">
        <v>7059892</v>
      </c>
      <c r="L58" s="14">
        <v>8.4328799675245494E-2</v>
      </c>
      <c r="M58" s="11">
        <v>487794</v>
      </c>
      <c r="N58" s="5">
        <f t="shared" si="2"/>
        <v>84206429</v>
      </c>
      <c r="O58" s="11">
        <v>7547686</v>
      </c>
      <c r="P58" s="14">
        <v>8.9633132406077926E-2</v>
      </c>
      <c r="Q58" s="15">
        <v>2293202</v>
      </c>
      <c r="R58" s="11">
        <v>2357375</v>
      </c>
      <c r="S58" s="11">
        <v>4650576</v>
      </c>
      <c r="T58">
        <v>3441921</v>
      </c>
      <c r="U58" s="17">
        <f t="shared" si="1"/>
        <v>0.35115710093288022</v>
      </c>
      <c r="V58" s="6">
        <v>45068446</v>
      </c>
      <c r="W58" s="6">
        <v>33575338</v>
      </c>
      <c r="X58" s="6">
        <v>11493108</v>
      </c>
    </row>
    <row r="59" spans="1:24" x14ac:dyDescent="0.25">
      <c r="A59" s="2" t="s">
        <v>76</v>
      </c>
      <c r="B59" s="2" t="s">
        <v>13</v>
      </c>
      <c r="C59" t="s">
        <v>79</v>
      </c>
      <c r="D59" s="13">
        <v>2017</v>
      </c>
      <c r="E59" s="2" t="s">
        <v>21</v>
      </c>
      <c r="F59" s="11">
        <v>430626982</v>
      </c>
      <c r="G59" s="11">
        <v>165509819</v>
      </c>
      <c r="H59" s="11">
        <v>23610900</v>
      </c>
      <c r="I59" s="11">
        <v>189120719</v>
      </c>
      <c r="J59" s="11">
        <v>190615100</v>
      </c>
      <c r="K59" s="11">
        <v>-1494381</v>
      </c>
      <c r="L59" s="14">
        <v>-7.9017307458523409E-3</v>
      </c>
      <c r="M59" s="11">
        <v>9679100</v>
      </c>
      <c r="N59" s="5">
        <f t="shared" si="2"/>
        <v>198799819</v>
      </c>
      <c r="O59" s="11">
        <v>8184719</v>
      </c>
      <c r="P59" s="14">
        <v>4.1170656196623599E-2</v>
      </c>
      <c r="Q59" s="15">
        <v>7512515</v>
      </c>
      <c r="R59" s="11">
        <v>11336000</v>
      </c>
      <c r="S59" s="11">
        <v>18848515</v>
      </c>
      <c r="T59">
        <v>15724913</v>
      </c>
      <c r="U59" s="17">
        <f t="shared" si="1"/>
        <v>0.19864033587975971</v>
      </c>
      <c r="V59" s="6">
        <v>184193900</v>
      </c>
      <c r="W59" s="6">
        <v>147098000</v>
      </c>
      <c r="X59" s="6">
        <v>37095900</v>
      </c>
    </row>
    <row r="60" spans="1:24" x14ac:dyDescent="0.25">
      <c r="A60" s="2" t="s">
        <v>77</v>
      </c>
      <c r="B60" s="2" t="s">
        <v>23</v>
      </c>
      <c r="C60" t="s">
        <v>80</v>
      </c>
      <c r="D60" s="13">
        <v>2017</v>
      </c>
      <c r="E60" s="2" t="s">
        <v>21</v>
      </c>
      <c r="F60" s="11">
        <v>31330277</v>
      </c>
      <c r="G60" s="11">
        <v>21345395</v>
      </c>
      <c r="H60" s="11">
        <v>770319</v>
      </c>
      <c r="I60" s="11">
        <v>22115714</v>
      </c>
      <c r="J60" s="11">
        <v>20982874</v>
      </c>
      <c r="K60" s="11">
        <v>1132840</v>
      </c>
      <c r="L60" s="14">
        <v>5.1223306649742402E-2</v>
      </c>
      <c r="M60" s="11">
        <v>483601</v>
      </c>
      <c r="N60" s="5">
        <f t="shared" si="2"/>
        <v>22599315</v>
      </c>
      <c r="O60" s="11">
        <v>1616441</v>
      </c>
      <c r="P60" s="14">
        <v>7.1526105990380687E-2</v>
      </c>
      <c r="Q60" s="15">
        <v>314062</v>
      </c>
      <c r="R60" s="11">
        <v>364586</v>
      </c>
      <c r="S60" s="11">
        <v>678648</v>
      </c>
      <c r="T60">
        <v>492903</v>
      </c>
      <c r="U60" s="17">
        <f t="shared" si="1"/>
        <v>0.37683885064607031</v>
      </c>
      <c r="V60" s="6">
        <v>37788915</v>
      </c>
      <c r="W60" s="6">
        <v>19557085</v>
      </c>
      <c r="X60" s="6">
        <v>18231830</v>
      </c>
    </row>
    <row r="61" spans="1:24" x14ac:dyDescent="0.25">
      <c r="A61" s="2" t="s">
        <v>78</v>
      </c>
      <c r="B61" s="2" t="s">
        <v>13</v>
      </c>
      <c r="C61" t="s">
        <v>79</v>
      </c>
      <c r="D61" s="13">
        <v>2017</v>
      </c>
      <c r="E61" s="2" t="s">
        <v>14</v>
      </c>
      <c r="F61" s="11">
        <v>383979960</v>
      </c>
      <c r="G61" s="11">
        <v>111909825</v>
      </c>
      <c r="H61" s="11">
        <v>1844374</v>
      </c>
      <c r="I61" s="11">
        <v>113754199</v>
      </c>
      <c r="J61" s="11">
        <v>100161115</v>
      </c>
      <c r="K61" s="11">
        <v>13593084</v>
      </c>
      <c r="L61" s="14">
        <v>0.119495228479434</v>
      </c>
      <c r="M61" s="11">
        <v>-33736</v>
      </c>
      <c r="N61" s="5">
        <f t="shared" si="2"/>
        <v>113720463</v>
      </c>
      <c r="O61" s="11">
        <v>13559348</v>
      </c>
      <c r="P61" s="14">
        <v>0.11923402035392698</v>
      </c>
      <c r="Q61" s="15">
        <v>772052</v>
      </c>
      <c r="R61" s="11">
        <v>3999249</v>
      </c>
      <c r="S61" s="11">
        <v>4771301</v>
      </c>
      <c r="T61">
        <v>3747510</v>
      </c>
      <c r="U61" s="17">
        <f t="shared" si="1"/>
        <v>0.27319233304247353</v>
      </c>
      <c r="V61" s="6">
        <v>14120518</v>
      </c>
      <c r="W61" s="6">
        <v>4085794</v>
      </c>
      <c r="X61" s="6">
        <v>10034724</v>
      </c>
    </row>
    <row r="63" spans="1:24" s="25" customFormat="1" x14ac:dyDescent="0.25">
      <c r="A63" s="24" t="s">
        <v>113</v>
      </c>
      <c r="D63" s="25">
        <v>2017</v>
      </c>
      <c r="F63" s="32">
        <f>SUM(F2:F61)</f>
        <v>27561341981</v>
      </c>
      <c r="G63" s="32">
        <f t="shared" ref="G63:X63" si="3">SUM(G2:G61)</f>
        <v>11714266458</v>
      </c>
      <c r="H63" s="32">
        <f t="shared" si="3"/>
        <v>749027161</v>
      </c>
      <c r="I63" s="32">
        <f t="shared" si="3"/>
        <v>13325267526</v>
      </c>
      <c r="J63" s="32">
        <f t="shared" si="3"/>
        <v>12810747047</v>
      </c>
      <c r="K63" s="32">
        <f t="shared" si="3"/>
        <v>514520477</v>
      </c>
      <c r="L63" s="26">
        <v>3.9E-2</v>
      </c>
      <c r="M63" s="33">
        <f t="shared" si="3"/>
        <v>389499717</v>
      </c>
      <c r="N63" s="33">
        <f t="shared" si="3"/>
        <v>13714767243</v>
      </c>
      <c r="O63" s="33">
        <f t="shared" si="3"/>
        <v>904020194</v>
      </c>
      <c r="P63" s="34">
        <v>6.6000000000000003E-2</v>
      </c>
      <c r="Q63" s="33">
        <f t="shared" si="3"/>
        <v>425301346</v>
      </c>
      <c r="R63" s="33">
        <f t="shared" si="3"/>
        <v>203392679</v>
      </c>
      <c r="S63" s="33">
        <f t="shared" si="3"/>
        <v>628694026</v>
      </c>
      <c r="T63" s="33">
        <f t="shared" si="3"/>
        <v>525982566</v>
      </c>
      <c r="U63" s="26">
        <f t="shared" si="1"/>
        <v>0.19527540766436735</v>
      </c>
      <c r="V63" s="33">
        <f t="shared" si="3"/>
        <v>12062712359</v>
      </c>
      <c r="W63" s="33">
        <f t="shared" si="3"/>
        <v>6809312550</v>
      </c>
      <c r="X63" s="33">
        <f t="shared" si="3"/>
        <v>5253399811</v>
      </c>
    </row>
    <row r="65" spans="1:1" x14ac:dyDescent="0.25">
      <c r="A65" s="18" t="s">
        <v>114</v>
      </c>
    </row>
    <row r="66" spans="1:1" x14ac:dyDescent="0.25">
      <c r="A66" s="27" t="s">
        <v>115</v>
      </c>
    </row>
    <row r="67" spans="1:1" x14ac:dyDescent="0.25">
      <c r="A67" s="18" t="s">
        <v>125</v>
      </c>
    </row>
    <row r="68" spans="1:1" x14ac:dyDescent="0.25">
      <c r="A68" s="28" t="s">
        <v>127</v>
      </c>
    </row>
    <row r="69" spans="1:1" x14ac:dyDescent="0.25">
      <c r="A69" s="29" t="s">
        <v>124</v>
      </c>
    </row>
    <row r="70" spans="1:1" x14ac:dyDescent="0.25">
      <c r="A70" s="30" t="s">
        <v>116</v>
      </c>
    </row>
    <row r="72" spans="1:1" x14ac:dyDescent="0.25">
      <c r="A72" t="s">
        <v>126</v>
      </c>
    </row>
  </sheetData>
  <protectedRanges>
    <protectedRange sqref="T2:T61" name="Range1_2"/>
  </protectedRange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https://www.oregon.gov/oha/HPA/ANALYTICS/HospitalReporting/2017-Hospital-Financials-Summary.xlsx</Url>
      <Description>2017 Hospital Financial Summary Table </Description>
    </URL>
    <IACategory xmlns="59da1016-2a1b-4f8a-9768-d7a4932f6f16" xsi:nil="true"/>
    <IASubtopic xmlns="59da1016-2a1b-4f8a-9768-d7a4932f6f16" xsi:nil="true"/>
    <DOrder xmlns="eb1aef87-c49c-4ae6-851e-32e6bcd8ce9a" xsi:nil="true"/>
    <Year xmlns="eb1aef87-c49c-4ae6-851e-32e6bcd8ce9a">2017</Year>
    <DocumentExpirationDate xmlns="59da1016-2a1b-4f8a-9768-d7a4932f6f16" xsi:nil="true"/>
    <Update xmlns="eb1aef87-c49c-4ae6-851e-32e6bcd8ce9a" xsi:nil="true"/>
    <Meta_x0020_Description xmlns="eb1aef87-c49c-4ae6-851e-32e6bcd8ce9a" xsi:nil="true"/>
    <IATopic xmlns="59da1016-2a1b-4f8a-9768-d7a4932f6f16" xsi:nil="true"/>
    <Category xmlns="eb1aef87-c49c-4ae6-851e-32e6bcd8ce9a">AFS-FR3</Category>
    <DType xmlns="eb1aef87-c49c-4ae6-851e-32e6bcd8ce9a" xsi:nil="true"/>
    <Meta_x0020_Keywords xmlns="eb1aef87-c49c-4ae6-851e-32e6bcd8ce9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8F81C5-E27C-4371-9EC2-1EFFE475DDD4}"/>
</file>

<file path=customXml/itemProps2.xml><?xml version="1.0" encoding="utf-8"?>
<ds:datastoreItem xmlns:ds="http://schemas.openxmlformats.org/officeDocument/2006/customXml" ds:itemID="{8170B501-E689-4AB4-8D04-FAD6E0781336}"/>
</file>

<file path=customXml/itemProps3.xml><?xml version="1.0" encoding="utf-8"?>
<ds:datastoreItem xmlns:ds="http://schemas.openxmlformats.org/officeDocument/2006/customXml" ds:itemID="{D4AF02EE-BD90-44F7-95C9-86227A990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Definition</vt:lpstr>
      <vt:lpstr>FY 2017 FR-3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Hospital Financial Summary Table </dc:title>
  <dc:creator>SANNA Paulos</dc:creator>
  <cp:lastModifiedBy>Ranzoni Steven</cp:lastModifiedBy>
  <dcterms:created xsi:type="dcterms:W3CDTF">2018-07-06T16:15:14Z</dcterms:created>
  <dcterms:modified xsi:type="dcterms:W3CDTF">2018-07-23T16:21:21Z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9cbb25d8-8b6f-421f-9294-241c0c673eb7,3;925215f5-828f-4fe0-a372-d36dd1ddd0c5,7;925215f5-828f-4fe0-a372-d36dd1ddd0c5,9;</vt:lpwstr>
  </property>
  <property fmtid="{D5CDD505-2E9C-101B-9397-08002B2CF9AE}" pid="4" name="WF">
    <vt:r8>1</vt:r8>
  </property>
</Properties>
</file>